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er\OneDrive\Documents\Downloads\post EXcel, PDF &amp; XPS\Nederlands\G - ALBUMS J2010-J2019\"/>
    </mc:Choice>
  </mc:AlternateContent>
  <xr:revisionPtr revIDLastSave="0" documentId="13_ncr:1_{4B5FC71B-F33A-4575-AEC9-A18751F989D3}" xr6:coauthVersionLast="47" xr6:coauthVersionMax="47" xr10:uidLastSave="{00000000-0000-0000-0000-000000000000}"/>
  <bookViews>
    <workbookView xWindow="0" yWindow="0" windowWidth="23040" windowHeight="12240" activeTab="1" xr2:uid="{626B12C5-2F54-47B2-BBD4-1C1D16895BF3}"/>
  </bookViews>
  <sheets>
    <sheet name="Blad1" sheetId="1" r:id="rId1"/>
    <sheet name="inv. J2010-2019(3983-4896)+Phil" sheetId="2" r:id="rId2"/>
  </sheets>
  <definedNames>
    <definedName name="_xlnm._FilterDatabase" localSheetId="1" hidden="1">'inv. J2010-2019(3983-4896)+Phil'!$A$1:$AH$1898</definedName>
    <definedName name="_xlnm.Print_Area" localSheetId="1">'inv. J2010-2019(3983-4896)+Phil'!$A$3:$N$1898</definedName>
    <definedName name="_xlnm.Print_Titles" localSheetId="1">'inv. J2010-2019(3983-4896)+Phil'!$6:$8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87" i="2" l="1"/>
  <c r="A1884" i="2"/>
  <c r="A1874" i="2"/>
  <c r="A1866" i="2"/>
  <c r="A1863" i="2"/>
  <c r="A1860" i="2"/>
  <c r="A1852" i="2"/>
  <c r="A1845" i="2"/>
  <c r="A1838" i="2"/>
  <c r="A1835" i="2"/>
  <c r="A1828" i="2"/>
  <c r="A1824" i="2"/>
  <c r="A1819" i="2"/>
  <c r="A1816" i="2"/>
  <c r="A1809" i="2"/>
  <c r="A1802" i="2"/>
  <c r="A1799" i="2"/>
  <c r="A1793" i="2"/>
  <c r="A1790" i="2"/>
  <c r="A1784" i="2"/>
  <c r="A1781" i="2"/>
  <c r="A1776" i="2"/>
  <c r="A1773" i="2"/>
  <c r="A1764" i="2"/>
  <c r="A1762" i="2"/>
  <c r="A1759" i="2"/>
  <c r="A1754" i="2"/>
  <c r="A1749" i="2"/>
  <c r="A1744" i="2"/>
  <c r="A1737" i="2"/>
  <c r="A1733" i="2"/>
  <c r="A1714" i="2"/>
  <c r="A1707" i="2"/>
  <c r="A1695" i="2"/>
  <c r="A1686" i="2"/>
  <c r="A1677" i="2"/>
  <c r="A1670" i="2"/>
  <c r="A1663" i="2"/>
  <c r="A1660" i="2"/>
  <c r="A1655" i="2"/>
  <c r="A1652" i="2"/>
  <c r="A1649" i="2"/>
  <c r="A1642" i="2"/>
  <c r="A1635" i="2"/>
  <c r="A1628" i="2"/>
  <c r="A1622" i="2"/>
  <c r="A1604" i="2"/>
  <c r="A1593" i="2"/>
  <c r="A1584" i="2"/>
  <c r="A1578" i="2"/>
  <c r="A1572" i="2"/>
  <c r="A1563" i="2"/>
  <c r="A1550" i="2"/>
  <c r="A1531" i="2"/>
  <c r="A1521" i="2"/>
  <c r="A1514" i="2"/>
  <c r="A1511" i="2"/>
  <c r="A1505" i="2"/>
  <c r="A1500" i="2"/>
  <c r="A1497" i="2"/>
  <c r="A1481" i="2"/>
  <c r="A1462" i="2"/>
  <c r="A1457" i="2"/>
  <c r="A1455" i="2"/>
  <c r="A1449" i="2"/>
  <c r="A1447" i="2"/>
  <c r="A1443" i="2"/>
  <c r="A1436" i="2"/>
  <c r="A1429" i="2"/>
  <c r="A1423" i="2"/>
  <c r="A1414" i="2"/>
  <c r="A1409" i="2"/>
  <c r="A1404" i="2"/>
  <c r="A1399" i="2"/>
  <c r="A1387" i="2"/>
  <c r="A1384" i="2"/>
  <c r="A1376" i="2"/>
  <c r="A1373" i="2"/>
  <c r="A1357" i="2"/>
  <c r="A1348" i="2"/>
  <c r="A1341" i="2"/>
  <c r="A1333" i="2"/>
  <c r="A1326" i="2"/>
  <c r="A1319" i="2"/>
  <c r="A1307" i="2"/>
  <c r="A1301" i="2"/>
  <c r="A1282" i="2"/>
  <c r="A1279" i="2"/>
  <c r="A1272" i="2"/>
  <c r="A1265" i="2"/>
  <c r="A1254" i="2"/>
  <c r="A1250" i="2"/>
  <c r="A1247" i="2"/>
  <c r="A1240" i="2"/>
  <c r="A1232" i="2"/>
  <c r="A1221" i="2"/>
  <c r="A1217" i="2"/>
  <c r="A1208" i="2"/>
  <c r="A1205" i="2"/>
  <c r="A1193" i="2"/>
  <c r="A1181" i="2"/>
  <c r="A1177" i="2"/>
  <c r="A1173" i="2"/>
  <c r="A1165" i="2"/>
  <c r="A1158" i="2"/>
  <c r="A1146" i="2"/>
  <c r="A1142" i="2"/>
  <c r="A1140" i="2"/>
  <c r="A1135" i="2"/>
  <c r="A1123" i="2"/>
  <c r="A1107" i="2"/>
  <c r="A1088" i="2"/>
  <c r="A1079" i="2"/>
  <c r="A1071" i="2"/>
  <c r="A1068" i="2"/>
  <c r="A1056" i="2"/>
  <c r="A1047" i="2"/>
  <c r="A1036" i="2"/>
  <c r="A1027" i="2"/>
  <c r="A1002" i="2"/>
  <c r="A983" i="2"/>
  <c r="A980" i="2"/>
  <c r="A977" i="2"/>
  <c r="A970" i="2"/>
  <c r="A958" i="2"/>
  <c r="A953" i="2"/>
  <c r="A948" i="2"/>
  <c r="A943" i="2"/>
  <c r="A939" i="2"/>
  <c r="A936" i="2"/>
  <c r="A933" i="2"/>
  <c r="A922" i="2"/>
  <c r="A910" i="2"/>
  <c r="A907" i="2"/>
  <c r="A904" i="2"/>
  <c r="A896" i="2"/>
  <c r="A893" i="2"/>
  <c r="A881" i="2"/>
  <c r="A869" i="2"/>
  <c r="A864" i="2"/>
  <c r="A860" i="2"/>
  <c r="A853" i="2"/>
  <c r="A846" i="2"/>
  <c r="A836" i="2"/>
  <c r="A830" i="2"/>
  <c r="A824" i="2"/>
  <c r="A819" i="2"/>
  <c r="A810" i="2"/>
  <c r="A805" i="2"/>
  <c r="A802" i="2"/>
  <c r="A794" i="2"/>
  <c r="A790" i="2"/>
  <c r="A778" i="2"/>
  <c r="A765" i="2"/>
  <c r="A760" i="2"/>
  <c r="A748" i="2"/>
  <c r="A740" i="2"/>
  <c r="A735" i="2"/>
  <c r="A728" i="2"/>
  <c r="A725" i="2"/>
  <c r="A720" i="2"/>
  <c r="A712" i="2"/>
  <c r="A701" i="2"/>
  <c r="A689" i="2"/>
  <c r="A686" i="2"/>
  <c r="A683" i="2"/>
  <c r="A672" i="2"/>
  <c r="A670" i="2"/>
  <c r="A663" i="2"/>
  <c r="A650" i="2"/>
  <c r="A647" i="2"/>
  <c r="A644" i="2"/>
  <c r="A632" i="2"/>
  <c r="A617" i="2"/>
  <c r="A614" i="2"/>
  <c r="A603" i="2"/>
  <c r="A600" i="2"/>
  <c r="A588" i="2"/>
  <c r="A584" i="2"/>
  <c r="A581" i="2"/>
  <c r="A576" i="2"/>
  <c r="A564" i="2"/>
  <c r="A560" i="2"/>
  <c r="A555" i="2"/>
  <c r="A551" i="2"/>
  <c r="A544" i="2"/>
  <c r="A538" i="2"/>
  <c r="A533" i="2"/>
  <c r="A519" i="2"/>
  <c r="A507" i="2"/>
  <c r="A492" i="2"/>
  <c r="A488" i="2"/>
  <c r="A477" i="2"/>
  <c r="A472" i="2"/>
  <c r="A465" i="2"/>
  <c r="A462" i="2"/>
  <c r="A457" i="2"/>
  <c r="A452" i="2"/>
  <c r="A445" i="2"/>
  <c r="A443" i="2"/>
  <c r="A425" i="2"/>
  <c r="A417" i="2"/>
  <c r="A409" i="2"/>
  <c r="A397" i="2"/>
  <c r="A381" i="2"/>
  <c r="A373" i="2"/>
  <c r="A365" i="2"/>
  <c r="A353" i="2"/>
  <c r="A340" i="2"/>
  <c r="A332" i="2"/>
  <c r="A329" i="2"/>
  <c r="A323" i="2"/>
  <c r="A316" i="2"/>
  <c r="A313" i="2"/>
  <c r="A310" i="2"/>
  <c r="A295" i="2"/>
  <c r="A286" i="2"/>
  <c r="A282" i="2"/>
  <c r="A276" i="2"/>
  <c r="A270" i="2"/>
  <c r="A267" i="2"/>
  <c r="A256" i="2"/>
  <c r="A251" i="2"/>
  <c r="A249" i="2"/>
  <c r="A240" i="2"/>
  <c r="A228" i="2"/>
  <c r="A205" i="2"/>
  <c r="A195" i="2"/>
  <c r="A183" i="2"/>
  <c r="A177" i="2"/>
  <c r="A169" i="2"/>
  <c r="A166" i="2"/>
  <c r="A162" i="2"/>
  <c r="A156" i="2"/>
  <c r="A146" i="2"/>
  <c r="A142" i="2"/>
  <c r="A130" i="2"/>
  <c r="A122" i="2"/>
  <c r="A118" i="2"/>
  <c r="A110" i="2"/>
  <c r="A107" i="2"/>
  <c r="A88" i="2"/>
  <c r="A79" i="2"/>
  <c r="A67" i="2"/>
  <c r="A62" i="2"/>
  <c r="A57" i="2"/>
  <c r="A49" i="2"/>
  <c r="A45" i="2"/>
  <c r="A41" i="2"/>
  <c r="A38" i="2"/>
  <c r="A32" i="2"/>
  <c r="A23" i="2"/>
  <c r="A16" i="2"/>
  <c r="A10" i="2"/>
  <c r="V10" i="2"/>
  <c r="AD10" i="2"/>
  <c r="AC10" i="2" s="1"/>
  <c r="AF10" i="2"/>
  <c r="AE10" i="2" s="1"/>
  <c r="AG10" i="2"/>
  <c r="O11" i="2"/>
  <c r="N11" i="2" s="1"/>
  <c r="R11" i="2"/>
  <c r="S11" i="2"/>
  <c r="X11" i="2"/>
  <c r="AA11" i="2"/>
  <c r="AB11" i="2" s="1"/>
  <c r="AC11" i="2"/>
  <c r="AE11" i="2"/>
  <c r="O12" i="2"/>
  <c r="N12" i="2" s="1"/>
  <c r="S12" i="2"/>
  <c r="R12" i="2" s="1"/>
  <c r="X12" i="2"/>
  <c r="Y12" i="2" s="1"/>
  <c r="AA12" i="2"/>
  <c r="AB12" i="2" s="1"/>
  <c r="AF12" i="2"/>
  <c r="O13" i="2"/>
  <c r="N13" i="2" s="1"/>
  <c r="S13" i="2"/>
  <c r="R13" i="2" s="1"/>
  <c r="X13" i="2"/>
  <c r="Y13" i="2" s="1"/>
  <c r="AA13" i="2"/>
  <c r="AB13" i="2" s="1"/>
  <c r="O14" i="2"/>
  <c r="N14" i="2" s="1"/>
  <c r="S14" i="2"/>
  <c r="R14" i="2" s="1"/>
  <c r="X14" i="2"/>
  <c r="Y14" i="2" s="1"/>
  <c r="AA14" i="2"/>
  <c r="AB14" i="2" s="1"/>
  <c r="AG14" i="2"/>
  <c r="O15" i="2"/>
  <c r="N15" i="2" s="1"/>
  <c r="S15" i="2"/>
  <c r="R15" i="2" s="1"/>
  <c r="X15" i="2"/>
  <c r="Y15" i="2" s="1"/>
  <c r="AA15" i="2"/>
  <c r="AB15" i="2" s="1"/>
  <c r="V16" i="2"/>
  <c r="O17" i="2"/>
  <c r="N17" i="2" s="1"/>
  <c r="S17" i="2"/>
  <c r="R17" i="2" s="1"/>
  <c r="X17" i="2"/>
  <c r="Y17" i="2" s="1"/>
  <c r="AA17" i="2"/>
  <c r="AB17" i="2" s="1"/>
  <c r="O18" i="2"/>
  <c r="N18" i="2" s="1"/>
  <c r="S18" i="2"/>
  <c r="R18" i="2" s="1"/>
  <c r="X18" i="2"/>
  <c r="Y18" i="2" s="1"/>
  <c r="AA18" i="2"/>
  <c r="AB18" i="2" s="1"/>
  <c r="O19" i="2"/>
  <c r="N19" i="2" s="1"/>
  <c r="S19" i="2"/>
  <c r="R19" i="2" s="1"/>
  <c r="X19" i="2"/>
  <c r="Y19" i="2" s="1"/>
  <c r="AA19" i="2"/>
  <c r="AB19" i="2" s="1"/>
  <c r="O20" i="2"/>
  <c r="N20" i="2" s="1"/>
  <c r="S20" i="2"/>
  <c r="R20" i="2" s="1"/>
  <c r="X20" i="2"/>
  <c r="Y20" i="2" s="1"/>
  <c r="AA20" i="2"/>
  <c r="AB20" i="2" s="1"/>
  <c r="O21" i="2"/>
  <c r="N21" i="2" s="1"/>
  <c r="S21" i="2"/>
  <c r="R21" i="2" s="1"/>
  <c r="X21" i="2"/>
  <c r="Y21" i="2" s="1"/>
  <c r="AA21" i="2"/>
  <c r="AB21" i="2" s="1"/>
  <c r="O22" i="2"/>
  <c r="N22" i="2" s="1"/>
  <c r="S22" i="2"/>
  <c r="R22" i="2" s="1"/>
  <c r="X22" i="2"/>
  <c r="Y22" i="2" s="1"/>
  <c r="AA22" i="2"/>
  <c r="AB22" i="2" s="1"/>
  <c r="V23" i="2"/>
  <c r="O24" i="2"/>
  <c r="N24" i="2" s="1"/>
  <c r="S24" i="2"/>
  <c r="R24" i="2" s="1"/>
  <c r="X24" i="2"/>
  <c r="Y24" i="2" s="1"/>
  <c r="AA24" i="2"/>
  <c r="AB24" i="2" s="1"/>
  <c r="O25" i="2"/>
  <c r="N25" i="2" s="1"/>
  <c r="S25" i="2"/>
  <c r="R25" i="2" s="1"/>
  <c r="X25" i="2"/>
  <c r="Y25" i="2" s="1"/>
  <c r="AA25" i="2"/>
  <c r="AB25" i="2" s="1"/>
  <c r="O26" i="2"/>
  <c r="N26" i="2" s="1"/>
  <c r="S26" i="2"/>
  <c r="R26" i="2" s="1"/>
  <c r="X26" i="2"/>
  <c r="Y26" i="2" s="1"/>
  <c r="AA26" i="2"/>
  <c r="AB26" i="2" s="1"/>
  <c r="O27" i="2"/>
  <c r="N27" i="2" s="1"/>
  <c r="S27" i="2"/>
  <c r="R27" i="2" s="1"/>
  <c r="X27" i="2"/>
  <c r="Y27" i="2" s="1"/>
  <c r="AA27" i="2"/>
  <c r="AB27" i="2" s="1"/>
  <c r="O28" i="2"/>
  <c r="N28" i="2" s="1"/>
  <c r="S28" i="2"/>
  <c r="R28" i="2" s="1"/>
  <c r="X28" i="2"/>
  <c r="Y28" i="2" s="1"/>
  <c r="AA28" i="2"/>
  <c r="AB28" i="2" s="1"/>
  <c r="O29" i="2"/>
  <c r="N29" i="2" s="1"/>
  <c r="S29" i="2"/>
  <c r="R29" i="2" s="1"/>
  <c r="X29" i="2"/>
  <c r="Y29" i="2" s="1"/>
  <c r="AA29" i="2"/>
  <c r="AB29" i="2" s="1"/>
  <c r="O30" i="2"/>
  <c r="N30" i="2" s="1"/>
  <c r="S30" i="2"/>
  <c r="R30" i="2" s="1"/>
  <c r="X30" i="2"/>
  <c r="Y30" i="2" s="1"/>
  <c r="AA30" i="2"/>
  <c r="AB30" i="2" s="1"/>
  <c r="O31" i="2"/>
  <c r="N31" i="2" s="1"/>
  <c r="S31" i="2"/>
  <c r="R31" i="2" s="1"/>
  <c r="X31" i="2"/>
  <c r="Y31" i="2" s="1"/>
  <c r="AA31" i="2"/>
  <c r="AB31" i="2" s="1"/>
  <c r="V32" i="2"/>
  <c r="O33" i="2"/>
  <c r="N33" i="2" s="1"/>
  <c r="S33" i="2"/>
  <c r="R33" i="2" s="1"/>
  <c r="X33" i="2"/>
  <c r="Y33" i="2" s="1"/>
  <c r="AA33" i="2"/>
  <c r="AB33" i="2" s="1"/>
  <c r="O34" i="2"/>
  <c r="N34" i="2" s="1"/>
  <c r="S34" i="2"/>
  <c r="R34" i="2" s="1"/>
  <c r="X34" i="2"/>
  <c r="Y34" i="2" s="1"/>
  <c r="AA34" i="2"/>
  <c r="AB34" i="2" s="1"/>
  <c r="O35" i="2"/>
  <c r="N35" i="2" s="1"/>
  <c r="S35" i="2"/>
  <c r="R35" i="2" s="1"/>
  <c r="X35" i="2"/>
  <c r="Y35" i="2" s="1"/>
  <c r="AA35" i="2"/>
  <c r="AB35" i="2" s="1"/>
  <c r="O36" i="2"/>
  <c r="N36" i="2" s="1"/>
  <c r="S36" i="2"/>
  <c r="R36" i="2" s="1"/>
  <c r="X36" i="2"/>
  <c r="Y36" i="2" s="1"/>
  <c r="AA36" i="2"/>
  <c r="AB36" i="2" s="1"/>
  <c r="O37" i="2"/>
  <c r="N37" i="2" s="1"/>
  <c r="S37" i="2"/>
  <c r="R37" i="2" s="1"/>
  <c r="X37" i="2"/>
  <c r="Y37" i="2" s="1"/>
  <c r="AA37" i="2"/>
  <c r="AB37" i="2" s="1"/>
  <c r="V38" i="2"/>
  <c r="O39" i="2"/>
  <c r="N39" i="2" s="1"/>
  <c r="S39" i="2"/>
  <c r="R39" i="2" s="1"/>
  <c r="X39" i="2"/>
  <c r="Y39" i="2" s="1"/>
  <c r="AA39" i="2"/>
  <c r="AB39" i="2" s="1"/>
  <c r="O40" i="2"/>
  <c r="N40" i="2" s="1"/>
  <c r="S40" i="2"/>
  <c r="R40" i="2" s="1"/>
  <c r="X40" i="2"/>
  <c r="Y40" i="2" s="1"/>
  <c r="AA40" i="2"/>
  <c r="AB40" i="2" s="1"/>
  <c r="V41" i="2"/>
  <c r="O42" i="2"/>
  <c r="N42" i="2" s="1"/>
  <c r="S42" i="2"/>
  <c r="R42" i="2" s="1"/>
  <c r="X42" i="2"/>
  <c r="Y42" i="2" s="1"/>
  <c r="AA42" i="2"/>
  <c r="AB42" i="2" s="1"/>
  <c r="O43" i="2"/>
  <c r="N43" i="2" s="1"/>
  <c r="S43" i="2"/>
  <c r="R43" i="2" s="1"/>
  <c r="X43" i="2"/>
  <c r="Y43" i="2" s="1"/>
  <c r="AA43" i="2"/>
  <c r="AB43" i="2" s="1"/>
  <c r="O44" i="2"/>
  <c r="N44" i="2" s="1"/>
  <c r="S44" i="2"/>
  <c r="R44" i="2" s="1"/>
  <c r="X44" i="2"/>
  <c r="Y44" i="2" s="1"/>
  <c r="AA44" i="2"/>
  <c r="AB44" i="2" s="1"/>
  <c r="V45" i="2"/>
  <c r="O46" i="2"/>
  <c r="N46" i="2" s="1"/>
  <c r="S46" i="2"/>
  <c r="R46" i="2" s="1"/>
  <c r="X46" i="2"/>
  <c r="Y46" i="2" s="1"/>
  <c r="AA46" i="2"/>
  <c r="AB46" i="2" s="1"/>
  <c r="O47" i="2"/>
  <c r="N47" i="2" s="1"/>
  <c r="S47" i="2"/>
  <c r="R47" i="2" s="1"/>
  <c r="X47" i="2"/>
  <c r="Y47" i="2" s="1"/>
  <c r="AA47" i="2"/>
  <c r="AB47" i="2" s="1"/>
  <c r="O48" i="2"/>
  <c r="N48" i="2" s="1"/>
  <c r="S48" i="2"/>
  <c r="R48" i="2" s="1"/>
  <c r="X48" i="2"/>
  <c r="Y48" i="2" s="1"/>
  <c r="AA48" i="2"/>
  <c r="AB48" i="2" s="1"/>
  <c r="V49" i="2"/>
  <c r="O50" i="2"/>
  <c r="N50" i="2" s="1"/>
  <c r="S50" i="2"/>
  <c r="R50" i="2" s="1"/>
  <c r="X50" i="2"/>
  <c r="Y50" i="2" s="1"/>
  <c r="AA50" i="2"/>
  <c r="AB50" i="2" s="1"/>
  <c r="O51" i="2"/>
  <c r="N51" i="2" s="1"/>
  <c r="S51" i="2"/>
  <c r="R51" i="2" s="1"/>
  <c r="X51" i="2"/>
  <c r="Y51" i="2" s="1"/>
  <c r="AA51" i="2"/>
  <c r="AB51" i="2" s="1"/>
  <c r="O52" i="2"/>
  <c r="N52" i="2" s="1"/>
  <c r="S52" i="2"/>
  <c r="R52" i="2" s="1"/>
  <c r="X52" i="2"/>
  <c r="Y52" i="2" s="1"/>
  <c r="AA52" i="2"/>
  <c r="AB52" i="2" s="1"/>
  <c r="O53" i="2"/>
  <c r="N53" i="2" s="1"/>
  <c r="S53" i="2"/>
  <c r="R53" i="2" s="1"/>
  <c r="X53" i="2"/>
  <c r="Y53" i="2" s="1"/>
  <c r="AA53" i="2"/>
  <c r="AB53" i="2" s="1"/>
  <c r="O54" i="2"/>
  <c r="N54" i="2" s="1"/>
  <c r="S54" i="2"/>
  <c r="R54" i="2" s="1"/>
  <c r="X54" i="2"/>
  <c r="Y54" i="2" s="1"/>
  <c r="AA54" i="2"/>
  <c r="AB54" i="2" s="1"/>
  <c r="O55" i="2"/>
  <c r="N55" i="2" s="1"/>
  <c r="S55" i="2"/>
  <c r="R55" i="2" s="1"/>
  <c r="X55" i="2"/>
  <c r="Y55" i="2" s="1"/>
  <c r="AA55" i="2"/>
  <c r="AB55" i="2" s="1"/>
  <c r="O56" i="2"/>
  <c r="N56" i="2" s="1"/>
  <c r="S56" i="2"/>
  <c r="R56" i="2" s="1"/>
  <c r="X56" i="2"/>
  <c r="Y56" i="2" s="1"/>
  <c r="AA56" i="2"/>
  <c r="AB56" i="2" s="1"/>
  <c r="V57" i="2"/>
  <c r="AD57" i="2"/>
  <c r="AC57" i="2" s="1"/>
  <c r="AF57" i="2"/>
  <c r="AG57" i="2"/>
  <c r="O58" i="2"/>
  <c r="N58" i="2" s="1"/>
  <c r="S58" i="2"/>
  <c r="R58" i="2" s="1"/>
  <c r="X58" i="2"/>
  <c r="Y58" i="2" s="1"/>
  <c r="AA58" i="2"/>
  <c r="AB58" i="2" s="1"/>
  <c r="AC58" i="2"/>
  <c r="AE58" i="2"/>
  <c r="O59" i="2"/>
  <c r="N59" i="2" s="1"/>
  <c r="S59" i="2"/>
  <c r="R59" i="2" s="1"/>
  <c r="X59" i="2"/>
  <c r="Y59" i="2" s="1"/>
  <c r="AA59" i="2"/>
  <c r="AB59" i="2" s="1"/>
  <c r="AF59" i="2"/>
  <c r="O60" i="2"/>
  <c r="N60" i="2" s="1"/>
  <c r="S60" i="2"/>
  <c r="R60" i="2" s="1"/>
  <c r="X60" i="2"/>
  <c r="Y60" i="2" s="1"/>
  <c r="AA60" i="2"/>
  <c r="AB60" i="2" s="1"/>
  <c r="O61" i="2"/>
  <c r="N61" i="2" s="1"/>
  <c r="S61" i="2"/>
  <c r="R61" i="2" s="1"/>
  <c r="X61" i="2"/>
  <c r="Y61" i="2" s="1"/>
  <c r="AA61" i="2"/>
  <c r="AB61" i="2" s="1"/>
  <c r="AG61" i="2"/>
  <c r="V62" i="2"/>
  <c r="O63" i="2"/>
  <c r="N63" i="2" s="1"/>
  <c r="S63" i="2"/>
  <c r="R63" i="2" s="1"/>
  <c r="X63" i="2"/>
  <c r="Y63" i="2" s="1"/>
  <c r="AA63" i="2"/>
  <c r="AB63" i="2" s="1"/>
  <c r="O64" i="2"/>
  <c r="N64" i="2" s="1"/>
  <c r="S64" i="2"/>
  <c r="R64" i="2" s="1"/>
  <c r="X64" i="2"/>
  <c r="Y64" i="2" s="1"/>
  <c r="AA64" i="2"/>
  <c r="AB64" i="2" s="1"/>
  <c r="O65" i="2"/>
  <c r="N65" i="2" s="1"/>
  <c r="S65" i="2"/>
  <c r="R65" i="2" s="1"/>
  <c r="X65" i="2"/>
  <c r="Y65" i="2" s="1"/>
  <c r="AA65" i="2"/>
  <c r="AB65" i="2" s="1"/>
  <c r="O66" i="2"/>
  <c r="N66" i="2" s="1"/>
  <c r="S66" i="2"/>
  <c r="R66" i="2" s="1"/>
  <c r="X66" i="2"/>
  <c r="Y66" i="2" s="1"/>
  <c r="AA66" i="2"/>
  <c r="AB66" i="2" s="1"/>
  <c r="V67" i="2"/>
  <c r="O68" i="2"/>
  <c r="N68" i="2" s="1"/>
  <c r="S68" i="2"/>
  <c r="R68" i="2" s="1"/>
  <c r="X68" i="2"/>
  <c r="Y68" i="2" s="1"/>
  <c r="AA68" i="2"/>
  <c r="AB68" i="2" s="1"/>
  <c r="O69" i="2"/>
  <c r="N69" i="2" s="1"/>
  <c r="S69" i="2"/>
  <c r="R69" i="2" s="1"/>
  <c r="X69" i="2"/>
  <c r="Y69" i="2" s="1"/>
  <c r="AA69" i="2"/>
  <c r="AB69" i="2" s="1"/>
  <c r="O70" i="2"/>
  <c r="N70" i="2" s="1"/>
  <c r="S70" i="2"/>
  <c r="R70" i="2" s="1"/>
  <c r="X70" i="2"/>
  <c r="Y70" i="2" s="1"/>
  <c r="AA70" i="2"/>
  <c r="AB70" i="2" s="1"/>
  <c r="O71" i="2"/>
  <c r="N71" i="2" s="1"/>
  <c r="S71" i="2"/>
  <c r="R71" i="2" s="1"/>
  <c r="X71" i="2"/>
  <c r="Y71" i="2" s="1"/>
  <c r="AA71" i="2"/>
  <c r="AB71" i="2" s="1"/>
  <c r="O72" i="2"/>
  <c r="N72" i="2" s="1"/>
  <c r="S72" i="2"/>
  <c r="R72" i="2" s="1"/>
  <c r="X72" i="2"/>
  <c r="Y72" i="2" s="1"/>
  <c r="AA72" i="2"/>
  <c r="AB72" i="2" s="1"/>
  <c r="O73" i="2"/>
  <c r="N73" i="2" s="1"/>
  <c r="S73" i="2"/>
  <c r="R73" i="2" s="1"/>
  <c r="X73" i="2"/>
  <c r="Y73" i="2" s="1"/>
  <c r="AA73" i="2"/>
  <c r="AB73" i="2" s="1"/>
  <c r="O74" i="2"/>
  <c r="N74" i="2" s="1"/>
  <c r="S74" i="2"/>
  <c r="R74" i="2" s="1"/>
  <c r="X74" i="2"/>
  <c r="Y74" i="2" s="1"/>
  <c r="AA74" i="2"/>
  <c r="AB74" i="2" s="1"/>
  <c r="O75" i="2"/>
  <c r="N75" i="2" s="1"/>
  <c r="S75" i="2"/>
  <c r="R75" i="2" s="1"/>
  <c r="X75" i="2"/>
  <c r="Y75" i="2" s="1"/>
  <c r="AA75" i="2"/>
  <c r="AB75" i="2" s="1"/>
  <c r="O76" i="2"/>
  <c r="N76" i="2" s="1"/>
  <c r="S76" i="2"/>
  <c r="R76" i="2" s="1"/>
  <c r="X76" i="2"/>
  <c r="Y76" i="2" s="1"/>
  <c r="AA76" i="2"/>
  <c r="AB76" i="2" s="1"/>
  <c r="O77" i="2"/>
  <c r="N77" i="2" s="1"/>
  <c r="S77" i="2"/>
  <c r="R77" i="2" s="1"/>
  <c r="X77" i="2"/>
  <c r="Y77" i="2" s="1"/>
  <c r="AA77" i="2"/>
  <c r="AB77" i="2" s="1"/>
  <c r="O78" i="2"/>
  <c r="N78" i="2" s="1"/>
  <c r="S78" i="2"/>
  <c r="R78" i="2" s="1"/>
  <c r="X78" i="2"/>
  <c r="Y78" i="2" s="1"/>
  <c r="AA78" i="2"/>
  <c r="AB78" i="2" s="1"/>
  <c r="V79" i="2"/>
  <c r="O80" i="2"/>
  <c r="N80" i="2" s="1"/>
  <c r="S80" i="2"/>
  <c r="R80" i="2" s="1"/>
  <c r="X80" i="2"/>
  <c r="Y80" i="2" s="1"/>
  <c r="AA80" i="2"/>
  <c r="AB80" i="2" s="1"/>
  <c r="O81" i="2"/>
  <c r="N81" i="2" s="1"/>
  <c r="S81" i="2"/>
  <c r="R81" i="2" s="1"/>
  <c r="X81" i="2"/>
  <c r="Y81" i="2" s="1"/>
  <c r="AA81" i="2"/>
  <c r="AB81" i="2" s="1"/>
  <c r="O82" i="2"/>
  <c r="N82" i="2" s="1"/>
  <c r="S82" i="2"/>
  <c r="R82" i="2" s="1"/>
  <c r="X82" i="2"/>
  <c r="Y82" i="2" s="1"/>
  <c r="AA82" i="2"/>
  <c r="AB82" i="2" s="1"/>
  <c r="O83" i="2"/>
  <c r="N83" i="2" s="1"/>
  <c r="S83" i="2"/>
  <c r="R83" i="2" s="1"/>
  <c r="X83" i="2"/>
  <c r="Y83" i="2" s="1"/>
  <c r="AA83" i="2"/>
  <c r="AB83" i="2" s="1"/>
  <c r="O84" i="2"/>
  <c r="N84" i="2" s="1"/>
  <c r="S84" i="2"/>
  <c r="R84" i="2" s="1"/>
  <c r="X84" i="2"/>
  <c r="Y84" i="2" s="1"/>
  <c r="AA84" i="2"/>
  <c r="AB84" i="2" s="1"/>
  <c r="O85" i="2"/>
  <c r="N85" i="2" s="1"/>
  <c r="S85" i="2"/>
  <c r="R85" i="2" s="1"/>
  <c r="X85" i="2"/>
  <c r="Y85" i="2" s="1"/>
  <c r="AA85" i="2"/>
  <c r="AB85" i="2" s="1"/>
  <c r="O86" i="2"/>
  <c r="N86" i="2" s="1"/>
  <c r="S86" i="2"/>
  <c r="R86" i="2" s="1"/>
  <c r="X86" i="2"/>
  <c r="Y86" i="2" s="1"/>
  <c r="AA86" i="2"/>
  <c r="AB86" i="2" s="1"/>
  <c r="O87" i="2"/>
  <c r="N87" i="2" s="1"/>
  <c r="S87" i="2"/>
  <c r="R87" i="2" s="1"/>
  <c r="X87" i="2"/>
  <c r="Y87" i="2" s="1"/>
  <c r="AA87" i="2"/>
  <c r="AB87" i="2" s="1"/>
  <c r="V88" i="2"/>
  <c r="O89" i="2"/>
  <c r="N89" i="2" s="1"/>
  <c r="S89" i="2"/>
  <c r="R89" i="2" s="1"/>
  <c r="X89" i="2"/>
  <c r="Y89" i="2" s="1"/>
  <c r="AA89" i="2"/>
  <c r="AB89" i="2" s="1"/>
  <c r="O90" i="2"/>
  <c r="N90" i="2" s="1"/>
  <c r="S90" i="2"/>
  <c r="R90" i="2" s="1"/>
  <c r="X90" i="2"/>
  <c r="Y90" i="2" s="1"/>
  <c r="AA90" i="2"/>
  <c r="AB90" i="2" s="1"/>
  <c r="O91" i="2"/>
  <c r="N91" i="2" s="1"/>
  <c r="S91" i="2"/>
  <c r="R91" i="2" s="1"/>
  <c r="X91" i="2"/>
  <c r="Y91" i="2" s="1"/>
  <c r="AA91" i="2"/>
  <c r="AB91" i="2" s="1"/>
  <c r="O92" i="2"/>
  <c r="N92" i="2" s="1"/>
  <c r="S92" i="2"/>
  <c r="R92" i="2" s="1"/>
  <c r="X92" i="2"/>
  <c r="Y92" i="2" s="1"/>
  <c r="AA92" i="2"/>
  <c r="AB92" i="2" s="1"/>
  <c r="O93" i="2"/>
  <c r="N93" i="2" s="1"/>
  <c r="S93" i="2"/>
  <c r="R93" i="2" s="1"/>
  <c r="X93" i="2"/>
  <c r="Y93" i="2" s="1"/>
  <c r="AA93" i="2"/>
  <c r="AB93" i="2" s="1"/>
  <c r="O94" i="2"/>
  <c r="N94" i="2" s="1"/>
  <c r="S94" i="2"/>
  <c r="R94" i="2" s="1"/>
  <c r="X94" i="2"/>
  <c r="Y94" i="2" s="1"/>
  <c r="AA94" i="2"/>
  <c r="AB94" i="2" s="1"/>
  <c r="O95" i="2"/>
  <c r="N95" i="2" s="1"/>
  <c r="S95" i="2"/>
  <c r="R95" i="2" s="1"/>
  <c r="X95" i="2"/>
  <c r="Y95" i="2" s="1"/>
  <c r="AA95" i="2"/>
  <c r="AB95" i="2" s="1"/>
  <c r="O96" i="2"/>
  <c r="N96" i="2" s="1"/>
  <c r="S96" i="2"/>
  <c r="R96" i="2" s="1"/>
  <c r="X96" i="2"/>
  <c r="Y96" i="2" s="1"/>
  <c r="AA96" i="2"/>
  <c r="AB96" i="2" s="1"/>
  <c r="O97" i="2"/>
  <c r="N97" i="2" s="1"/>
  <c r="S97" i="2"/>
  <c r="R97" i="2" s="1"/>
  <c r="X97" i="2"/>
  <c r="Y97" i="2" s="1"/>
  <c r="AA97" i="2"/>
  <c r="AB97" i="2" s="1"/>
  <c r="O98" i="2"/>
  <c r="N98" i="2" s="1"/>
  <c r="S98" i="2"/>
  <c r="R98" i="2" s="1"/>
  <c r="X98" i="2"/>
  <c r="Y98" i="2" s="1"/>
  <c r="AA98" i="2"/>
  <c r="AB98" i="2" s="1"/>
  <c r="O99" i="2"/>
  <c r="N99" i="2" s="1"/>
  <c r="S99" i="2"/>
  <c r="R99" i="2" s="1"/>
  <c r="X99" i="2"/>
  <c r="Y99" i="2" s="1"/>
  <c r="AA99" i="2"/>
  <c r="AB99" i="2" s="1"/>
  <c r="O100" i="2"/>
  <c r="N100" i="2" s="1"/>
  <c r="S100" i="2"/>
  <c r="R100" i="2" s="1"/>
  <c r="X100" i="2"/>
  <c r="Y100" i="2" s="1"/>
  <c r="AA100" i="2"/>
  <c r="AB100" i="2" s="1"/>
  <c r="O101" i="2"/>
  <c r="N101" i="2" s="1"/>
  <c r="S101" i="2"/>
  <c r="R101" i="2" s="1"/>
  <c r="X101" i="2"/>
  <c r="Y101" i="2" s="1"/>
  <c r="AA101" i="2"/>
  <c r="AB101" i="2" s="1"/>
  <c r="O102" i="2"/>
  <c r="N102" i="2" s="1"/>
  <c r="S102" i="2"/>
  <c r="R102" i="2" s="1"/>
  <c r="X102" i="2"/>
  <c r="Y102" i="2" s="1"/>
  <c r="AA102" i="2"/>
  <c r="AB102" i="2" s="1"/>
  <c r="O103" i="2"/>
  <c r="N103" i="2" s="1"/>
  <c r="S103" i="2"/>
  <c r="R103" i="2" s="1"/>
  <c r="X103" i="2"/>
  <c r="Y103" i="2" s="1"/>
  <c r="AA103" i="2"/>
  <c r="AB103" i="2" s="1"/>
  <c r="O104" i="2"/>
  <c r="N104" i="2" s="1"/>
  <c r="S104" i="2"/>
  <c r="R104" i="2" s="1"/>
  <c r="X104" i="2"/>
  <c r="Y104" i="2" s="1"/>
  <c r="AA104" i="2"/>
  <c r="AB104" i="2" s="1"/>
  <c r="O105" i="2"/>
  <c r="N105" i="2" s="1"/>
  <c r="S105" i="2"/>
  <c r="R105" i="2" s="1"/>
  <c r="X105" i="2"/>
  <c r="Y105" i="2" s="1"/>
  <c r="AA105" i="2"/>
  <c r="AB105" i="2" s="1"/>
  <c r="O106" i="2"/>
  <c r="N106" i="2" s="1"/>
  <c r="S106" i="2"/>
  <c r="R106" i="2" s="1"/>
  <c r="X106" i="2"/>
  <c r="Y106" i="2" s="1"/>
  <c r="AA106" i="2"/>
  <c r="AB106" i="2" s="1"/>
  <c r="V107" i="2"/>
  <c r="O108" i="2"/>
  <c r="N108" i="2" s="1"/>
  <c r="S108" i="2"/>
  <c r="R108" i="2" s="1"/>
  <c r="X108" i="2"/>
  <c r="Y108" i="2" s="1"/>
  <c r="AA108" i="2"/>
  <c r="AB108" i="2" s="1"/>
  <c r="O109" i="2"/>
  <c r="N109" i="2" s="1"/>
  <c r="S109" i="2"/>
  <c r="R109" i="2" s="1"/>
  <c r="X109" i="2"/>
  <c r="Y109" i="2" s="1"/>
  <c r="AA109" i="2"/>
  <c r="AB109" i="2" s="1"/>
  <c r="V110" i="2"/>
  <c r="O111" i="2"/>
  <c r="N111" i="2" s="1"/>
  <c r="S111" i="2"/>
  <c r="R111" i="2" s="1"/>
  <c r="X111" i="2"/>
  <c r="Y111" i="2" s="1"/>
  <c r="AA111" i="2"/>
  <c r="AB111" i="2" s="1"/>
  <c r="O112" i="2"/>
  <c r="N112" i="2" s="1"/>
  <c r="S112" i="2"/>
  <c r="R112" i="2" s="1"/>
  <c r="X112" i="2"/>
  <c r="Y112" i="2" s="1"/>
  <c r="AA112" i="2"/>
  <c r="AB112" i="2" s="1"/>
  <c r="O113" i="2"/>
  <c r="N113" i="2" s="1"/>
  <c r="S113" i="2"/>
  <c r="R113" i="2" s="1"/>
  <c r="X113" i="2"/>
  <c r="Y113" i="2" s="1"/>
  <c r="AA113" i="2"/>
  <c r="AB113" i="2" s="1"/>
  <c r="O114" i="2"/>
  <c r="N114" i="2" s="1"/>
  <c r="S114" i="2"/>
  <c r="R114" i="2" s="1"/>
  <c r="X114" i="2"/>
  <c r="Y114" i="2" s="1"/>
  <c r="AA114" i="2"/>
  <c r="AB114" i="2" s="1"/>
  <c r="O115" i="2"/>
  <c r="N115" i="2" s="1"/>
  <c r="S115" i="2"/>
  <c r="R115" i="2" s="1"/>
  <c r="X115" i="2"/>
  <c r="Y115" i="2" s="1"/>
  <c r="AA115" i="2"/>
  <c r="AB115" i="2" s="1"/>
  <c r="O116" i="2"/>
  <c r="N116" i="2" s="1"/>
  <c r="S116" i="2"/>
  <c r="R116" i="2" s="1"/>
  <c r="X116" i="2"/>
  <c r="Y116" i="2" s="1"/>
  <c r="AA116" i="2"/>
  <c r="AB116" i="2" s="1"/>
  <c r="O117" i="2"/>
  <c r="N117" i="2" s="1"/>
  <c r="S117" i="2"/>
  <c r="R117" i="2" s="1"/>
  <c r="X117" i="2"/>
  <c r="Y117" i="2" s="1"/>
  <c r="AA117" i="2"/>
  <c r="AB117" i="2" s="1"/>
  <c r="V118" i="2"/>
  <c r="O119" i="2"/>
  <c r="N119" i="2" s="1"/>
  <c r="S119" i="2"/>
  <c r="R119" i="2" s="1"/>
  <c r="X119" i="2"/>
  <c r="Y119" i="2" s="1"/>
  <c r="AA119" i="2"/>
  <c r="AB119" i="2" s="1"/>
  <c r="O120" i="2"/>
  <c r="N120" i="2" s="1"/>
  <c r="S120" i="2"/>
  <c r="R120" i="2" s="1"/>
  <c r="X120" i="2"/>
  <c r="Y120" i="2" s="1"/>
  <c r="AA120" i="2"/>
  <c r="AB120" i="2" s="1"/>
  <c r="O121" i="2"/>
  <c r="N121" i="2" s="1"/>
  <c r="S121" i="2"/>
  <c r="R121" i="2" s="1"/>
  <c r="X121" i="2"/>
  <c r="Y121" i="2" s="1"/>
  <c r="AA121" i="2"/>
  <c r="AB121" i="2" s="1"/>
  <c r="V122" i="2"/>
  <c r="AD122" i="2"/>
  <c r="AC122" i="2" s="1"/>
  <c r="AF122" i="2"/>
  <c r="AG122" i="2"/>
  <c r="O123" i="2"/>
  <c r="N123" i="2" s="1"/>
  <c r="S123" i="2"/>
  <c r="R123" i="2" s="1"/>
  <c r="X123" i="2"/>
  <c r="Y123" i="2" s="1"/>
  <c r="AA123" i="2"/>
  <c r="AB123" i="2" s="1"/>
  <c r="AC123" i="2"/>
  <c r="AE123" i="2"/>
  <c r="O124" i="2"/>
  <c r="N124" i="2" s="1"/>
  <c r="S124" i="2"/>
  <c r="R124" i="2" s="1"/>
  <c r="X124" i="2"/>
  <c r="Y124" i="2" s="1"/>
  <c r="AA124" i="2"/>
  <c r="AB124" i="2" s="1"/>
  <c r="AF124" i="2"/>
  <c r="O125" i="2"/>
  <c r="N125" i="2" s="1"/>
  <c r="S125" i="2"/>
  <c r="R125" i="2" s="1"/>
  <c r="X125" i="2"/>
  <c r="Y125" i="2" s="1"/>
  <c r="AA125" i="2"/>
  <c r="AB125" i="2" s="1"/>
  <c r="O126" i="2"/>
  <c r="N126" i="2" s="1"/>
  <c r="S126" i="2"/>
  <c r="R126" i="2" s="1"/>
  <c r="X126" i="2"/>
  <c r="Y126" i="2" s="1"/>
  <c r="AA126" i="2"/>
  <c r="AB126" i="2" s="1"/>
  <c r="AG126" i="2"/>
  <c r="O127" i="2"/>
  <c r="N127" i="2" s="1"/>
  <c r="S127" i="2"/>
  <c r="R127" i="2" s="1"/>
  <c r="X127" i="2"/>
  <c r="Y127" i="2" s="1"/>
  <c r="AA127" i="2"/>
  <c r="AB127" i="2" s="1"/>
  <c r="O128" i="2"/>
  <c r="N128" i="2" s="1"/>
  <c r="S128" i="2"/>
  <c r="R128" i="2" s="1"/>
  <c r="X128" i="2"/>
  <c r="Y128" i="2" s="1"/>
  <c r="AA128" i="2"/>
  <c r="AB128" i="2" s="1"/>
  <c r="O129" i="2"/>
  <c r="N129" i="2" s="1"/>
  <c r="S129" i="2"/>
  <c r="R129" i="2" s="1"/>
  <c r="X129" i="2"/>
  <c r="Y129" i="2" s="1"/>
  <c r="AA129" i="2"/>
  <c r="AB129" i="2" s="1"/>
  <c r="V130" i="2"/>
  <c r="O131" i="2"/>
  <c r="N131" i="2" s="1"/>
  <c r="S131" i="2"/>
  <c r="R131" i="2" s="1"/>
  <c r="X131" i="2"/>
  <c r="Y131" i="2" s="1"/>
  <c r="AA131" i="2"/>
  <c r="AB131" i="2" s="1"/>
  <c r="O132" i="2"/>
  <c r="N132" i="2" s="1"/>
  <c r="S132" i="2"/>
  <c r="R132" i="2" s="1"/>
  <c r="X132" i="2"/>
  <c r="Y132" i="2" s="1"/>
  <c r="AA132" i="2"/>
  <c r="AB132" i="2" s="1"/>
  <c r="O133" i="2"/>
  <c r="N133" i="2" s="1"/>
  <c r="S133" i="2"/>
  <c r="R133" i="2" s="1"/>
  <c r="X133" i="2"/>
  <c r="Y133" i="2" s="1"/>
  <c r="AA133" i="2"/>
  <c r="AB133" i="2" s="1"/>
  <c r="O134" i="2"/>
  <c r="N134" i="2" s="1"/>
  <c r="S134" i="2"/>
  <c r="R134" i="2" s="1"/>
  <c r="X134" i="2"/>
  <c r="Y134" i="2" s="1"/>
  <c r="AA134" i="2"/>
  <c r="AB134" i="2" s="1"/>
  <c r="O135" i="2"/>
  <c r="N135" i="2" s="1"/>
  <c r="S135" i="2"/>
  <c r="R135" i="2" s="1"/>
  <c r="X135" i="2"/>
  <c r="Y135" i="2" s="1"/>
  <c r="AA135" i="2"/>
  <c r="AB135" i="2" s="1"/>
  <c r="O136" i="2"/>
  <c r="N136" i="2" s="1"/>
  <c r="S136" i="2"/>
  <c r="R136" i="2" s="1"/>
  <c r="X136" i="2"/>
  <c r="Y136" i="2" s="1"/>
  <c r="AA136" i="2"/>
  <c r="AB136" i="2" s="1"/>
  <c r="O137" i="2"/>
  <c r="N137" i="2" s="1"/>
  <c r="S137" i="2"/>
  <c r="R137" i="2" s="1"/>
  <c r="X137" i="2"/>
  <c r="Y137" i="2" s="1"/>
  <c r="AA137" i="2"/>
  <c r="AB137" i="2" s="1"/>
  <c r="O138" i="2"/>
  <c r="N138" i="2" s="1"/>
  <c r="S138" i="2"/>
  <c r="R138" i="2" s="1"/>
  <c r="X138" i="2"/>
  <c r="Y138" i="2" s="1"/>
  <c r="AA138" i="2"/>
  <c r="AB138" i="2" s="1"/>
  <c r="O139" i="2"/>
  <c r="N139" i="2" s="1"/>
  <c r="S139" i="2"/>
  <c r="R139" i="2" s="1"/>
  <c r="X139" i="2"/>
  <c r="Y139" i="2" s="1"/>
  <c r="AA139" i="2"/>
  <c r="AB139" i="2" s="1"/>
  <c r="O140" i="2"/>
  <c r="N140" i="2" s="1"/>
  <c r="S140" i="2"/>
  <c r="R140" i="2" s="1"/>
  <c r="X140" i="2"/>
  <c r="Y140" i="2" s="1"/>
  <c r="AA140" i="2"/>
  <c r="AB140" i="2" s="1"/>
  <c r="O141" i="2"/>
  <c r="N141" i="2" s="1"/>
  <c r="S141" i="2"/>
  <c r="R141" i="2" s="1"/>
  <c r="X141" i="2"/>
  <c r="Y141" i="2" s="1"/>
  <c r="AA141" i="2"/>
  <c r="AB141" i="2" s="1"/>
  <c r="V142" i="2"/>
  <c r="AD142" i="2"/>
  <c r="AC142" i="2" s="1"/>
  <c r="AF142" i="2"/>
  <c r="AG142" i="2"/>
  <c r="O143" i="2"/>
  <c r="N143" i="2" s="1"/>
  <c r="S143" i="2"/>
  <c r="R143" i="2" s="1"/>
  <c r="X143" i="2"/>
  <c r="Y143" i="2" s="1"/>
  <c r="AA143" i="2"/>
  <c r="AB143" i="2" s="1"/>
  <c r="AC143" i="2"/>
  <c r="AE143" i="2"/>
  <c r="O144" i="2"/>
  <c r="N144" i="2" s="1"/>
  <c r="S144" i="2"/>
  <c r="R144" i="2" s="1"/>
  <c r="X144" i="2"/>
  <c r="Y144" i="2" s="1"/>
  <c r="AA144" i="2"/>
  <c r="AB144" i="2" s="1"/>
  <c r="AF144" i="2"/>
  <c r="O145" i="2"/>
  <c r="N145" i="2" s="1"/>
  <c r="S145" i="2"/>
  <c r="R145" i="2" s="1"/>
  <c r="X145" i="2"/>
  <c r="Y145" i="2" s="1"/>
  <c r="AA145" i="2"/>
  <c r="AB145" i="2" s="1"/>
  <c r="V146" i="2"/>
  <c r="AG146" i="2"/>
  <c r="O147" i="2"/>
  <c r="N147" i="2" s="1"/>
  <c r="S147" i="2"/>
  <c r="R147" i="2" s="1"/>
  <c r="X147" i="2"/>
  <c r="Y147" i="2" s="1"/>
  <c r="AA147" i="2"/>
  <c r="AB147" i="2" s="1"/>
  <c r="O148" i="2"/>
  <c r="N148" i="2" s="1"/>
  <c r="S148" i="2"/>
  <c r="R148" i="2" s="1"/>
  <c r="X148" i="2"/>
  <c r="Y148" i="2" s="1"/>
  <c r="AA148" i="2"/>
  <c r="AB148" i="2" s="1"/>
  <c r="O149" i="2"/>
  <c r="N149" i="2" s="1"/>
  <c r="S149" i="2"/>
  <c r="R149" i="2" s="1"/>
  <c r="X149" i="2"/>
  <c r="Y149" i="2" s="1"/>
  <c r="AA149" i="2"/>
  <c r="AB149" i="2" s="1"/>
  <c r="O150" i="2"/>
  <c r="N150" i="2" s="1"/>
  <c r="S150" i="2"/>
  <c r="R150" i="2" s="1"/>
  <c r="X150" i="2"/>
  <c r="Y150" i="2" s="1"/>
  <c r="AA150" i="2"/>
  <c r="AB150" i="2" s="1"/>
  <c r="O151" i="2"/>
  <c r="N151" i="2" s="1"/>
  <c r="S151" i="2"/>
  <c r="R151" i="2" s="1"/>
  <c r="X151" i="2"/>
  <c r="Y151" i="2" s="1"/>
  <c r="AA151" i="2"/>
  <c r="AB151" i="2" s="1"/>
  <c r="O152" i="2"/>
  <c r="N152" i="2" s="1"/>
  <c r="S152" i="2"/>
  <c r="R152" i="2" s="1"/>
  <c r="X152" i="2"/>
  <c r="Y152" i="2" s="1"/>
  <c r="AA152" i="2"/>
  <c r="AB152" i="2" s="1"/>
  <c r="O153" i="2"/>
  <c r="N153" i="2" s="1"/>
  <c r="S153" i="2"/>
  <c r="R153" i="2" s="1"/>
  <c r="X153" i="2"/>
  <c r="Y153" i="2" s="1"/>
  <c r="AA153" i="2"/>
  <c r="AB153" i="2" s="1"/>
  <c r="O154" i="2"/>
  <c r="N154" i="2" s="1"/>
  <c r="S154" i="2"/>
  <c r="R154" i="2" s="1"/>
  <c r="X154" i="2"/>
  <c r="Y154" i="2" s="1"/>
  <c r="AA154" i="2"/>
  <c r="AB154" i="2" s="1"/>
  <c r="O155" i="2"/>
  <c r="N155" i="2" s="1"/>
  <c r="S155" i="2"/>
  <c r="R155" i="2" s="1"/>
  <c r="X155" i="2"/>
  <c r="Y155" i="2" s="1"/>
  <c r="AA155" i="2"/>
  <c r="AB155" i="2" s="1"/>
  <c r="V156" i="2"/>
  <c r="O157" i="2"/>
  <c r="N157" i="2" s="1"/>
  <c r="S157" i="2"/>
  <c r="R157" i="2" s="1"/>
  <c r="X157" i="2"/>
  <c r="Y157" i="2" s="1"/>
  <c r="AA157" i="2"/>
  <c r="AB157" i="2" s="1"/>
  <c r="O158" i="2"/>
  <c r="N158" i="2" s="1"/>
  <c r="S158" i="2"/>
  <c r="R158" i="2" s="1"/>
  <c r="X158" i="2"/>
  <c r="Y158" i="2" s="1"/>
  <c r="AA158" i="2"/>
  <c r="AB158" i="2" s="1"/>
  <c r="O159" i="2"/>
  <c r="N159" i="2" s="1"/>
  <c r="S159" i="2"/>
  <c r="R159" i="2" s="1"/>
  <c r="X159" i="2"/>
  <c r="Y159" i="2" s="1"/>
  <c r="AA159" i="2"/>
  <c r="AB159" i="2" s="1"/>
  <c r="O160" i="2"/>
  <c r="N160" i="2" s="1"/>
  <c r="S160" i="2"/>
  <c r="R160" i="2" s="1"/>
  <c r="X160" i="2"/>
  <c r="Y160" i="2" s="1"/>
  <c r="AA160" i="2"/>
  <c r="AB160" i="2" s="1"/>
  <c r="O161" i="2"/>
  <c r="N161" i="2" s="1"/>
  <c r="S161" i="2"/>
  <c r="R161" i="2" s="1"/>
  <c r="X161" i="2"/>
  <c r="Y161" i="2" s="1"/>
  <c r="AA161" i="2"/>
  <c r="AB161" i="2" s="1"/>
  <c r="V162" i="2"/>
  <c r="O163" i="2"/>
  <c r="N163" i="2" s="1"/>
  <c r="S163" i="2"/>
  <c r="R163" i="2" s="1"/>
  <c r="X163" i="2"/>
  <c r="Y163" i="2" s="1"/>
  <c r="AA163" i="2"/>
  <c r="AB163" i="2" s="1"/>
  <c r="O164" i="2"/>
  <c r="N164" i="2" s="1"/>
  <c r="S164" i="2"/>
  <c r="R164" i="2" s="1"/>
  <c r="X164" i="2"/>
  <c r="Y164" i="2" s="1"/>
  <c r="AA164" i="2"/>
  <c r="AB164" i="2" s="1"/>
  <c r="O165" i="2"/>
  <c r="N165" i="2" s="1"/>
  <c r="S165" i="2"/>
  <c r="R165" i="2" s="1"/>
  <c r="X165" i="2"/>
  <c r="Y165" i="2" s="1"/>
  <c r="AA165" i="2"/>
  <c r="AB165" i="2" s="1"/>
  <c r="V166" i="2"/>
  <c r="O167" i="2"/>
  <c r="N167" i="2" s="1"/>
  <c r="S167" i="2"/>
  <c r="R167" i="2" s="1"/>
  <c r="X167" i="2"/>
  <c r="Y167" i="2" s="1"/>
  <c r="AA167" i="2"/>
  <c r="AB167" i="2" s="1"/>
  <c r="O168" i="2"/>
  <c r="N168" i="2" s="1"/>
  <c r="S168" i="2"/>
  <c r="R168" i="2" s="1"/>
  <c r="X168" i="2"/>
  <c r="Y168" i="2" s="1"/>
  <c r="AA168" i="2"/>
  <c r="AB168" i="2" s="1"/>
  <c r="V169" i="2"/>
  <c r="O170" i="2"/>
  <c r="N170" i="2" s="1"/>
  <c r="S170" i="2"/>
  <c r="R170" i="2" s="1"/>
  <c r="X170" i="2"/>
  <c r="Y170" i="2" s="1"/>
  <c r="AA170" i="2"/>
  <c r="AB170" i="2" s="1"/>
  <c r="O171" i="2"/>
  <c r="N171" i="2" s="1"/>
  <c r="S171" i="2"/>
  <c r="R171" i="2" s="1"/>
  <c r="X171" i="2"/>
  <c r="Y171" i="2" s="1"/>
  <c r="AA171" i="2"/>
  <c r="AB171" i="2" s="1"/>
  <c r="O172" i="2"/>
  <c r="N172" i="2" s="1"/>
  <c r="S172" i="2"/>
  <c r="R172" i="2" s="1"/>
  <c r="X172" i="2"/>
  <c r="Y172" i="2" s="1"/>
  <c r="AA172" i="2"/>
  <c r="AB172" i="2" s="1"/>
  <c r="O173" i="2"/>
  <c r="N173" i="2" s="1"/>
  <c r="S173" i="2"/>
  <c r="R173" i="2" s="1"/>
  <c r="X173" i="2"/>
  <c r="Y173" i="2" s="1"/>
  <c r="AA173" i="2"/>
  <c r="AB173" i="2" s="1"/>
  <c r="O174" i="2"/>
  <c r="N174" i="2" s="1"/>
  <c r="S174" i="2"/>
  <c r="R174" i="2" s="1"/>
  <c r="X174" i="2"/>
  <c r="Y174" i="2" s="1"/>
  <c r="AA174" i="2"/>
  <c r="AB174" i="2" s="1"/>
  <c r="O175" i="2"/>
  <c r="N175" i="2" s="1"/>
  <c r="S175" i="2"/>
  <c r="R175" i="2" s="1"/>
  <c r="X175" i="2"/>
  <c r="Y175" i="2" s="1"/>
  <c r="AA175" i="2"/>
  <c r="AB175" i="2" s="1"/>
  <c r="O176" i="2"/>
  <c r="N176" i="2" s="1"/>
  <c r="S176" i="2"/>
  <c r="R176" i="2" s="1"/>
  <c r="X176" i="2"/>
  <c r="Y176" i="2" s="1"/>
  <c r="AA176" i="2"/>
  <c r="AB176" i="2" s="1"/>
  <c r="V177" i="2"/>
  <c r="O178" i="2"/>
  <c r="N178" i="2" s="1"/>
  <c r="S178" i="2"/>
  <c r="R178" i="2" s="1"/>
  <c r="X178" i="2"/>
  <c r="Y178" i="2" s="1"/>
  <c r="AA178" i="2"/>
  <c r="AB178" i="2" s="1"/>
  <c r="O179" i="2"/>
  <c r="N179" i="2" s="1"/>
  <c r="S179" i="2"/>
  <c r="R179" i="2" s="1"/>
  <c r="X179" i="2"/>
  <c r="Y179" i="2" s="1"/>
  <c r="AA179" i="2"/>
  <c r="AB179" i="2" s="1"/>
  <c r="O180" i="2"/>
  <c r="N180" i="2" s="1"/>
  <c r="S180" i="2"/>
  <c r="R180" i="2" s="1"/>
  <c r="X180" i="2"/>
  <c r="Y180" i="2" s="1"/>
  <c r="AA180" i="2"/>
  <c r="AB180" i="2" s="1"/>
  <c r="O181" i="2"/>
  <c r="N181" i="2" s="1"/>
  <c r="S181" i="2"/>
  <c r="R181" i="2" s="1"/>
  <c r="X181" i="2"/>
  <c r="Y181" i="2" s="1"/>
  <c r="AA181" i="2"/>
  <c r="AB181" i="2" s="1"/>
  <c r="O182" i="2"/>
  <c r="N182" i="2" s="1"/>
  <c r="S182" i="2"/>
  <c r="R182" i="2" s="1"/>
  <c r="X182" i="2"/>
  <c r="Y182" i="2" s="1"/>
  <c r="AA182" i="2"/>
  <c r="AB182" i="2" s="1"/>
  <c r="V183" i="2"/>
  <c r="O184" i="2"/>
  <c r="N184" i="2" s="1"/>
  <c r="S184" i="2"/>
  <c r="R184" i="2" s="1"/>
  <c r="X184" i="2"/>
  <c r="Y184" i="2" s="1"/>
  <c r="AA184" i="2"/>
  <c r="AB184" i="2" s="1"/>
  <c r="O185" i="2"/>
  <c r="N185" i="2" s="1"/>
  <c r="S185" i="2"/>
  <c r="R185" i="2" s="1"/>
  <c r="X185" i="2"/>
  <c r="Y185" i="2" s="1"/>
  <c r="AA185" i="2"/>
  <c r="AB185" i="2" s="1"/>
  <c r="O186" i="2"/>
  <c r="N186" i="2" s="1"/>
  <c r="S186" i="2"/>
  <c r="R186" i="2" s="1"/>
  <c r="X186" i="2"/>
  <c r="Y186" i="2" s="1"/>
  <c r="AA186" i="2"/>
  <c r="AB186" i="2" s="1"/>
  <c r="O187" i="2"/>
  <c r="N187" i="2" s="1"/>
  <c r="S187" i="2"/>
  <c r="R187" i="2" s="1"/>
  <c r="X187" i="2"/>
  <c r="Y187" i="2" s="1"/>
  <c r="AA187" i="2"/>
  <c r="AB187" i="2" s="1"/>
  <c r="O188" i="2"/>
  <c r="N188" i="2" s="1"/>
  <c r="S188" i="2"/>
  <c r="R188" i="2" s="1"/>
  <c r="X188" i="2"/>
  <c r="Y188" i="2" s="1"/>
  <c r="AA188" i="2"/>
  <c r="AB188" i="2" s="1"/>
  <c r="O189" i="2"/>
  <c r="N189" i="2" s="1"/>
  <c r="S189" i="2"/>
  <c r="R189" i="2" s="1"/>
  <c r="X189" i="2"/>
  <c r="Y189" i="2" s="1"/>
  <c r="AA189" i="2"/>
  <c r="AB189" i="2" s="1"/>
  <c r="O190" i="2"/>
  <c r="N190" i="2" s="1"/>
  <c r="S190" i="2"/>
  <c r="R190" i="2" s="1"/>
  <c r="X190" i="2"/>
  <c r="Y190" i="2" s="1"/>
  <c r="AA190" i="2"/>
  <c r="AB190" i="2" s="1"/>
  <c r="O191" i="2"/>
  <c r="N191" i="2" s="1"/>
  <c r="S191" i="2"/>
  <c r="R191" i="2" s="1"/>
  <c r="X191" i="2"/>
  <c r="Y191" i="2" s="1"/>
  <c r="AA191" i="2"/>
  <c r="AB191" i="2" s="1"/>
  <c r="O192" i="2"/>
  <c r="N192" i="2" s="1"/>
  <c r="S192" i="2"/>
  <c r="R192" i="2" s="1"/>
  <c r="X192" i="2"/>
  <c r="Y192" i="2" s="1"/>
  <c r="AA192" i="2"/>
  <c r="AB192" i="2" s="1"/>
  <c r="O193" i="2"/>
  <c r="N193" i="2" s="1"/>
  <c r="S193" i="2"/>
  <c r="R193" i="2" s="1"/>
  <c r="X193" i="2"/>
  <c r="Y193" i="2" s="1"/>
  <c r="AA193" i="2"/>
  <c r="AB193" i="2" s="1"/>
  <c r="O194" i="2"/>
  <c r="N194" i="2" s="1"/>
  <c r="S194" i="2"/>
  <c r="R194" i="2" s="1"/>
  <c r="X194" i="2"/>
  <c r="Y194" i="2" s="1"/>
  <c r="AA194" i="2"/>
  <c r="AB194" i="2" s="1"/>
  <c r="V195" i="2"/>
  <c r="O196" i="2"/>
  <c r="N196" i="2" s="1"/>
  <c r="S196" i="2"/>
  <c r="R196" i="2" s="1"/>
  <c r="X196" i="2"/>
  <c r="Y196" i="2" s="1"/>
  <c r="AA196" i="2"/>
  <c r="AB196" i="2" s="1"/>
  <c r="O197" i="2"/>
  <c r="N197" i="2" s="1"/>
  <c r="S197" i="2"/>
  <c r="R197" i="2" s="1"/>
  <c r="X197" i="2"/>
  <c r="Y197" i="2" s="1"/>
  <c r="AA197" i="2"/>
  <c r="AB197" i="2" s="1"/>
  <c r="O198" i="2"/>
  <c r="N198" i="2" s="1"/>
  <c r="S198" i="2"/>
  <c r="R198" i="2" s="1"/>
  <c r="X198" i="2"/>
  <c r="Y198" i="2" s="1"/>
  <c r="AA198" i="2"/>
  <c r="AB198" i="2" s="1"/>
  <c r="O199" i="2"/>
  <c r="N199" i="2" s="1"/>
  <c r="S199" i="2"/>
  <c r="R199" i="2" s="1"/>
  <c r="X199" i="2"/>
  <c r="Y199" i="2" s="1"/>
  <c r="AA199" i="2"/>
  <c r="AB199" i="2" s="1"/>
  <c r="O200" i="2"/>
  <c r="N200" i="2" s="1"/>
  <c r="S200" i="2"/>
  <c r="R200" i="2" s="1"/>
  <c r="X200" i="2"/>
  <c r="Y200" i="2" s="1"/>
  <c r="AA200" i="2"/>
  <c r="AB200" i="2" s="1"/>
  <c r="O201" i="2"/>
  <c r="N201" i="2" s="1"/>
  <c r="S201" i="2"/>
  <c r="R201" i="2" s="1"/>
  <c r="X201" i="2"/>
  <c r="Y201" i="2" s="1"/>
  <c r="AA201" i="2"/>
  <c r="AB201" i="2" s="1"/>
  <c r="O202" i="2"/>
  <c r="N202" i="2" s="1"/>
  <c r="S202" i="2"/>
  <c r="R202" i="2" s="1"/>
  <c r="X202" i="2"/>
  <c r="Y202" i="2" s="1"/>
  <c r="AA202" i="2"/>
  <c r="AB202" i="2" s="1"/>
  <c r="O203" i="2"/>
  <c r="N203" i="2" s="1"/>
  <c r="S203" i="2"/>
  <c r="R203" i="2" s="1"/>
  <c r="X203" i="2"/>
  <c r="Y203" i="2" s="1"/>
  <c r="AA203" i="2"/>
  <c r="AB203" i="2" s="1"/>
  <c r="O204" i="2"/>
  <c r="N204" i="2" s="1"/>
  <c r="S204" i="2"/>
  <c r="R204" i="2" s="1"/>
  <c r="X204" i="2"/>
  <c r="Y204" i="2" s="1"/>
  <c r="AA204" i="2"/>
  <c r="AB204" i="2" s="1"/>
  <c r="V205" i="2"/>
  <c r="O206" i="2"/>
  <c r="N206" i="2" s="1"/>
  <c r="S206" i="2"/>
  <c r="R206" i="2" s="1"/>
  <c r="X206" i="2"/>
  <c r="Y206" i="2" s="1"/>
  <c r="AA206" i="2"/>
  <c r="AB206" i="2" s="1"/>
  <c r="O207" i="2"/>
  <c r="N207" i="2" s="1"/>
  <c r="S207" i="2"/>
  <c r="R207" i="2" s="1"/>
  <c r="X207" i="2"/>
  <c r="Y207" i="2" s="1"/>
  <c r="AA207" i="2"/>
  <c r="AB207" i="2" s="1"/>
  <c r="O208" i="2"/>
  <c r="N208" i="2" s="1"/>
  <c r="S208" i="2"/>
  <c r="R208" i="2" s="1"/>
  <c r="X208" i="2"/>
  <c r="Y208" i="2" s="1"/>
  <c r="AA208" i="2"/>
  <c r="AB208" i="2" s="1"/>
  <c r="O209" i="2"/>
  <c r="N209" i="2" s="1"/>
  <c r="S209" i="2"/>
  <c r="R209" i="2" s="1"/>
  <c r="X209" i="2"/>
  <c r="Y209" i="2" s="1"/>
  <c r="AA209" i="2"/>
  <c r="AB209" i="2" s="1"/>
  <c r="O210" i="2"/>
  <c r="N210" i="2" s="1"/>
  <c r="S210" i="2"/>
  <c r="R210" i="2" s="1"/>
  <c r="X210" i="2"/>
  <c r="Y210" i="2" s="1"/>
  <c r="AA210" i="2"/>
  <c r="AB210" i="2" s="1"/>
  <c r="O211" i="2"/>
  <c r="N211" i="2" s="1"/>
  <c r="S211" i="2"/>
  <c r="R211" i="2" s="1"/>
  <c r="X211" i="2"/>
  <c r="Y211" i="2" s="1"/>
  <c r="AA211" i="2"/>
  <c r="AB211" i="2" s="1"/>
  <c r="O212" i="2"/>
  <c r="N212" i="2" s="1"/>
  <c r="S212" i="2"/>
  <c r="R212" i="2" s="1"/>
  <c r="X212" i="2"/>
  <c r="Y212" i="2" s="1"/>
  <c r="AA212" i="2"/>
  <c r="AB212" i="2" s="1"/>
  <c r="O213" i="2"/>
  <c r="N213" i="2" s="1"/>
  <c r="S213" i="2"/>
  <c r="R213" i="2" s="1"/>
  <c r="X213" i="2"/>
  <c r="Y213" i="2" s="1"/>
  <c r="AA213" i="2"/>
  <c r="AB213" i="2" s="1"/>
  <c r="O214" i="2"/>
  <c r="N214" i="2" s="1"/>
  <c r="S214" i="2"/>
  <c r="R214" i="2" s="1"/>
  <c r="X214" i="2"/>
  <c r="Y214" i="2" s="1"/>
  <c r="AA214" i="2"/>
  <c r="AB214" i="2" s="1"/>
  <c r="O215" i="2"/>
  <c r="N215" i="2" s="1"/>
  <c r="S215" i="2"/>
  <c r="R215" i="2" s="1"/>
  <c r="X215" i="2"/>
  <c r="Y215" i="2" s="1"/>
  <c r="AA215" i="2"/>
  <c r="AB215" i="2" s="1"/>
  <c r="O216" i="2"/>
  <c r="N216" i="2" s="1"/>
  <c r="S216" i="2"/>
  <c r="R216" i="2" s="1"/>
  <c r="X216" i="2"/>
  <c r="Y216" i="2" s="1"/>
  <c r="AA216" i="2"/>
  <c r="AB216" i="2" s="1"/>
  <c r="O217" i="2"/>
  <c r="N217" i="2" s="1"/>
  <c r="S217" i="2"/>
  <c r="R217" i="2" s="1"/>
  <c r="X217" i="2"/>
  <c r="Y217" i="2" s="1"/>
  <c r="AA217" i="2"/>
  <c r="AB217" i="2" s="1"/>
  <c r="O218" i="2"/>
  <c r="N218" i="2" s="1"/>
  <c r="S218" i="2"/>
  <c r="R218" i="2" s="1"/>
  <c r="X218" i="2"/>
  <c r="Y218" i="2" s="1"/>
  <c r="AA218" i="2"/>
  <c r="AB218" i="2" s="1"/>
  <c r="O219" i="2"/>
  <c r="N219" i="2" s="1"/>
  <c r="S219" i="2"/>
  <c r="R219" i="2" s="1"/>
  <c r="X219" i="2"/>
  <c r="Y219" i="2" s="1"/>
  <c r="AA219" i="2"/>
  <c r="AB219" i="2" s="1"/>
  <c r="O220" i="2"/>
  <c r="N220" i="2" s="1"/>
  <c r="S220" i="2"/>
  <c r="R220" i="2" s="1"/>
  <c r="X220" i="2"/>
  <c r="Y220" i="2" s="1"/>
  <c r="AA220" i="2"/>
  <c r="AB220" i="2" s="1"/>
  <c r="O221" i="2"/>
  <c r="N221" i="2" s="1"/>
  <c r="S221" i="2"/>
  <c r="R221" i="2" s="1"/>
  <c r="X221" i="2"/>
  <c r="Y221" i="2" s="1"/>
  <c r="AA221" i="2"/>
  <c r="AB221" i="2" s="1"/>
  <c r="O222" i="2"/>
  <c r="N222" i="2" s="1"/>
  <c r="S222" i="2"/>
  <c r="R222" i="2" s="1"/>
  <c r="X222" i="2"/>
  <c r="Y222" i="2" s="1"/>
  <c r="AA222" i="2"/>
  <c r="AB222" i="2" s="1"/>
  <c r="O223" i="2"/>
  <c r="N223" i="2" s="1"/>
  <c r="S223" i="2"/>
  <c r="R223" i="2" s="1"/>
  <c r="X223" i="2"/>
  <c r="Y223" i="2" s="1"/>
  <c r="AA223" i="2"/>
  <c r="AB223" i="2" s="1"/>
  <c r="O224" i="2"/>
  <c r="N224" i="2" s="1"/>
  <c r="S224" i="2"/>
  <c r="R224" i="2" s="1"/>
  <c r="X224" i="2"/>
  <c r="Y224" i="2" s="1"/>
  <c r="AA224" i="2"/>
  <c r="AB224" i="2" s="1"/>
  <c r="O225" i="2"/>
  <c r="N225" i="2" s="1"/>
  <c r="S225" i="2"/>
  <c r="R225" i="2" s="1"/>
  <c r="X225" i="2"/>
  <c r="Y225" i="2" s="1"/>
  <c r="AA225" i="2"/>
  <c r="AB225" i="2" s="1"/>
  <c r="O226" i="2"/>
  <c r="N226" i="2" s="1"/>
  <c r="S226" i="2"/>
  <c r="R226" i="2" s="1"/>
  <c r="X226" i="2"/>
  <c r="Y226" i="2" s="1"/>
  <c r="AA226" i="2"/>
  <c r="AB226" i="2" s="1"/>
  <c r="O227" i="2"/>
  <c r="N227" i="2" s="1"/>
  <c r="S227" i="2"/>
  <c r="R227" i="2" s="1"/>
  <c r="X227" i="2"/>
  <c r="Y227" i="2" s="1"/>
  <c r="AA227" i="2"/>
  <c r="AB227" i="2" s="1"/>
  <c r="V228" i="2"/>
  <c r="AD228" i="2"/>
  <c r="AC228" i="2" s="1"/>
  <c r="AF228" i="2"/>
  <c r="AG228" i="2"/>
  <c r="O229" i="2"/>
  <c r="N229" i="2" s="1"/>
  <c r="S229" i="2"/>
  <c r="R229" i="2" s="1"/>
  <c r="X229" i="2"/>
  <c r="Y229" i="2" s="1"/>
  <c r="AA229" i="2"/>
  <c r="AB229" i="2" s="1"/>
  <c r="AC229" i="2"/>
  <c r="AE229" i="2"/>
  <c r="O230" i="2"/>
  <c r="N230" i="2" s="1"/>
  <c r="S230" i="2"/>
  <c r="R230" i="2" s="1"/>
  <c r="X230" i="2"/>
  <c r="Y230" i="2" s="1"/>
  <c r="AA230" i="2"/>
  <c r="AB230" i="2" s="1"/>
  <c r="AF230" i="2"/>
  <c r="O231" i="2"/>
  <c r="N231" i="2" s="1"/>
  <c r="S231" i="2"/>
  <c r="R231" i="2" s="1"/>
  <c r="X231" i="2"/>
  <c r="Y231" i="2" s="1"/>
  <c r="AA231" i="2"/>
  <c r="AB231" i="2" s="1"/>
  <c r="O232" i="2"/>
  <c r="N232" i="2" s="1"/>
  <c r="S232" i="2"/>
  <c r="R232" i="2" s="1"/>
  <c r="X232" i="2"/>
  <c r="Y232" i="2" s="1"/>
  <c r="AA232" i="2"/>
  <c r="AB232" i="2" s="1"/>
  <c r="AG232" i="2"/>
  <c r="O233" i="2"/>
  <c r="N233" i="2" s="1"/>
  <c r="S233" i="2"/>
  <c r="R233" i="2" s="1"/>
  <c r="X233" i="2"/>
  <c r="Y233" i="2" s="1"/>
  <c r="AA233" i="2"/>
  <c r="AB233" i="2" s="1"/>
  <c r="O234" i="2"/>
  <c r="N234" i="2" s="1"/>
  <c r="S234" i="2"/>
  <c r="R234" i="2" s="1"/>
  <c r="X234" i="2"/>
  <c r="Y234" i="2" s="1"/>
  <c r="AA234" i="2"/>
  <c r="AB234" i="2" s="1"/>
  <c r="O235" i="2"/>
  <c r="N235" i="2" s="1"/>
  <c r="S235" i="2"/>
  <c r="R235" i="2" s="1"/>
  <c r="X235" i="2"/>
  <c r="Y235" i="2" s="1"/>
  <c r="AA235" i="2"/>
  <c r="AB235" i="2" s="1"/>
  <c r="O236" i="2"/>
  <c r="N236" i="2" s="1"/>
  <c r="S236" i="2"/>
  <c r="R236" i="2" s="1"/>
  <c r="X236" i="2"/>
  <c r="Y236" i="2" s="1"/>
  <c r="AA236" i="2"/>
  <c r="AB236" i="2" s="1"/>
  <c r="O237" i="2"/>
  <c r="N237" i="2" s="1"/>
  <c r="S237" i="2"/>
  <c r="R237" i="2" s="1"/>
  <c r="X237" i="2"/>
  <c r="Y237" i="2" s="1"/>
  <c r="AA237" i="2"/>
  <c r="AB237" i="2" s="1"/>
  <c r="O238" i="2"/>
  <c r="N238" i="2" s="1"/>
  <c r="S238" i="2"/>
  <c r="R238" i="2" s="1"/>
  <c r="X238" i="2"/>
  <c r="Y238" i="2" s="1"/>
  <c r="AA238" i="2"/>
  <c r="AB238" i="2" s="1"/>
  <c r="O239" i="2"/>
  <c r="N239" i="2" s="1"/>
  <c r="S239" i="2"/>
  <c r="R239" i="2" s="1"/>
  <c r="X239" i="2"/>
  <c r="Y239" i="2" s="1"/>
  <c r="AA239" i="2"/>
  <c r="AB239" i="2" s="1"/>
  <c r="V240" i="2"/>
  <c r="O241" i="2"/>
  <c r="N241" i="2" s="1"/>
  <c r="S241" i="2"/>
  <c r="R241" i="2" s="1"/>
  <c r="X241" i="2"/>
  <c r="Y241" i="2" s="1"/>
  <c r="AA241" i="2"/>
  <c r="AB241" i="2" s="1"/>
  <c r="O242" i="2"/>
  <c r="N242" i="2" s="1"/>
  <c r="S242" i="2"/>
  <c r="R242" i="2" s="1"/>
  <c r="X242" i="2"/>
  <c r="Y242" i="2" s="1"/>
  <c r="AA242" i="2"/>
  <c r="AB242" i="2" s="1"/>
  <c r="O243" i="2"/>
  <c r="N243" i="2" s="1"/>
  <c r="S243" i="2"/>
  <c r="R243" i="2" s="1"/>
  <c r="X243" i="2"/>
  <c r="Y243" i="2" s="1"/>
  <c r="AA243" i="2"/>
  <c r="AB243" i="2" s="1"/>
  <c r="O244" i="2"/>
  <c r="N244" i="2" s="1"/>
  <c r="S244" i="2"/>
  <c r="R244" i="2" s="1"/>
  <c r="X244" i="2"/>
  <c r="Y244" i="2" s="1"/>
  <c r="AA244" i="2"/>
  <c r="AB244" i="2" s="1"/>
  <c r="O245" i="2"/>
  <c r="N245" i="2" s="1"/>
  <c r="S245" i="2"/>
  <c r="R245" i="2" s="1"/>
  <c r="X245" i="2"/>
  <c r="Y245" i="2" s="1"/>
  <c r="AA245" i="2"/>
  <c r="AB245" i="2" s="1"/>
  <c r="O246" i="2"/>
  <c r="N246" i="2" s="1"/>
  <c r="S246" i="2"/>
  <c r="R246" i="2" s="1"/>
  <c r="X246" i="2"/>
  <c r="Y246" i="2" s="1"/>
  <c r="AA246" i="2"/>
  <c r="AB246" i="2" s="1"/>
  <c r="O247" i="2"/>
  <c r="N247" i="2" s="1"/>
  <c r="S247" i="2"/>
  <c r="R247" i="2" s="1"/>
  <c r="X247" i="2"/>
  <c r="Y247" i="2" s="1"/>
  <c r="AA247" i="2"/>
  <c r="AB247" i="2" s="1"/>
  <c r="O248" i="2"/>
  <c r="N248" i="2" s="1"/>
  <c r="S248" i="2"/>
  <c r="R248" i="2" s="1"/>
  <c r="X248" i="2"/>
  <c r="Y248" i="2" s="1"/>
  <c r="AA248" i="2"/>
  <c r="AB248" i="2" s="1"/>
  <c r="V249" i="2"/>
  <c r="O250" i="2"/>
  <c r="N250" i="2" s="1"/>
  <c r="S250" i="2"/>
  <c r="R250" i="2" s="1"/>
  <c r="X250" i="2"/>
  <c r="Y250" i="2" s="1"/>
  <c r="AA250" i="2"/>
  <c r="AB250" i="2" s="1"/>
  <c r="V251" i="2"/>
  <c r="O252" i="2"/>
  <c r="N252" i="2" s="1"/>
  <c r="S252" i="2"/>
  <c r="R252" i="2" s="1"/>
  <c r="X252" i="2"/>
  <c r="Y252" i="2" s="1"/>
  <c r="AA252" i="2"/>
  <c r="AB252" i="2" s="1"/>
  <c r="O253" i="2"/>
  <c r="N253" i="2" s="1"/>
  <c r="S253" i="2"/>
  <c r="R253" i="2" s="1"/>
  <c r="X253" i="2"/>
  <c r="Y253" i="2" s="1"/>
  <c r="AA253" i="2"/>
  <c r="AB253" i="2" s="1"/>
  <c r="O254" i="2"/>
  <c r="N254" i="2" s="1"/>
  <c r="S254" i="2"/>
  <c r="R254" i="2" s="1"/>
  <c r="X254" i="2"/>
  <c r="Y254" i="2" s="1"/>
  <c r="AA254" i="2"/>
  <c r="AB254" i="2" s="1"/>
  <c r="O255" i="2"/>
  <c r="N255" i="2" s="1"/>
  <c r="S255" i="2"/>
  <c r="R255" i="2" s="1"/>
  <c r="X255" i="2"/>
  <c r="Y255" i="2" s="1"/>
  <c r="AA255" i="2"/>
  <c r="AB255" i="2" s="1"/>
  <c r="V256" i="2"/>
  <c r="O257" i="2"/>
  <c r="N257" i="2" s="1"/>
  <c r="S257" i="2"/>
  <c r="R257" i="2" s="1"/>
  <c r="X257" i="2"/>
  <c r="Y257" i="2" s="1"/>
  <c r="AA257" i="2"/>
  <c r="AB257" i="2" s="1"/>
  <c r="O258" i="2"/>
  <c r="N258" i="2" s="1"/>
  <c r="S258" i="2"/>
  <c r="R258" i="2" s="1"/>
  <c r="X258" i="2"/>
  <c r="Y258" i="2" s="1"/>
  <c r="AA258" i="2"/>
  <c r="AB258" i="2" s="1"/>
  <c r="O259" i="2"/>
  <c r="N259" i="2" s="1"/>
  <c r="S259" i="2"/>
  <c r="R259" i="2" s="1"/>
  <c r="X259" i="2"/>
  <c r="Y259" i="2" s="1"/>
  <c r="AA259" i="2"/>
  <c r="AB259" i="2" s="1"/>
  <c r="O260" i="2"/>
  <c r="N260" i="2" s="1"/>
  <c r="S260" i="2"/>
  <c r="R260" i="2" s="1"/>
  <c r="X260" i="2"/>
  <c r="Y260" i="2" s="1"/>
  <c r="AA260" i="2"/>
  <c r="AB260" i="2" s="1"/>
  <c r="O261" i="2"/>
  <c r="N261" i="2" s="1"/>
  <c r="S261" i="2"/>
  <c r="R261" i="2" s="1"/>
  <c r="X261" i="2"/>
  <c r="Y261" i="2" s="1"/>
  <c r="AA261" i="2"/>
  <c r="AB261" i="2" s="1"/>
  <c r="O262" i="2"/>
  <c r="N262" i="2" s="1"/>
  <c r="S262" i="2"/>
  <c r="R262" i="2" s="1"/>
  <c r="X262" i="2"/>
  <c r="Y262" i="2" s="1"/>
  <c r="AA262" i="2"/>
  <c r="AB262" i="2" s="1"/>
  <c r="O263" i="2"/>
  <c r="N263" i="2" s="1"/>
  <c r="S263" i="2"/>
  <c r="R263" i="2" s="1"/>
  <c r="X263" i="2"/>
  <c r="Y263" i="2" s="1"/>
  <c r="AA263" i="2"/>
  <c r="AB263" i="2" s="1"/>
  <c r="O264" i="2"/>
  <c r="N264" i="2" s="1"/>
  <c r="S264" i="2"/>
  <c r="R264" i="2" s="1"/>
  <c r="X264" i="2"/>
  <c r="Y264" i="2" s="1"/>
  <c r="AA264" i="2"/>
  <c r="AB264" i="2" s="1"/>
  <c r="O265" i="2"/>
  <c r="N265" i="2" s="1"/>
  <c r="S265" i="2"/>
  <c r="R265" i="2" s="1"/>
  <c r="X265" i="2"/>
  <c r="Y265" i="2" s="1"/>
  <c r="AA265" i="2"/>
  <c r="AB265" i="2" s="1"/>
  <c r="O266" i="2"/>
  <c r="N266" i="2" s="1"/>
  <c r="S266" i="2"/>
  <c r="R266" i="2" s="1"/>
  <c r="X266" i="2"/>
  <c r="Y266" i="2" s="1"/>
  <c r="AA266" i="2"/>
  <c r="AB266" i="2" s="1"/>
  <c r="V267" i="2"/>
  <c r="AD267" i="2"/>
  <c r="AC267" i="2" s="1"/>
  <c r="AF267" i="2"/>
  <c r="AG267" i="2"/>
  <c r="O268" i="2"/>
  <c r="N268" i="2" s="1"/>
  <c r="S268" i="2"/>
  <c r="R268" i="2" s="1"/>
  <c r="X268" i="2"/>
  <c r="Y268" i="2" s="1"/>
  <c r="AA268" i="2"/>
  <c r="AB268" i="2" s="1"/>
  <c r="AC268" i="2"/>
  <c r="AE268" i="2"/>
  <c r="O269" i="2"/>
  <c r="N269" i="2" s="1"/>
  <c r="S269" i="2"/>
  <c r="R269" i="2" s="1"/>
  <c r="X269" i="2"/>
  <c r="Y269" i="2" s="1"/>
  <c r="AA269" i="2"/>
  <c r="AB269" i="2" s="1"/>
  <c r="AF269" i="2"/>
  <c r="V270" i="2"/>
  <c r="O271" i="2"/>
  <c r="N271" i="2" s="1"/>
  <c r="S271" i="2"/>
  <c r="R271" i="2" s="1"/>
  <c r="X271" i="2"/>
  <c r="Y271" i="2" s="1"/>
  <c r="AA271" i="2"/>
  <c r="AB271" i="2" s="1"/>
  <c r="AG271" i="2"/>
  <c r="O272" i="2"/>
  <c r="N272" i="2" s="1"/>
  <c r="S272" i="2"/>
  <c r="R272" i="2" s="1"/>
  <c r="X272" i="2"/>
  <c r="Y272" i="2" s="1"/>
  <c r="AA272" i="2"/>
  <c r="AB272" i="2" s="1"/>
  <c r="O273" i="2"/>
  <c r="N273" i="2" s="1"/>
  <c r="S273" i="2"/>
  <c r="R273" i="2" s="1"/>
  <c r="X273" i="2"/>
  <c r="Y273" i="2" s="1"/>
  <c r="AA273" i="2"/>
  <c r="AB273" i="2" s="1"/>
  <c r="O274" i="2"/>
  <c r="N274" i="2" s="1"/>
  <c r="S274" i="2"/>
  <c r="R274" i="2" s="1"/>
  <c r="X274" i="2"/>
  <c r="Y274" i="2" s="1"/>
  <c r="AA274" i="2"/>
  <c r="AB274" i="2" s="1"/>
  <c r="O275" i="2"/>
  <c r="N275" i="2" s="1"/>
  <c r="S275" i="2"/>
  <c r="R275" i="2" s="1"/>
  <c r="X275" i="2"/>
  <c r="Y275" i="2" s="1"/>
  <c r="AA275" i="2"/>
  <c r="AB275" i="2" s="1"/>
  <c r="V276" i="2"/>
  <c r="O277" i="2"/>
  <c r="N277" i="2" s="1"/>
  <c r="S277" i="2"/>
  <c r="R277" i="2" s="1"/>
  <c r="X277" i="2"/>
  <c r="Y277" i="2" s="1"/>
  <c r="AA277" i="2"/>
  <c r="AB277" i="2" s="1"/>
  <c r="O278" i="2"/>
  <c r="N278" i="2" s="1"/>
  <c r="S278" i="2"/>
  <c r="R278" i="2" s="1"/>
  <c r="X278" i="2"/>
  <c r="Y278" i="2" s="1"/>
  <c r="AA278" i="2"/>
  <c r="AB278" i="2" s="1"/>
  <c r="O279" i="2"/>
  <c r="N279" i="2" s="1"/>
  <c r="S279" i="2"/>
  <c r="R279" i="2" s="1"/>
  <c r="X279" i="2"/>
  <c r="Y279" i="2" s="1"/>
  <c r="AA279" i="2"/>
  <c r="AB279" i="2" s="1"/>
  <c r="O280" i="2"/>
  <c r="N280" i="2" s="1"/>
  <c r="S280" i="2"/>
  <c r="R280" i="2" s="1"/>
  <c r="X280" i="2"/>
  <c r="Y280" i="2" s="1"/>
  <c r="AA280" i="2"/>
  <c r="AB280" i="2" s="1"/>
  <c r="O281" i="2"/>
  <c r="N281" i="2" s="1"/>
  <c r="S281" i="2"/>
  <c r="R281" i="2" s="1"/>
  <c r="X281" i="2"/>
  <c r="Y281" i="2" s="1"/>
  <c r="AA281" i="2"/>
  <c r="AB281" i="2" s="1"/>
  <c r="V282" i="2"/>
  <c r="O283" i="2"/>
  <c r="N283" i="2" s="1"/>
  <c r="S283" i="2"/>
  <c r="R283" i="2" s="1"/>
  <c r="X283" i="2"/>
  <c r="Y283" i="2" s="1"/>
  <c r="AA283" i="2"/>
  <c r="AB283" i="2" s="1"/>
  <c r="O284" i="2"/>
  <c r="N284" i="2" s="1"/>
  <c r="R284" i="2"/>
  <c r="S284" i="2"/>
  <c r="X284" i="2"/>
  <c r="Y284" i="2" s="1"/>
  <c r="AA284" i="2"/>
  <c r="AB284" i="2" s="1"/>
  <c r="N285" i="2"/>
  <c r="O285" i="2"/>
  <c r="S285" i="2"/>
  <c r="R285" i="2" s="1"/>
  <c r="X285" i="2"/>
  <c r="Y285" i="2" s="1"/>
  <c r="AA285" i="2"/>
  <c r="AB285" i="2" s="1"/>
  <c r="V286" i="2"/>
  <c r="O287" i="2"/>
  <c r="N287" i="2" s="1"/>
  <c r="S287" i="2"/>
  <c r="R287" i="2" s="1"/>
  <c r="X287" i="2"/>
  <c r="Y287" i="2" s="1"/>
  <c r="AA287" i="2"/>
  <c r="AB287" i="2" s="1"/>
  <c r="O289" i="2"/>
  <c r="N289" i="2" s="1"/>
  <c r="S289" i="2"/>
  <c r="R289" i="2" s="1"/>
  <c r="X289" i="2"/>
  <c r="Y289" i="2" s="1"/>
  <c r="AA289" i="2"/>
  <c r="AB289" i="2" s="1"/>
  <c r="O290" i="2"/>
  <c r="N290" i="2" s="1"/>
  <c r="S290" i="2"/>
  <c r="R290" i="2" s="1"/>
  <c r="X290" i="2"/>
  <c r="Y290" i="2" s="1"/>
  <c r="AA290" i="2"/>
  <c r="AB290" i="2" s="1"/>
  <c r="O292" i="2"/>
  <c r="N292" i="2" s="1"/>
  <c r="S292" i="2"/>
  <c r="R292" i="2" s="1"/>
  <c r="X292" i="2"/>
  <c r="Y292" i="2" s="1"/>
  <c r="AA292" i="2"/>
  <c r="AB292" i="2" s="1"/>
  <c r="O293" i="2"/>
  <c r="N293" i="2" s="1"/>
  <c r="S293" i="2"/>
  <c r="R293" i="2" s="1"/>
  <c r="X293" i="2"/>
  <c r="Y293" i="2" s="1"/>
  <c r="AA293" i="2"/>
  <c r="AB293" i="2" s="1"/>
  <c r="O294" i="2"/>
  <c r="N294" i="2" s="1"/>
  <c r="S294" i="2"/>
  <c r="R294" i="2" s="1"/>
  <c r="X294" i="2"/>
  <c r="Y294" i="2" s="1"/>
  <c r="AA294" i="2"/>
  <c r="AB294" i="2" s="1"/>
  <c r="V295" i="2"/>
  <c r="O296" i="2"/>
  <c r="N296" i="2" s="1"/>
  <c r="S296" i="2"/>
  <c r="R296" i="2" s="1"/>
  <c r="X296" i="2"/>
  <c r="Y296" i="2" s="1"/>
  <c r="AA296" i="2"/>
  <c r="AB296" i="2" s="1"/>
  <c r="O297" i="2"/>
  <c r="N297" i="2" s="1"/>
  <c r="S297" i="2"/>
  <c r="R297" i="2" s="1"/>
  <c r="X297" i="2"/>
  <c r="Y297" i="2" s="1"/>
  <c r="AA297" i="2"/>
  <c r="AB297" i="2" s="1"/>
  <c r="O298" i="2"/>
  <c r="N298" i="2" s="1"/>
  <c r="S298" i="2"/>
  <c r="R298" i="2" s="1"/>
  <c r="X298" i="2"/>
  <c r="Y298" i="2" s="1"/>
  <c r="AA298" i="2"/>
  <c r="AB298" i="2" s="1"/>
  <c r="O299" i="2"/>
  <c r="N299" i="2" s="1"/>
  <c r="S299" i="2"/>
  <c r="R299" i="2" s="1"/>
  <c r="X299" i="2"/>
  <c r="Y299" i="2" s="1"/>
  <c r="AA299" i="2"/>
  <c r="AB299" i="2" s="1"/>
  <c r="O300" i="2"/>
  <c r="N300" i="2" s="1"/>
  <c r="S300" i="2"/>
  <c r="R300" i="2" s="1"/>
  <c r="X300" i="2"/>
  <c r="Y300" i="2" s="1"/>
  <c r="AA300" i="2"/>
  <c r="AB300" i="2" s="1"/>
  <c r="O301" i="2"/>
  <c r="N301" i="2" s="1"/>
  <c r="S301" i="2"/>
  <c r="R301" i="2" s="1"/>
  <c r="X301" i="2"/>
  <c r="Y301" i="2" s="1"/>
  <c r="AA301" i="2"/>
  <c r="AB301" i="2" s="1"/>
  <c r="O302" i="2"/>
  <c r="N302" i="2" s="1"/>
  <c r="S302" i="2"/>
  <c r="R302" i="2" s="1"/>
  <c r="X302" i="2"/>
  <c r="Y302" i="2" s="1"/>
  <c r="AA302" i="2"/>
  <c r="AB302" i="2" s="1"/>
  <c r="O303" i="2"/>
  <c r="N303" i="2" s="1"/>
  <c r="S303" i="2"/>
  <c r="R303" i="2" s="1"/>
  <c r="X303" i="2"/>
  <c r="Y303" i="2" s="1"/>
  <c r="AA303" i="2"/>
  <c r="AB303" i="2" s="1"/>
  <c r="O304" i="2"/>
  <c r="N304" i="2" s="1"/>
  <c r="S304" i="2"/>
  <c r="R304" i="2" s="1"/>
  <c r="X304" i="2"/>
  <c r="Y304" i="2" s="1"/>
  <c r="AA304" i="2"/>
  <c r="AB304" i="2" s="1"/>
  <c r="O305" i="2"/>
  <c r="N305" i="2" s="1"/>
  <c r="S305" i="2"/>
  <c r="R305" i="2" s="1"/>
  <c r="X305" i="2"/>
  <c r="Y305" i="2" s="1"/>
  <c r="AA305" i="2"/>
  <c r="AB305" i="2" s="1"/>
  <c r="O306" i="2"/>
  <c r="N306" i="2" s="1"/>
  <c r="S306" i="2"/>
  <c r="R306" i="2" s="1"/>
  <c r="X306" i="2"/>
  <c r="Y306" i="2" s="1"/>
  <c r="AA306" i="2"/>
  <c r="AB306" i="2" s="1"/>
  <c r="O307" i="2"/>
  <c r="N307" i="2" s="1"/>
  <c r="S307" i="2"/>
  <c r="R307" i="2" s="1"/>
  <c r="X307" i="2"/>
  <c r="Y307" i="2" s="1"/>
  <c r="AA307" i="2"/>
  <c r="AB307" i="2" s="1"/>
  <c r="O308" i="2"/>
  <c r="N308" i="2" s="1"/>
  <c r="S308" i="2"/>
  <c r="R308" i="2" s="1"/>
  <c r="X308" i="2"/>
  <c r="Y308" i="2" s="1"/>
  <c r="AA308" i="2"/>
  <c r="AB308" i="2" s="1"/>
  <c r="O309" i="2"/>
  <c r="N309" i="2" s="1"/>
  <c r="S309" i="2"/>
  <c r="R309" i="2" s="1"/>
  <c r="X309" i="2"/>
  <c r="Y309" i="2" s="1"/>
  <c r="AA309" i="2"/>
  <c r="AB309" i="2" s="1"/>
  <c r="V310" i="2"/>
  <c r="O311" i="2"/>
  <c r="N311" i="2" s="1"/>
  <c r="S311" i="2"/>
  <c r="R311" i="2" s="1"/>
  <c r="X311" i="2"/>
  <c r="Y311" i="2" s="1"/>
  <c r="AA311" i="2"/>
  <c r="AB311" i="2" s="1"/>
  <c r="O312" i="2"/>
  <c r="N312" i="2" s="1"/>
  <c r="S312" i="2"/>
  <c r="R312" i="2" s="1"/>
  <c r="X312" i="2"/>
  <c r="Y312" i="2" s="1"/>
  <c r="AA312" i="2"/>
  <c r="AB312" i="2" s="1"/>
  <c r="V313" i="2"/>
  <c r="O314" i="2"/>
  <c r="N314" i="2" s="1"/>
  <c r="S314" i="2"/>
  <c r="R314" i="2" s="1"/>
  <c r="X314" i="2"/>
  <c r="Y314" i="2" s="1"/>
  <c r="AA314" i="2"/>
  <c r="AB314" i="2" s="1"/>
  <c r="O315" i="2"/>
  <c r="N315" i="2" s="1"/>
  <c r="S315" i="2"/>
  <c r="R315" i="2" s="1"/>
  <c r="X315" i="2"/>
  <c r="Y315" i="2" s="1"/>
  <c r="AA315" i="2"/>
  <c r="AB315" i="2" s="1"/>
  <c r="V316" i="2"/>
  <c r="O317" i="2"/>
  <c r="N317" i="2" s="1"/>
  <c r="S317" i="2"/>
  <c r="R317" i="2" s="1"/>
  <c r="X317" i="2"/>
  <c r="Y317" i="2" s="1"/>
  <c r="AA317" i="2"/>
  <c r="AB317" i="2" s="1"/>
  <c r="O318" i="2"/>
  <c r="N318" i="2" s="1"/>
  <c r="S318" i="2"/>
  <c r="R318" i="2" s="1"/>
  <c r="X318" i="2"/>
  <c r="Y318" i="2" s="1"/>
  <c r="AA318" i="2"/>
  <c r="AB318" i="2" s="1"/>
  <c r="O319" i="2"/>
  <c r="N319" i="2" s="1"/>
  <c r="S319" i="2"/>
  <c r="R319" i="2" s="1"/>
  <c r="X319" i="2"/>
  <c r="Y319" i="2" s="1"/>
  <c r="AA319" i="2"/>
  <c r="AB319" i="2" s="1"/>
  <c r="O320" i="2"/>
  <c r="N320" i="2" s="1"/>
  <c r="S320" i="2"/>
  <c r="R320" i="2" s="1"/>
  <c r="X320" i="2"/>
  <c r="Y320" i="2" s="1"/>
  <c r="AA320" i="2"/>
  <c r="AB320" i="2" s="1"/>
  <c r="O321" i="2"/>
  <c r="N321" i="2" s="1"/>
  <c r="S321" i="2"/>
  <c r="R321" i="2" s="1"/>
  <c r="X321" i="2"/>
  <c r="Y321" i="2" s="1"/>
  <c r="AA321" i="2"/>
  <c r="AB321" i="2" s="1"/>
  <c r="O322" i="2"/>
  <c r="N322" i="2" s="1"/>
  <c r="S322" i="2"/>
  <c r="R322" i="2" s="1"/>
  <c r="X322" i="2"/>
  <c r="Y322" i="2" s="1"/>
  <c r="AA322" i="2"/>
  <c r="AB322" i="2" s="1"/>
  <c r="V323" i="2"/>
  <c r="O324" i="2"/>
  <c r="N324" i="2" s="1"/>
  <c r="S324" i="2"/>
  <c r="R324" i="2" s="1"/>
  <c r="X324" i="2"/>
  <c r="Y324" i="2" s="1"/>
  <c r="AA324" i="2"/>
  <c r="AB324" i="2" s="1"/>
  <c r="O325" i="2"/>
  <c r="N325" i="2" s="1"/>
  <c r="S325" i="2"/>
  <c r="R325" i="2" s="1"/>
  <c r="X325" i="2"/>
  <c r="Y325" i="2" s="1"/>
  <c r="AA325" i="2"/>
  <c r="AB325" i="2" s="1"/>
  <c r="O326" i="2"/>
  <c r="N326" i="2" s="1"/>
  <c r="S326" i="2"/>
  <c r="R326" i="2" s="1"/>
  <c r="X326" i="2"/>
  <c r="Y326" i="2" s="1"/>
  <c r="AA326" i="2"/>
  <c r="AB326" i="2" s="1"/>
  <c r="O327" i="2"/>
  <c r="N327" i="2" s="1"/>
  <c r="S327" i="2"/>
  <c r="R327" i="2" s="1"/>
  <c r="X327" i="2"/>
  <c r="Y327" i="2" s="1"/>
  <c r="AA327" i="2"/>
  <c r="AB327" i="2" s="1"/>
  <c r="O328" i="2"/>
  <c r="N328" i="2" s="1"/>
  <c r="S328" i="2"/>
  <c r="R328" i="2" s="1"/>
  <c r="X328" i="2"/>
  <c r="Y328" i="2" s="1"/>
  <c r="AA328" i="2"/>
  <c r="AB328" i="2" s="1"/>
  <c r="V329" i="2"/>
  <c r="O330" i="2"/>
  <c r="N330" i="2" s="1"/>
  <c r="S330" i="2"/>
  <c r="R330" i="2" s="1"/>
  <c r="X330" i="2"/>
  <c r="Y330" i="2" s="1"/>
  <c r="AA330" i="2"/>
  <c r="AB330" i="2" s="1"/>
  <c r="O331" i="2"/>
  <c r="N331" i="2" s="1"/>
  <c r="S331" i="2"/>
  <c r="R331" i="2" s="1"/>
  <c r="X331" i="2"/>
  <c r="Y331" i="2" s="1"/>
  <c r="AA331" i="2"/>
  <c r="AB331" i="2" s="1"/>
  <c r="V332" i="2"/>
  <c r="O333" i="2"/>
  <c r="N333" i="2" s="1"/>
  <c r="S333" i="2"/>
  <c r="R333" i="2" s="1"/>
  <c r="X333" i="2"/>
  <c r="Y333" i="2" s="1"/>
  <c r="AA333" i="2"/>
  <c r="AB333" i="2" s="1"/>
  <c r="O334" i="2"/>
  <c r="N334" i="2" s="1"/>
  <c r="S334" i="2"/>
  <c r="R334" i="2" s="1"/>
  <c r="X334" i="2"/>
  <c r="Y334" i="2" s="1"/>
  <c r="AA334" i="2"/>
  <c r="AB334" i="2" s="1"/>
  <c r="O335" i="2"/>
  <c r="N335" i="2" s="1"/>
  <c r="S335" i="2"/>
  <c r="R335" i="2" s="1"/>
  <c r="X335" i="2"/>
  <c r="Y335" i="2" s="1"/>
  <c r="AA335" i="2"/>
  <c r="AB335" i="2" s="1"/>
  <c r="O336" i="2"/>
  <c r="N336" i="2" s="1"/>
  <c r="S336" i="2"/>
  <c r="R336" i="2" s="1"/>
  <c r="X336" i="2"/>
  <c r="Y336" i="2" s="1"/>
  <c r="AA336" i="2"/>
  <c r="AB336" i="2" s="1"/>
  <c r="O337" i="2"/>
  <c r="N337" i="2" s="1"/>
  <c r="S337" i="2"/>
  <c r="R337" i="2" s="1"/>
  <c r="X337" i="2"/>
  <c r="Y337" i="2" s="1"/>
  <c r="AA337" i="2"/>
  <c r="AB337" i="2" s="1"/>
  <c r="O338" i="2"/>
  <c r="N338" i="2" s="1"/>
  <c r="S338" i="2"/>
  <c r="R338" i="2" s="1"/>
  <c r="X338" i="2"/>
  <c r="Y338" i="2" s="1"/>
  <c r="AA338" i="2"/>
  <c r="AB338" i="2" s="1"/>
  <c r="O339" i="2"/>
  <c r="N339" i="2" s="1"/>
  <c r="S339" i="2"/>
  <c r="R339" i="2" s="1"/>
  <c r="X339" i="2"/>
  <c r="Y339" i="2" s="1"/>
  <c r="AA339" i="2"/>
  <c r="AB339" i="2" s="1"/>
  <c r="V340" i="2"/>
  <c r="O341" i="2"/>
  <c r="N341" i="2" s="1"/>
  <c r="S341" i="2"/>
  <c r="R341" i="2" s="1"/>
  <c r="X341" i="2"/>
  <c r="Y341" i="2" s="1"/>
  <c r="AA341" i="2"/>
  <c r="AB341" i="2" s="1"/>
  <c r="O342" i="2"/>
  <c r="N342" i="2" s="1"/>
  <c r="S342" i="2"/>
  <c r="R342" i="2" s="1"/>
  <c r="X342" i="2"/>
  <c r="Y342" i="2" s="1"/>
  <c r="AA342" i="2"/>
  <c r="AB342" i="2" s="1"/>
  <c r="O343" i="2"/>
  <c r="N343" i="2" s="1"/>
  <c r="S343" i="2"/>
  <c r="R343" i="2" s="1"/>
  <c r="X343" i="2"/>
  <c r="Y343" i="2" s="1"/>
  <c r="AA343" i="2"/>
  <c r="AB343" i="2" s="1"/>
  <c r="O344" i="2"/>
  <c r="N344" i="2" s="1"/>
  <c r="S344" i="2"/>
  <c r="R344" i="2" s="1"/>
  <c r="X344" i="2"/>
  <c r="Y344" i="2" s="1"/>
  <c r="AA344" i="2"/>
  <c r="AB344" i="2" s="1"/>
  <c r="O345" i="2"/>
  <c r="N345" i="2" s="1"/>
  <c r="S345" i="2"/>
  <c r="R345" i="2" s="1"/>
  <c r="X345" i="2"/>
  <c r="Y345" i="2" s="1"/>
  <c r="AA345" i="2"/>
  <c r="AB345" i="2" s="1"/>
  <c r="O346" i="2"/>
  <c r="N346" i="2" s="1"/>
  <c r="S346" i="2"/>
  <c r="R346" i="2" s="1"/>
  <c r="X346" i="2"/>
  <c r="Y346" i="2" s="1"/>
  <c r="AA346" i="2"/>
  <c r="AB346" i="2" s="1"/>
  <c r="O347" i="2"/>
  <c r="N347" i="2" s="1"/>
  <c r="S347" i="2"/>
  <c r="R347" i="2" s="1"/>
  <c r="X347" i="2"/>
  <c r="Y347" i="2" s="1"/>
  <c r="AA347" i="2"/>
  <c r="AB347" i="2" s="1"/>
  <c r="O348" i="2"/>
  <c r="N348" i="2" s="1"/>
  <c r="S348" i="2"/>
  <c r="R348" i="2" s="1"/>
  <c r="X348" i="2"/>
  <c r="Y348" i="2" s="1"/>
  <c r="AA348" i="2"/>
  <c r="AB348" i="2" s="1"/>
  <c r="O349" i="2"/>
  <c r="N349" i="2" s="1"/>
  <c r="S349" i="2"/>
  <c r="R349" i="2" s="1"/>
  <c r="X349" i="2"/>
  <c r="Y349" i="2" s="1"/>
  <c r="AA349" i="2"/>
  <c r="AB349" i="2" s="1"/>
  <c r="O350" i="2"/>
  <c r="N350" i="2" s="1"/>
  <c r="S350" i="2"/>
  <c r="R350" i="2" s="1"/>
  <c r="X350" i="2"/>
  <c r="Y350" i="2" s="1"/>
  <c r="AA350" i="2"/>
  <c r="AB350" i="2" s="1"/>
  <c r="O351" i="2"/>
  <c r="N351" i="2" s="1"/>
  <c r="S351" i="2"/>
  <c r="R351" i="2" s="1"/>
  <c r="X351" i="2"/>
  <c r="Y351" i="2" s="1"/>
  <c r="AA351" i="2"/>
  <c r="AB351" i="2" s="1"/>
  <c r="O352" i="2"/>
  <c r="N352" i="2" s="1"/>
  <c r="S352" i="2"/>
  <c r="R352" i="2" s="1"/>
  <c r="X352" i="2"/>
  <c r="Y352" i="2" s="1"/>
  <c r="AA352" i="2"/>
  <c r="AB352" i="2" s="1"/>
  <c r="V353" i="2"/>
  <c r="O354" i="2"/>
  <c r="N354" i="2" s="1"/>
  <c r="S354" i="2"/>
  <c r="R354" i="2" s="1"/>
  <c r="X354" i="2"/>
  <c r="Y354" i="2" s="1"/>
  <c r="AA354" i="2"/>
  <c r="AB354" i="2" s="1"/>
  <c r="O355" i="2"/>
  <c r="N355" i="2" s="1"/>
  <c r="S355" i="2"/>
  <c r="R355" i="2" s="1"/>
  <c r="X355" i="2"/>
  <c r="Y355" i="2" s="1"/>
  <c r="AA355" i="2"/>
  <c r="AB355" i="2" s="1"/>
  <c r="O356" i="2"/>
  <c r="N356" i="2" s="1"/>
  <c r="S356" i="2"/>
  <c r="R356" i="2" s="1"/>
  <c r="X356" i="2"/>
  <c r="Y356" i="2" s="1"/>
  <c r="AA356" i="2"/>
  <c r="AB356" i="2" s="1"/>
  <c r="O357" i="2"/>
  <c r="N357" i="2" s="1"/>
  <c r="S357" i="2"/>
  <c r="R357" i="2" s="1"/>
  <c r="X357" i="2"/>
  <c r="Y357" i="2" s="1"/>
  <c r="AA357" i="2"/>
  <c r="AB357" i="2" s="1"/>
  <c r="O358" i="2"/>
  <c r="N358" i="2" s="1"/>
  <c r="S358" i="2"/>
  <c r="R358" i="2" s="1"/>
  <c r="X358" i="2"/>
  <c r="Y358" i="2" s="1"/>
  <c r="AA358" i="2"/>
  <c r="AB358" i="2" s="1"/>
  <c r="O359" i="2"/>
  <c r="N359" i="2" s="1"/>
  <c r="S359" i="2"/>
  <c r="R359" i="2" s="1"/>
  <c r="X359" i="2"/>
  <c r="Y359" i="2" s="1"/>
  <c r="AA359" i="2"/>
  <c r="AB359" i="2" s="1"/>
  <c r="O360" i="2"/>
  <c r="N360" i="2" s="1"/>
  <c r="S360" i="2"/>
  <c r="R360" i="2" s="1"/>
  <c r="X360" i="2"/>
  <c r="Y360" i="2" s="1"/>
  <c r="AA360" i="2"/>
  <c r="AB360" i="2" s="1"/>
  <c r="O361" i="2"/>
  <c r="N361" i="2" s="1"/>
  <c r="S361" i="2"/>
  <c r="R361" i="2" s="1"/>
  <c r="X361" i="2"/>
  <c r="Y361" i="2" s="1"/>
  <c r="AA361" i="2"/>
  <c r="AB361" i="2" s="1"/>
  <c r="O362" i="2"/>
  <c r="N362" i="2" s="1"/>
  <c r="S362" i="2"/>
  <c r="R362" i="2" s="1"/>
  <c r="X362" i="2"/>
  <c r="Y362" i="2" s="1"/>
  <c r="AA362" i="2"/>
  <c r="AB362" i="2" s="1"/>
  <c r="O363" i="2"/>
  <c r="N363" i="2" s="1"/>
  <c r="S363" i="2"/>
  <c r="R363" i="2" s="1"/>
  <c r="X363" i="2"/>
  <c r="Y363" i="2" s="1"/>
  <c r="AA363" i="2"/>
  <c r="AB363" i="2" s="1"/>
  <c r="O364" i="2"/>
  <c r="N364" i="2" s="1"/>
  <c r="S364" i="2"/>
  <c r="R364" i="2" s="1"/>
  <c r="X364" i="2"/>
  <c r="Y364" i="2" s="1"/>
  <c r="AA364" i="2"/>
  <c r="AB364" i="2" s="1"/>
  <c r="V365" i="2"/>
  <c r="AD365" i="2"/>
  <c r="AC365" i="2" s="1"/>
  <c r="AF365" i="2"/>
  <c r="AG365" i="2"/>
  <c r="O366" i="2"/>
  <c r="N366" i="2" s="1"/>
  <c r="S366" i="2"/>
  <c r="R366" i="2" s="1"/>
  <c r="X366" i="2"/>
  <c r="Y366" i="2" s="1"/>
  <c r="AA366" i="2"/>
  <c r="AB366" i="2" s="1"/>
  <c r="AC366" i="2"/>
  <c r="AE366" i="2"/>
  <c r="O367" i="2"/>
  <c r="N367" i="2" s="1"/>
  <c r="S367" i="2"/>
  <c r="R367" i="2" s="1"/>
  <c r="X367" i="2"/>
  <c r="Y367" i="2" s="1"/>
  <c r="AA367" i="2"/>
  <c r="AB367" i="2" s="1"/>
  <c r="AF367" i="2"/>
  <c r="O368" i="2"/>
  <c r="N368" i="2" s="1"/>
  <c r="S368" i="2"/>
  <c r="R368" i="2" s="1"/>
  <c r="X368" i="2"/>
  <c r="Y368" i="2" s="1"/>
  <c r="AA368" i="2"/>
  <c r="AB368" i="2" s="1"/>
  <c r="O369" i="2"/>
  <c r="N369" i="2" s="1"/>
  <c r="S369" i="2"/>
  <c r="R369" i="2" s="1"/>
  <c r="X369" i="2"/>
  <c r="Y369" i="2" s="1"/>
  <c r="AA369" i="2"/>
  <c r="AB369" i="2" s="1"/>
  <c r="AG369" i="2"/>
  <c r="O370" i="2"/>
  <c r="N370" i="2" s="1"/>
  <c r="S370" i="2"/>
  <c r="R370" i="2" s="1"/>
  <c r="X370" i="2"/>
  <c r="Y370" i="2" s="1"/>
  <c r="AA370" i="2"/>
  <c r="AB370" i="2" s="1"/>
  <c r="O371" i="2"/>
  <c r="N371" i="2" s="1"/>
  <c r="S371" i="2"/>
  <c r="R371" i="2" s="1"/>
  <c r="X371" i="2"/>
  <c r="Y371" i="2" s="1"/>
  <c r="AA371" i="2"/>
  <c r="AB371" i="2" s="1"/>
  <c r="O372" i="2"/>
  <c r="N372" i="2" s="1"/>
  <c r="S372" i="2"/>
  <c r="R372" i="2" s="1"/>
  <c r="X372" i="2"/>
  <c r="Y372" i="2" s="1"/>
  <c r="AA372" i="2"/>
  <c r="AB372" i="2" s="1"/>
  <c r="V373" i="2"/>
  <c r="O374" i="2"/>
  <c r="N374" i="2" s="1"/>
  <c r="S374" i="2"/>
  <c r="R374" i="2" s="1"/>
  <c r="X374" i="2"/>
  <c r="Y374" i="2" s="1"/>
  <c r="AA374" i="2"/>
  <c r="AB374" i="2" s="1"/>
  <c r="O375" i="2"/>
  <c r="N375" i="2" s="1"/>
  <c r="S375" i="2"/>
  <c r="R375" i="2" s="1"/>
  <c r="X375" i="2"/>
  <c r="Y375" i="2" s="1"/>
  <c r="AA375" i="2"/>
  <c r="AB375" i="2" s="1"/>
  <c r="O376" i="2"/>
  <c r="N376" i="2" s="1"/>
  <c r="S376" i="2"/>
  <c r="R376" i="2" s="1"/>
  <c r="X376" i="2"/>
  <c r="Y376" i="2" s="1"/>
  <c r="AA376" i="2"/>
  <c r="AB376" i="2" s="1"/>
  <c r="O377" i="2"/>
  <c r="N377" i="2" s="1"/>
  <c r="S377" i="2"/>
  <c r="R377" i="2" s="1"/>
  <c r="X377" i="2"/>
  <c r="Y377" i="2" s="1"/>
  <c r="AA377" i="2"/>
  <c r="AB377" i="2" s="1"/>
  <c r="O378" i="2"/>
  <c r="N378" i="2" s="1"/>
  <c r="S378" i="2"/>
  <c r="R378" i="2" s="1"/>
  <c r="X378" i="2"/>
  <c r="Y378" i="2" s="1"/>
  <c r="AA378" i="2"/>
  <c r="AB378" i="2" s="1"/>
  <c r="O379" i="2"/>
  <c r="N379" i="2" s="1"/>
  <c r="S379" i="2"/>
  <c r="R379" i="2" s="1"/>
  <c r="X379" i="2"/>
  <c r="Y379" i="2" s="1"/>
  <c r="AA379" i="2"/>
  <c r="AB379" i="2" s="1"/>
  <c r="O380" i="2"/>
  <c r="N380" i="2" s="1"/>
  <c r="S380" i="2"/>
  <c r="R380" i="2" s="1"/>
  <c r="X380" i="2"/>
  <c r="Y380" i="2" s="1"/>
  <c r="AA380" i="2"/>
  <c r="AB380" i="2" s="1"/>
  <c r="V381" i="2"/>
  <c r="O382" i="2"/>
  <c r="N382" i="2" s="1"/>
  <c r="S382" i="2"/>
  <c r="R382" i="2" s="1"/>
  <c r="X382" i="2"/>
  <c r="Y382" i="2" s="1"/>
  <c r="AA382" i="2"/>
  <c r="AB382" i="2" s="1"/>
  <c r="O383" i="2"/>
  <c r="N383" i="2" s="1"/>
  <c r="S383" i="2"/>
  <c r="R383" i="2" s="1"/>
  <c r="X383" i="2"/>
  <c r="Y383" i="2" s="1"/>
  <c r="AA383" i="2"/>
  <c r="AB383" i="2" s="1"/>
  <c r="O384" i="2"/>
  <c r="N384" i="2" s="1"/>
  <c r="S384" i="2"/>
  <c r="R384" i="2" s="1"/>
  <c r="X384" i="2"/>
  <c r="Y384" i="2" s="1"/>
  <c r="AA384" i="2"/>
  <c r="AB384" i="2" s="1"/>
  <c r="O385" i="2"/>
  <c r="N385" i="2" s="1"/>
  <c r="S385" i="2"/>
  <c r="R385" i="2" s="1"/>
  <c r="X385" i="2"/>
  <c r="Y385" i="2" s="1"/>
  <c r="AA385" i="2"/>
  <c r="AB385" i="2" s="1"/>
  <c r="O386" i="2"/>
  <c r="N386" i="2" s="1"/>
  <c r="S386" i="2"/>
  <c r="R386" i="2" s="1"/>
  <c r="X386" i="2"/>
  <c r="Y386" i="2" s="1"/>
  <c r="AA386" i="2"/>
  <c r="AB386" i="2" s="1"/>
  <c r="O387" i="2"/>
  <c r="N387" i="2" s="1"/>
  <c r="S387" i="2"/>
  <c r="R387" i="2" s="1"/>
  <c r="X387" i="2"/>
  <c r="Y387" i="2" s="1"/>
  <c r="AA387" i="2"/>
  <c r="AB387" i="2" s="1"/>
  <c r="O388" i="2"/>
  <c r="N388" i="2" s="1"/>
  <c r="S388" i="2"/>
  <c r="R388" i="2" s="1"/>
  <c r="X388" i="2"/>
  <c r="Y388" i="2" s="1"/>
  <c r="AA388" i="2"/>
  <c r="AB388" i="2" s="1"/>
  <c r="O389" i="2"/>
  <c r="N389" i="2" s="1"/>
  <c r="S389" i="2"/>
  <c r="R389" i="2" s="1"/>
  <c r="X389" i="2"/>
  <c r="Y389" i="2" s="1"/>
  <c r="AA389" i="2"/>
  <c r="AB389" i="2" s="1"/>
  <c r="O390" i="2"/>
  <c r="N390" i="2" s="1"/>
  <c r="S390" i="2"/>
  <c r="R390" i="2" s="1"/>
  <c r="X390" i="2"/>
  <c r="Y390" i="2" s="1"/>
  <c r="AA390" i="2"/>
  <c r="AB390" i="2" s="1"/>
  <c r="O391" i="2"/>
  <c r="N391" i="2" s="1"/>
  <c r="S391" i="2"/>
  <c r="R391" i="2" s="1"/>
  <c r="X391" i="2"/>
  <c r="Y391" i="2" s="1"/>
  <c r="AA391" i="2"/>
  <c r="AB391" i="2" s="1"/>
  <c r="O392" i="2"/>
  <c r="N392" i="2" s="1"/>
  <c r="S392" i="2"/>
  <c r="R392" i="2" s="1"/>
  <c r="X392" i="2"/>
  <c r="Y392" i="2" s="1"/>
  <c r="AA392" i="2"/>
  <c r="AB392" i="2" s="1"/>
  <c r="O393" i="2"/>
  <c r="N393" i="2" s="1"/>
  <c r="S393" i="2"/>
  <c r="R393" i="2" s="1"/>
  <c r="X393" i="2"/>
  <c r="Y393" i="2" s="1"/>
  <c r="AA393" i="2"/>
  <c r="AB393" i="2" s="1"/>
  <c r="O394" i="2"/>
  <c r="N394" i="2" s="1"/>
  <c r="S394" i="2"/>
  <c r="R394" i="2" s="1"/>
  <c r="X394" i="2"/>
  <c r="Y394" i="2" s="1"/>
  <c r="AA394" i="2"/>
  <c r="AB394" i="2" s="1"/>
  <c r="O395" i="2"/>
  <c r="N395" i="2" s="1"/>
  <c r="S395" i="2"/>
  <c r="R395" i="2" s="1"/>
  <c r="X395" i="2"/>
  <c r="Y395" i="2" s="1"/>
  <c r="AA395" i="2"/>
  <c r="AB395" i="2" s="1"/>
  <c r="O396" i="2"/>
  <c r="N396" i="2" s="1"/>
  <c r="S396" i="2"/>
  <c r="R396" i="2" s="1"/>
  <c r="X396" i="2"/>
  <c r="Y396" i="2" s="1"/>
  <c r="AA396" i="2"/>
  <c r="AB396" i="2" s="1"/>
  <c r="V397" i="2"/>
  <c r="O398" i="2"/>
  <c r="N398" i="2" s="1"/>
  <c r="S398" i="2"/>
  <c r="R398" i="2" s="1"/>
  <c r="X398" i="2"/>
  <c r="Y398" i="2" s="1"/>
  <c r="AA398" i="2"/>
  <c r="AB398" i="2" s="1"/>
  <c r="O399" i="2"/>
  <c r="N399" i="2" s="1"/>
  <c r="S399" i="2"/>
  <c r="R399" i="2" s="1"/>
  <c r="X399" i="2"/>
  <c r="Y399" i="2" s="1"/>
  <c r="AA399" i="2"/>
  <c r="AB399" i="2" s="1"/>
  <c r="O400" i="2"/>
  <c r="N400" i="2" s="1"/>
  <c r="S400" i="2"/>
  <c r="R400" i="2" s="1"/>
  <c r="X400" i="2"/>
  <c r="Y400" i="2" s="1"/>
  <c r="AA400" i="2"/>
  <c r="AB400" i="2" s="1"/>
  <c r="O401" i="2"/>
  <c r="N401" i="2" s="1"/>
  <c r="S401" i="2"/>
  <c r="R401" i="2" s="1"/>
  <c r="X401" i="2"/>
  <c r="Y401" i="2" s="1"/>
  <c r="AA401" i="2"/>
  <c r="AB401" i="2" s="1"/>
  <c r="O402" i="2"/>
  <c r="N402" i="2" s="1"/>
  <c r="S402" i="2"/>
  <c r="R402" i="2" s="1"/>
  <c r="X402" i="2"/>
  <c r="Y402" i="2" s="1"/>
  <c r="AA402" i="2"/>
  <c r="AB402" i="2" s="1"/>
  <c r="O403" i="2"/>
  <c r="N403" i="2" s="1"/>
  <c r="S403" i="2"/>
  <c r="R403" i="2" s="1"/>
  <c r="X403" i="2"/>
  <c r="Y403" i="2" s="1"/>
  <c r="AA403" i="2"/>
  <c r="AB403" i="2" s="1"/>
  <c r="O404" i="2"/>
  <c r="N404" i="2" s="1"/>
  <c r="S404" i="2"/>
  <c r="R404" i="2" s="1"/>
  <c r="X404" i="2"/>
  <c r="Y404" i="2" s="1"/>
  <c r="AA404" i="2"/>
  <c r="AB404" i="2" s="1"/>
  <c r="O405" i="2"/>
  <c r="N405" i="2" s="1"/>
  <c r="S405" i="2"/>
  <c r="R405" i="2" s="1"/>
  <c r="X405" i="2"/>
  <c r="Y405" i="2" s="1"/>
  <c r="AA405" i="2"/>
  <c r="AB405" i="2" s="1"/>
  <c r="O406" i="2"/>
  <c r="N406" i="2" s="1"/>
  <c r="S406" i="2"/>
  <c r="R406" i="2" s="1"/>
  <c r="X406" i="2"/>
  <c r="Y406" i="2" s="1"/>
  <c r="AA406" i="2"/>
  <c r="AB406" i="2" s="1"/>
  <c r="O407" i="2"/>
  <c r="N407" i="2" s="1"/>
  <c r="S407" i="2"/>
  <c r="R407" i="2" s="1"/>
  <c r="X407" i="2"/>
  <c r="Y407" i="2" s="1"/>
  <c r="AA407" i="2"/>
  <c r="AB407" i="2" s="1"/>
  <c r="O408" i="2"/>
  <c r="N408" i="2" s="1"/>
  <c r="S408" i="2"/>
  <c r="R408" i="2" s="1"/>
  <c r="X408" i="2"/>
  <c r="Y408" i="2" s="1"/>
  <c r="AA408" i="2"/>
  <c r="AB408" i="2" s="1"/>
  <c r="V409" i="2"/>
  <c r="O410" i="2"/>
  <c r="N410" i="2" s="1"/>
  <c r="S410" i="2"/>
  <c r="R410" i="2" s="1"/>
  <c r="X410" i="2"/>
  <c r="Y410" i="2" s="1"/>
  <c r="AA410" i="2"/>
  <c r="AB410" i="2" s="1"/>
  <c r="O411" i="2"/>
  <c r="N411" i="2" s="1"/>
  <c r="S411" i="2"/>
  <c r="R411" i="2" s="1"/>
  <c r="X411" i="2"/>
  <c r="Y411" i="2" s="1"/>
  <c r="AA411" i="2"/>
  <c r="AB411" i="2" s="1"/>
  <c r="O412" i="2"/>
  <c r="N412" i="2" s="1"/>
  <c r="S412" i="2"/>
  <c r="R412" i="2" s="1"/>
  <c r="X412" i="2"/>
  <c r="Y412" i="2" s="1"/>
  <c r="AA412" i="2"/>
  <c r="AB412" i="2" s="1"/>
  <c r="O413" i="2"/>
  <c r="N413" i="2" s="1"/>
  <c r="S413" i="2"/>
  <c r="R413" i="2" s="1"/>
  <c r="X413" i="2"/>
  <c r="Y413" i="2" s="1"/>
  <c r="AA413" i="2"/>
  <c r="AB413" i="2" s="1"/>
  <c r="O414" i="2"/>
  <c r="N414" i="2" s="1"/>
  <c r="S414" i="2"/>
  <c r="R414" i="2" s="1"/>
  <c r="X414" i="2"/>
  <c r="Y414" i="2" s="1"/>
  <c r="AA414" i="2"/>
  <c r="AB414" i="2" s="1"/>
  <c r="O415" i="2"/>
  <c r="N415" i="2" s="1"/>
  <c r="S415" i="2"/>
  <c r="R415" i="2" s="1"/>
  <c r="X415" i="2"/>
  <c r="Y415" i="2" s="1"/>
  <c r="AA415" i="2"/>
  <c r="AB415" i="2" s="1"/>
  <c r="O416" i="2"/>
  <c r="N416" i="2" s="1"/>
  <c r="S416" i="2"/>
  <c r="R416" i="2" s="1"/>
  <c r="X416" i="2"/>
  <c r="Y416" i="2" s="1"/>
  <c r="AA416" i="2"/>
  <c r="AB416" i="2" s="1"/>
  <c r="V417" i="2"/>
  <c r="AD417" i="2"/>
  <c r="AC417" i="2" s="1"/>
  <c r="AF417" i="2"/>
  <c r="AG417" i="2"/>
  <c r="O418" i="2"/>
  <c r="N418" i="2" s="1"/>
  <c r="S418" i="2"/>
  <c r="R418" i="2" s="1"/>
  <c r="X418" i="2"/>
  <c r="Y418" i="2" s="1"/>
  <c r="AA418" i="2"/>
  <c r="AB418" i="2" s="1"/>
  <c r="AC418" i="2"/>
  <c r="AE418" i="2"/>
  <c r="O419" i="2"/>
  <c r="N419" i="2" s="1"/>
  <c r="S419" i="2"/>
  <c r="R419" i="2" s="1"/>
  <c r="X419" i="2"/>
  <c r="Y419" i="2" s="1"/>
  <c r="AA419" i="2"/>
  <c r="AB419" i="2" s="1"/>
  <c r="AF419" i="2"/>
  <c r="O420" i="2"/>
  <c r="N420" i="2" s="1"/>
  <c r="S420" i="2"/>
  <c r="R420" i="2" s="1"/>
  <c r="X420" i="2"/>
  <c r="Y420" i="2" s="1"/>
  <c r="AA420" i="2"/>
  <c r="AB420" i="2" s="1"/>
  <c r="O421" i="2"/>
  <c r="N421" i="2" s="1"/>
  <c r="S421" i="2"/>
  <c r="R421" i="2" s="1"/>
  <c r="X421" i="2"/>
  <c r="Y421" i="2" s="1"/>
  <c r="AA421" i="2"/>
  <c r="AB421" i="2" s="1"/>
  <c r="AG421" i="2"/>
  <c r="O422" i="2"/>
  <c r="N422" i="2" s="1"/>
  <c r="S422" i="2"/>
  <c r="R422" i="2" s="1"/>
  <c r="X422" i="2"/>
  <c r="Y422" i="2" s="1"/>
  <c r="AA422" i="2"/>
  <c r="AB422" i="2" s="1"/>
  <c r="O423" i="2"/>
  <c r="N423" i="2" s="1"/>
  <c r="S423" i="2"/>
  <c r="R423" i="2" s="1"/>
  <c r="X423" i="2"/>
  <c r="Y423" i="2" s="1"/>
  <c r="AA423" i="2"/>
  <c r="AB423" i="2" s="1"/>
  <c r="O424" i="2"/>
  <c r="N424" i="2" s="1"/>
  <c r="S424" i="2"/>
  <c r="R424" i="2" s="1"/>
  <c r="X424" i="2"/>
  <c r="Y424" i="2" s="1"/>
  <c r="AA424" i="2"/>
  <c r="AB424" i="2" s="1"/>
  <c r="V425" i="2"/>
  <c r="O426" i="2"/>
  <c r="N426" i="2" s="1"/>
  <c r="S426" i="2"/>
  <c r="R426" i="2" s="1"/>
  <c r="X426" i="2"/>
  <c r="Y426" i="2" s="1"/>
  <c r="AA426" i="2"/>
  <c r="AB426" i="2" s="1"/>
  <c r="O427" i="2"/>
  <c r="N427" i="2" s="1"/>
  <c r="S427" i="2"/>
  <c r="R427" i="2" s="1"/>
  <c r="X427" i="2"/>
  <c r="Y427" i="2" s="1"/>
  <c r="AA427" i="2"/>
  <c r="AB427" i="2" s="1"/>
  <c r="O428" i="2"/>
  <c r="N428" i="2" s="1"/>
  <c r="S428" i="2"/>
  <c r="R428" i="2" s="1"/>
  <c r="X428" i="2"/>
  <c r="Y428" i="2" s="1"/>
  <c r="AA428" i="2"/>
  <c r="AB428" i="2" s="1"/>
  <c r="O429" i="2"/>
  <c r="N429" i="2" s="1"/>
  <c r="S429" i="2"/>
  <c r="R429" i="2" s="1"/>
  <c r="X429" i="2"/>
  <c r="Y429" i="2" s="1"/>
  <c r="AA429" i="2"/>
  <c r="AB429" i="2" s="1"/>
  <c r="O430" i="2"/>
  <c r="N430" i="2" s="1"/>
  <c r="S430" i="2"/>
  <c r="R430" i="2" s="1"/>
  <c r="X430" i="2"/>
  <c r="Y430" i="2" s="1"/>
  <c r="AA430" i="2"/>
  <c r="AB430" i="2" s="1"/>
  <c r="O431" i="2"/>
  <c r="N431" i="2" s="1"/>
  <c r="S431" i="2"/>
  <c r="R431" i="2" s="1"/>
  <c r="X431" i="2"/>
  <c r="Y431" i="2" s="1"/>
  <c r="AA431" i="2"/>
  <c r="AB431" i="2" s="1"/>
  <c r="O432" i="2"/>
  <c r="N432" i="2" s="1"/>
  <c r="S432" i="2"/>
  <c r="R432" i="2" s="1"/>
  <c r="X432" i="2"/>
  <c r="Y432" i="2" s="1"/>
  <c r="AA432" i="2"/>
  <c r="AB432" i="2" s="1"/>
  <c r="O433" i="2"/>
  <c r="N433" i="2" s="1"/>
  <c r="S433" i="2"/>
  <c r="R433" i="2" s="1"/>
  <c r="X433" i="2"/>
  <c r="Y433" i="2" s="1"/>
  <c r="AA433" i="2"/>
  <c r="AB433" i="2" s="1"/>
  <c r="O434" i="2"/>
  <c r="N434" i="2" s="1"/>
  <c r="S434" i="2"/>
  <c r="R434" i="2" s="1"/>
  <c r="X434" i="2"/>
  <c r="Y434" i="2" s="1"/>
  <c r="AA434" i="2"/>
  <c r="AB434" i="2" s="1"/>
  <c r="O435" i="2"/>
  <c r="N435" i="2" s="1"/>
  <c r="S435" i="2"/>
  <c r="R435" i="2" s="1"/>
  <c r="X435" i="2"/>
  <c r="Y435" i="2" s="1"/>
  <c r="AA435" i="2"/>
  <c r="AB435" i="2" s="1"/>
  <c r="O436" i="2"/>
  <c r="N436" i="2" s="1"/>
  <c r="S436" i="2"/>
  <c r="R436" i="2" s="1"/>
  <c r="X436" i="2"/>
  <c r="Y436" i="2" s="1"/>
  <c r="AA436" i="2"/>
  <c r="AB436" i="2" s="1"/>
  <c r="O437" i="2"/>
  <c r="N437" i="2" s="1"/>
  <c r="S437" i="2"/>
  <c r="R437" i="2" s="1"/>
  <c r="X437" i="2"/>
  <c r="Y437" i="2" s="1"/>
  <c r="AA437" i="2"/>
  <c r="AB437" i="2" s="1"/>
  <c r="O438" i="2"/>
  <c r="N438" i="2" s="1"/>
  <c r="S438" i="2"/>
  <c r="R438" i="2" s="1"/>
  <c r="X438" i="2"/>
  <c r="Y438" i="2" s="1"/>
  <c r="AA438" i="2"/>
  <c r="AB438" i="2" s="1"/>
  <c r="O439" i="2"/>
  <c r="N439" i="2" s="1"/>
  <c r="S439" i="2"/>
  <c r="R439" i="2" s="1"/>
  <c r="X439" i="2"/>
  <c r="Y439" i="2" s="1"/>
  <c r="AA439" i="2"/>
  <c r="AB439" i="2" s="1"/>
  <c r="O440" i="2"/>
  <c r="N440" i="2" s="1"/>
  <c r="S440" i="2"/>
  <c r="R440" i="2" s="1"/>
  <c r="X440" i="2"/>
  <c r="Y440" i="2" s="1"/>
  <c r="AA440" i="2"/>
  <c r="AB440" i="2" s="1"/>
  <c r="O441" i="2"/>
  <c r="N441" i="2" s="1"/>
  <c r="S441" i="2"/>
  <c r="R441" i="2" s="1"/>
  <c r="X441" i="2"/>
  <c r="Y441" i="2" s="1"/>
  <c r="AA441" i="2"/>
  <c r="AB441" i="2" s="1"/>
  <c r="O442" i="2"/>
  <c r="N442" i="2" s="1"/>
  <c r="S442" i="2"/>
  <c r="R442" i="2" s="1"/>
  <c r="X442" i="2"/>
  <c r="Y442" i="2" s="1"/>
  <c r="AA442" i="2"/>
  <c r="AB442" i="2" s="1"/>
  <c r="V443" i="2"/>
  <c r="O444" i="2"/>
  <c r="N444" i="2" s="1"/>
  <c r="S444" i="2"/>
  <c r="R444" i="2" s="1"/>
  <c r="X444" i="2"/>
  <c r="Y444" i="2" s="1"/>
  <c r="AA444" i="2"/>
  <c r="AB444" i="2" s="1"/>
  <c r="P445" i="2"/>
  <c r="P443" i="2" s="1"/>
  <c r="P425" i="2" s="1"/>
  <c r="P417" i="2" s="1"/>
  <c r="P409" i="2" s="1"/>
  <c r="P397" i="2" s="1"/>
  <c r="P381" i="2" s="1"/>
  <c r="P373" i="2" s="1"/>
  <c r="P365" i="2" s="1"/>
  <c r="P353" i="2" s="1"/>
  <c r="P340" i="2" s="1"/>
  <c r="P332" i="2" s="1"/>
  <c r="P329" i="2" s="1"/>
  <c r="P323" i="2" s="1"/>
  <c r="P316" i="2" s="1"/>
  <c r="P313" i="2" s="1"/>
  <c r="P310" i="2" s="1"/>
  <c r="P295" i="2" s="1"/>
  <c r="P286" i="2" s="1"/>
  <c r="P282" i="2" s="1"/>
  <c r="P276" i="2" s="1"/>
  <c r="P270" i="2" s="1"/>
  <c r="P267" i="2" s="1"/>
  <c r="P256" i="2" s="1"/>
  <c r="P251" i="2" s="1"/>
  <c r="P249" i="2" s="1"/>
  <c r="P240" i="2" s="1"/>
  <c r="P228" i="2" s="1"/>
  <c r="P205" i="2" s="1"/>
  <c r="P195" i="2" s="1"/>
  <c r="P183" i="2" s="1"/>
  <c r="P177" i="2" s="1"/>
  <c r="P169" i="2" s="1"/>
  <c r="P166" i="2" s="1"/>
  <c r="P162" i="2" s="1"/>
  <c r="P156" i="2" s="1"/>
  <c r="P146" i="2" s="1"/>
  <c r="P142" i="2" s="1"/>
  <c r="P130" i="2" s="1"/>
  <c r="P122" i="2" s="1"/>
  <c r="P118" i="2" s="1"/>
  <c r="P110" i="2" s="1"/>
  <c r="P107" i="2" s="1"/>
  <c r="P88" i="2" s="1"/>
  <c r="P79" i="2" s="1"/>
  <c r="P67" i="2" s="1"/>
  <c r="P62" i="2" s="1"/>
  <c r="P57" i="2" s="1"/>
  <c r="P49" i="2" s="1"/>
  <c r="P45" i="2" s="1"/>
  <c r="P41" i="2" s="1"/>
  <c r="P38" i="2" s="1"/>
  <c r="Q445" i="2"/>
  <c r="Q443" i="2" s="1"/>
  <c r="Q425" i="2" s="1"/>
  <c r="Q417" i="2" s="1"/>
  <c r="Q409" i="2" s="1"/>
  <c r="Q397" i="2" s="1"/>
  <c r="Q381" i="2" s="1"/>
  <c r="Q373" i="2" s="1"/>
  <c r="Q365" i="2" s="1"/>
  <c r="Q353" i="2" s="1"/>
  <c r="Q340" i="2" s="1"/>
  <c r="Q332" i="2" s="1"/>
  <c r="Q329" i="2" s="1"/>
  <c r="Q323" i="2" s="1"/>
  <c r="Q316" i="2" s="1"/>
  <c r="Q313" i="2" s="1"/>
  <c r="Q310" i="2" s="1"/>
  <c r="Q295" i="2" s="1"/>
  <c r="Q286" i="2" s="1"/>
  <c r="Q282" i="2" s="1"/>
  <c r="Q276" i="2" s="1"/>
  <c r="Q270" i="2" s="1"/>
  <c r="Q267" i="2" s="1"/>
  <c r="Q256" i="2" s="1"/>
  <c r="Q251" i="2" s="1"/>
  <c r="Q249" i="2" s="1"/>
  <c r="Q240" i="2" s="1"/>
  <c r="Q228" i="2" s="1"/>
  <c r="Q205" i="2" s="1"/>
  <c r="Q195" i="2" s="1"/>
  <c r="Q183" i="2" s="1"/>
  <c r="Q177" i="2" s="1"/>
  <c r="Q169" i="2" s="1"/>
  <c r="Q166" i="2" s="1"/>
  <c r="Q162" i="2" s="1"/>
  <c r="Q156" i="2" s="1"/>
  <c r="Q146" i="2" s="1"/>
  <c r="Q142" i="2" s="1"/>
  <c r="Q130" i="2" s="1"/>
  <c r="Q122" i="2" s="1"/>
  <c r="Q118" i="2" s="1"/>
  <c r="Q110" i="2" s="1"/>
  <c r="Q107" i="2" s="1"/>
  <c r="Q88" i="2" s="1"/>
  <c r="Q79" i="2" s="1"/>
  <c r="Q67" i="2" s="1"/>
  <c r="Q62" i="2" s="1"/>
  <c r="Q57" i="2" s="1"/>
  <c r="Q49" i="2" s="1"/>
  <c r="Q45" i="2" s="1"/>
  <c r="Q41" i="2" s="1"/>
  <c r="Q38" i="2" s="1"/>
  <c r="Q32" i="2" s="1"/>
  <c r="Q23" i="2" s="1"/>
  <c r="Q16" i="2" s="1"/>
  <c r="Q10" i="2" s="1"/>
  <c r="T445" i="2"/>
  <c r="T443" i="2" s="1"/>
  <c r="T425" i="2" s="1"/>
  <c r="T417" i="2" s="1"/>
  <c r="T409" i="2" s="1"/>
  <c r="T397" i="2" s="1"/>
  <c r="T381" i="2" s="1"/>
  <c r="T373" i="2" s="1"/>
  <c r="T365" i="2" s="1"/>
  <c r="T353" i="2" s="1"/>
  <c r="T340" i="2" s="1"/>
  <c r="T332" i="2" s="1"/>
  <c r="T329" i="2" s="1"/>
  <c r="T323" i="2" s="1"/>
  <c r="T316" i="2" s="1"/>
  <c r="T313" i="2" s="1"/>
  <c r="T310" i="2" s="1"/>
  <c r="T295" i="2" s="1"/>
  <c r="T286" i="2" s="1"/>
  <c r="T282" i="2" s="1"/>
  <c r="T276" i="2" s="1"/>
  <c r="T270" i="2" s="1"/>
  <c r="T267" i="2" s="1"/>
  <c r="T256" i="2" s="1"/>
  <c r="T251" i="2" s="1"/>
  <c r="T249" i="2" s="1"/>
  <c r="T240" i="2" s="1"/>
  <c r="T228" i="2" s="1"/>
  <c r="T205" i="2" s="1"/>
  <c r="T195" i="2" s="1"/>
  <c r="T183" i="2" s="1"/>
  <c r="T177" i="2" s="1"/>
  <c r="T169" i="2" s="1"/>
  <c r="T166" i="2" s="1"/>
  <c r="T162" i="2" s="1"/>
  <c r="T156" i="2" s="1"/>
  <c r="T146" i="2" s="1"/>
  <c r="T142" i="2" s="1"/>
  <c r="T130" i="2" s="1"/>
  <c r="T122" i="2" s="1"/>
  <c r="T118" i="2" s="1"/>
  <c r="T110" i="2" s="1"/>
  <c r="T107" i="2" s="1"/>
  <c r="T88" i="2" s="1"/>
  <c r="T79" i="2" s="1"/>
  <c r="T67" i="2" s="1"/>
  <c r="T62" i="2" s="1"/>
  <c r="T57" i="2" s="1"/>
  <c r="T49" i="2" s="1"/>
  <c r="T45" i="2" s="1"/>
  <c r="T41" i="2" s="1"/>
  <c r="T38" i="2" s="1"/>
  <c r="U445" i="2"/>
  <c r="U443" i="2" s="1"/>
  <c r="U425" i="2" s="1"/>
  <c r="U417" i="2" s="1"/>
  <c r="U409" i="2" s="1"/>
  <c r="U397" i="2" s="1"/>
  <c r="U381" i="2" s="1"/>
  <c r="U373" i="2" s="1"/>
  <c r="U365" i="2" s="1"/>
  <c r="U353" i="2" s="1"/>
  <c r="U340" i="2" s="1"/>
  <c r="U332" i="2" s="1"/>
  <c r="U329" i="2" s="1"/>
  <c r="U323" i="2" s="1"/>
  <c r="U316" i="2" s="1"/>
  <c r="U313" i="2" s="1"/>
  <c r="U310" i="2" s="1"/>
  <c r="U295" i="2" s="1"/>
  <c r="U286" i="2" s="1"/>
  <c r="U282" i="2" s="1"/>
  <c r="U276" i="2" s="1"/>
  <c r="U270" i="2" s="1"/>
  <c r="U267" i="2" s="1"/>
  <c r="U256" i="2" s="1"/>
  <c r="U251" i="2" s="1"/>
  <c r="U249" i="2" s="1"/>
  <c r="U240" i="2" s="1"/>
  <c r="U228" i="2" s="1"/>
  <c r="U205" i="2" s="1"/>
  <c r="U195" i="2" s="1"/>
  <c r="U183" i="2" s="1"/>
  <c r="U177" i="2" s="1"/>
  <c r="U169" i="2" s="1"/>
  <c r="U166" i="2" s="1"/>
  <c r="U162" i="2" s="1"/>
  <c r="U156" i="2" s="1"/>
  <c r="U146" i="2" s="1"/>
  <c r="U142" i="2" s="1"/>
  <c r="U130" i="2" s="1"/>
  <c r="U122" i="2" s="1"/>
  <c r="U118" i="2" s="1"/>
  <c r="U110" i="2" s="1"/>
  <c r="U107" i="2" s="1"/>
  <c r="U88" i="2" s="1"/>
  <c r="U79" i="2" s="1"/>
  <c r="U67" i="2" s="1"/>
  <c r="U62" i="2" s="1"/>
  <c r="U57" i="2" s="1"/>
  <c r="U49" i="2" s="1"/>
  <c r="U45" i="2" s="1"/>
  <c r="U41" i="2" s="1"/>
  <c r="U38" i="2" s="1"/>
  <c r="U32" i="2" s="1"/>
  <c r="U23" i="2" s="1"/>
  <c r="U16" i="2" s="1"/>
  <c r="U10" i="2" s="1"/>
  <c r="V445" i="2"/>
  <c r="W445" i="2"/>
  <c r="W443" i="2" s="1"/>
  <c r="W425" i="2" s="1"/>
  <c r="W417" i="2" s="1"/>
  <c r="W409" i="2" s="1"/>
  <c r="W397" i="2" s="1"/>
  <c r="W381" i="2" s="1"/>
  <c r="W373" i="2" s="1"/>
  <c r="W365" i="2" s="1"/>
  <c r="W353" i="2" s="1"/>
  <c r="W340" i="2" s="1"/>
  <c r="W332" i="2" s="1"/>
  <c r="W329" i="2" s="1"/>
  <c r="W323" i="2" s="1"/>
  <c r="W316" i="2" s="1"/>
  <c r="W313" i="2" s="1"/>
  <c r="W310" i="2" s="1"/>
  <c r="W295" i="2" s="1"/>
  <c r="W286" i="2" s="1"/>
  <c r="W282" i="2" s="1"/>
  <c r="W276" i="2" s="1"/>
  <c r="W270" i="2" s="1"/>
  <c r="W267" i="2" s="1"/>
  <c r="W256" i="2" s="1"/>
  <c r="W251" i="2" s="1"/>
  <c r="W249" i="2" s="1"/>
  <c r="W240" i="2" s="1"/>
  <c r="W228" i="2" s="1"/>
  <c r="W205" i="2" s="1"/>
  <c r="W195" i="2" s="1"/>
  <c r="W183" i="2" s="1"/>
  <c r="W177" i="2" s="1"/>
  <c r="W169" i="2" s="1"/>
  <c r="W166" i="2" s="1"/>
  <c r="W162" i="2" s="1"/>
  <c r="W156" i="2" s="1"/>
  <c r="W146" i="2" s="1"/>
  <c r="W142" i="2" s="1"/>
  <c r="W130" i="2" s="1"/>
  <c r="W122" i="2" s="1"/>
  <c r="W118" i="2" s="1"/>
  <c r="W110" i="2" s="1"/>
  <c r="W107" i="2" s="1"/>
  <c r="W88" i="2" s="1"/>
  <c r="W79" i="2" s="1"/>
  <c r="W67" i="2" s="1"/>
  <c r="W62" i="2" s="1"/>
  <c r="W57" i="2" s="1"/>
  <c r="W49" i="2" s="1"/>
  <c r="W45" i="2" s="1"/>
  <c r="W41" i="2" s="1"/>
  <c r="W38" i="2" s="1"/>
  <c r="W32" i="2" s="1"/>
  <c r="W23" i="2" s="1"/>
  <c r="W16" i="2" s="1"/>
  <c r="W10" i="2" s="1"/>
  <c r="Z445" i="2"/>
  <c r="Z443" i="2" s="1"/>
  <c r="Z425" i="2" s="1"/>
  <c r="Z417" i="2" s="1"/>
  <c r="Z409" i="2" s="1"/>
  <c r="Z397" i="2" s="1"/>
  <c r="Z381" i="2" s="1"/>
  <c r="Z373" i="2" s="1"/>
  <c r="Z365" i="2" s="1"/>
  <c r="Z353" i="2" s="1"/>
  <c r="Z340" i="2" s="1"/>
  <c r="Z332" i="2" s="1"/>
  <c r="Z329" i="2" s="1"/>
  <c r="Z323" i="2" s="1"/>
  <c r="Z316" i="2" s="1"/>
  <c r="Z313" i="2" s="1"/>
  <c r="Z310" i="2" s="1"/>
  <c r="Z295" i="2" s="1"/>
  <c r="Z286" i="2" s="1"/>
  <c r="Z282" i="2" s="1"/>
  <c r="Z276" i="2" s="1"/>
  <c r="Z270" i="2" s="1"/>
  <c r="Z267" i="2" s="1"/>
  <c r="Z256" i="2" s="1"/>
  <c r="Z251" i="2" s="1"/>
  <c r="Z249" i="2" s="1"/>
  <c r="Z240" i="2" s="1"/>
  <c r="Z228" i="2" s="1"/>
  <c r="Z205" i="2" s="1"/>
  <c r="Z195" i="2" s="1"/>
  <c r="Z183" i="2" s="1"/>
  <c r="Z177" i="2" s="1"/>
  <c r="Z169" i="2" s="1"/>
  <c r="Z166" i="2" s="1"/>
  <c r="Z162" i="2" s="1"/>
  <c r="Z156" i="2" s="1"/>
  <c r="Z146" i="2" s="1"/>
  <c r="Z142" i="2" s="1"/>
  <c r="Z130" i="2" s="1"/>
  <c r="Z122" i="2" s="1"/>
  <c r="Z118" i="2" s="1"/>
  <c r="Z110" i="2" s="1"/>
  <c r="Z107" i="2" s="1"/>
  <c r="Z88" i="2" s="1"/>
  <c r="Z79" i="2" s="1"/>
  <c r="Z67" i="2" s="1"/>
  <c r="Z62" i="2" s="1"/>
  <c r="Z57" i="2" s="1"/>
  <c r="Z49" i="2" s="1"/>
  <c r="Z45" i="2" s="1"/>
  <c r="Z41" i="2" s="1"/>
  <c r="Z38" i="2" s="1"/>
  <c r="Z32" i="2" s="1"/>
  <c r="Z23" i="2" s="1"/>
  <c r="Z16" i="2" s="1"/>
  <c r="Z10" i="2" s="1"/>
  <c r="O446" i="2"/>
  <c r="N446" i="2" s="1"/>
  <c r="S446" i="2"/>
  <c r="R446" i="2" s="1"/>
  <c r="X446" i="2"/>
  <c r="Y446" i="2" s="1"/>
  <c r="AA446" i="2"/>
  <c r="AB446" i="2" s="1"/>
  <c r="O447" i="2"/>
  <c r="N447" i="2" s="1"/>
  <c r="S447" i="2"/>
  <c r="R447" i="2" s="1"/>
  <c r="X447" i="2"/>
  <c r="Y447" i="2" s="1"/>
  <c r="AA447" i="2"/>
  <c r="AB447" i="2" s="1"/>
  <c r="O448" i="2"/>
  <c r="N448" i="2" s="1"/>
  <c r="S448" i="2"/>
  <c r="R448" i="2" s="1"/>
  <c r="X448" i="2"/>
  <c r="Y448" i="2" s="1"/>
  <c r="AA448" i="2"/>
  <c r="AB448" i="2" s="1"/>
  <c r="O449" i="2"/>
  <c r="N449" i="2" s="1"/>
  <c r="S449" i="2"/>
  <c r="R449" i="2" s="1"/>
  <c r="X449" i="2"/>
  <c r="Y449" i="2" s="1"/>
  <c r="AA449" i="2"/>
  <c r="AB449" i="2" s="1"/>
  <c r="O450" i="2"/>
  <c r="N450" i="2" s="1"/>
  <c r="S450" i="2"/>
  <c r="R450" i="2" s="1"/>
  <c r="X450" i="2"/>
  <c r="Y450" i="2" s="1"/>
  <c r="AA450" i="2"/>
  <c r="AB450" i="2" s="1"/>
  <c r="O451" i="2"/>
  <c r="N451" i="2" s="1"/>
  <c r="S451" i="2"/>
  <c r="R451" i="2" s="1"/>
  <c r="X451" i="2"/>
  <c r="Y451" i="2" s="1"/>
  <c r="AA451" i="2"/>
  <c r="AB451" i="2" s="1"/>
  <c r="V452" i="2"/>
  <c r="O453" i="2"/>
  <c r="N453" i="2" s="1"/>
  <c r="S453" i="2"/>
  <c r="R453" i="2" s="1"/>
  <c r="X453" i="2"/>
  <c r="Y453" i="2" s="1"/>
  <c r="AA453" i="2"/>
  <c r="AB453" i="2" s="1"/>
  <c r="O454" i="2"/>
  <c r="N454" i="2" s="1"/>
  <c r="S454" i="2"/>
  <c r="R454" i="2" s="1"/>
  <c r="X454" i="2"/>
  <c r="Y454" i="2" s="1"/>
  <c r="AA454" i="2"/>
  <c r="AB454" i="2" s="1"/>
  <c r="O455" i="2"/>
  <c r="N455" i="2" s="1"/>
  <c r="S455" i="2"/>
  <c r="R455" i="2" s="1"/>
  <c r="X455" i="2"/>
  <c r="Y455" i="2" s="1"/>
  <c r="AA455" i="2"/>
  <c r="AB455" i="2" s="1"/>
  <c r="O456" i="2"/>
  <c r="N456" i="2" s="1"/>
  <c r="S456" i="2"/>
  <c r="R456" i="2" s="1"/>
  <c r="X456" i="2"/>
  <c r="Y456" i="2" s="1"/>
  <c r="AA456" i="2"/>
  <c r="AB456" i="2" s="1"/>
  <c r="V457" i="2"/>
  <c r="O458" i="2"/>
  <c r="N458" i="2" s="1"/>
  <c r="S458" i="2"/>
  <c r="R458" i="2" s="1"/>
  <c r="X458" i="2"/>
  <c r="Y458" i="2" s="1"/>
  <c r="AA458" i="2"/>
  <c r="AB458" i="2" s="1"/>
  <c r="O459" i="2"/>
  <c r="N459" i="2" s="1"/>
  <c r="S459" i="2"/>
  <c r="R459" i="2" s="1"/>
  <c r="X459" i="2"/>
  <c r="Y459" i="2" s="1"/>
  <c r="AA459" i="2"/>
  <c r="AB459" i="2" s="1"/>
  <c r="O460" i="2"/>
  <c r="N460" i="2" s="1"/>
  <c r="S460" i="2"/>
  <c r="R460" i="2" s="1"/>
  <c r="X460" i="2"/>
  <c r="Y460" i="2" s="1"/>
  <c r="AA460" i="2"/>
  <c r="AB460" i="2" s="1"/>
  <c r="O461" i="2"/>
  <c r="N461" i="2" s="1"/>
  <c r="S461" i="2"/>
  <c r="R461" i="2" s="1"/>
  <c r="X461" i="2"/>
  <c r="Y461" i="2" s="1"/>
  <c r="AA461" i="2"/>
  <c r="AB461" i="2" s="1"/>
  <c r="V462" i="2"/>
  <c r="AD462" i="2"/>
  <c r="AC462" i="2" s="1"/>
  <c r="AF462" i="2"/>
  <c r="AG462" i="2"/>
  <c r="O463" i="2"/>
  <c r="N463" i="2" s="1"/>
  <c r="S463" i="2"/>
  <c r="R463" i="2" s="1"/>
  <c r="X463" i="2"/>
  <c r="Y463" i="2" s="1"/>
  <c r="AA463" i="2"/>
  <c r="AB463" i="2" s="1"/>
  <c r="AC463" i="2"/>
  <c r="AE463" i="2"/>
  <c r="O464" i="2"/>
  <c r="N464" i="2" s="1"/>
  <c r="S464" i="2"/>
  <c r="R464" i="2" s="1"/>
  <c r="X464" i="2"/>
  <c r="Y464" i="2" s="1"/>
  <c r="AA464" i="2"/>
  <c r="AB464" i="2" s="1"/>
  <c r="AF464" i="2"/>
  <c r="V465" i="2"/>
  <c r="O466" i="2"/>
  <c r="N466" i="2" s="1"/>
  <c r="S466" i="2"/>
  <c r="R466" i="2" s="1"/>
  <c r="X466" i="2"/>
  <c r="Y466" i="2" s="1"/>
  <c r="AA466" i="2"/>
  <c r="AB466" i="2" s="1"/>
  <c r="AG466" i="2"/>
  <c r="D467" i="2"/>
  <c r="D468" i="2" s="1"/>
  <c r="D469" i="2" s="1"/>
  <c r="D470" i="2" s="1"/>
  <c r="D471" i="2" s="1"/>
  <c r="O467" i="2"/>
  <c r="N467" i="2" s="1"/>
  <c r="S467" i="2"/>
  <c r="R467" i="2" s="1"/>
  <c r="X467" i="2"/>
  <c r="Y467" i="2" s="1"/>
  <c r="AA467" i="2"/>
  <c r="AB467" i="2" s="1"/>
  <c r="O468" i="2"/>
  <c r="N468" i="2" s="1"/>
  <c r="S468" i="2"/>
  <c r="R468" i="2" s="1"/>
  <c r="X468" i="2"/>
  <c r="Y468" i="2" s="1"/>
  <c r="AA468" i="2"/>
  <c r="AB468" i="2" s="1"/>
  <c r="O469" i="2"/>
  <c r="N469" i="2" s="1"/>
  <c r="S469" i="2"/>
  <c r="R469" i="2" s="1"/>
  <c r="X469" i="2"/>
  <c r="Y469" i="2" s="1"/>
  <c r="AA469" i="2"/>
  <c r="AB469" i="2" s="1"/>
  <c r="O470" i="2"/>
  <c r="N470" i="2" s="1"/>
  <c r="S470" i="2"/>
  <c r="R470" i="2" s="1"/>
  <c r="X470" i="2"/>
  <c r="Y470" i="2" s="1"/>
  <c r="AA470" i="2"/>
  <c r="AB470" i="2" s="1"/>
  <c r="O471" i="2"/>
  <c r="N471" i="2" s="1"/>
  <c r="S471" i="2"/>
  <c r="R471" i="2" s="1"/>
  <c r="X471" i="2"/>
  <c r="Y471" i="2" s="1"/>
  <c r="AA471" i="2"/>
  <c r="AB471" i="2" s="1"/>
  <c r="V472" i="2"/>
  <c r="O473" i="2"/>
  <c r="N473" i="2" s="1"/>
  <c r="S473" i="2"/>
  <c r="R473" i="2" s="1"/>
  <c r="X473" i="2"/>
  <c r="Y473" i="2" s="1"/>
  <c r="AA473" i="2"/>
  <c r="AB473" i="2" s="1"/>
  <c r="O474" i="2"/>
  <c r="N474" i="2" s="1"/>
  <c r="S474" i="2"/>
  <c r="R474" i="2" s="1"/>
  <c r="X474" i="2"/>
  <c r="Y474" i="2" s="1"/>
  <c r="AA474" i="2"/>
  <c r="AB474" i="2" s="1"/>
  <c r="O475" i="2"/>
  <c r="N475" i="2" s="1"/>
  <c r="S475" i="2"/>
  <c r="R475" i="2" s="1"/>
  <c r="X475" i="2"/>
  <c r="Y475" i="2" s="1"/>
  <c r="AA475" i="2"/>
  <c r="AB475" i="2" s="1"/>
  <c r="O476" i="2"/>
  <c r="N476" i="2" s="1"/>
  <c r="S476" i="2"/>
  <c r="R476" i="2" s="1"/>
  <c r="X476" i="2"/>
  <c r="Y476" i="2" s="1"/>
  <c r="AA476" i="2"/>
  <c r="AB476" i="2" s="1"/>
  <c r="V477" i="2"/>
  <c r="O478" i="2"/>
  <c r="N478" i="2" s="1"/>
  <c r="S478" i="2"/>
  <c r="R478" i="2" s="1"/>
  <c r="X478" i="2"/>
  <c r="Y478" i="2" s="1"/>
  <c r="AA478" i="2"/>
  <c r="AB478" i="2" s="1"/>
  <c r="O479" i="2"/>
  <c r="N479" i="2" s="1"/>
  <c r="S479" i="2"/>
  <c r="R479" i="2" s="1"/>
  <c r="X479" i="2"/>
  <c r="Y479" i="2" s="1"/>
  <c r="AA479" i="2"/>
  <c r="AB479" i="2" s="1"/>
  <c r="O480" i="2"/>
  <c r="N480" i="2" s="1"/>
  <c r="S480" i="2"/>
  <c r="R480" i="2" s="1"/>
  <c r="X480" i="2"/>
  <c r="Y480" i="2" s="1"/>
  <c r="AA480" i="2"/>
  <c r="AB480" i="2" s="1"/>
  <c r="O481" i="2"/>
  <c r="N481" i="2" s="1"/>
  <c r="S481" i="2"/>
  <c r="R481" i="2" s="1"/>
  <c r="X481" i="2"/>
  <c r="Y481" i="2" s="1"/>
  <c r="AA481" i="2"/>
  <c r="AB481" i="2" s="1"/>
  <c r="O482" i="2"/>
  <c r="N482" i="2" s="1"/>
  <c r="S482" i="2"/>
  <c r="R482" i="2" s="1"/>
  <c r="X482" i="2"/>
  <c r="Y482" i="2" s="1"/>
  <c r="AA482" i="2"/>
  <c r="AB482" i="2" s="1"/>
  <c r="D483" i="2"/>
  <c r="O483" i="2"/>
  <c r="N483" i="2" s="1"/>
  <c r="S483" i="2"/>
  <c r="R483" i="2" s="1"/>
  <c r="X483" i="2"/>
  <c r="Y483" i="2" s="1"/>
  <c r="AA483" i="2"/>
  <c r="AB483" i="2" s="1"/>
  <c r="O484" i="2"/>
  <c r="N484" i="2" s="1"/>
  <c r="S484" i="2"/>
  <c r="R484" i="2" s="1"/>
  <c r="X484" i="2"/>
  <c r="Y484" i="2" s="1"/>
  <c r="AA484" i="2"/>
  <c r="AB484" i="2" s="1"/>
  <c r="O485" i="2"/>
  <c r="N485" i="2" s="1"/>
  <c r="S485" i="2"/>
  <c r="R485" i="2" s="1"/>
  <c r="X485" i="2"/>
  <c r="Y485" i="2" s="1"/>
  <c r="AA485" i="2"/>
  <c r="AB485" i="2" s="1"/>
  <c r="O486" i="2"/>
  <c r="N486" i="2" s="1"/>
  <c r="S486" i="2"/>
  <c r="R486" i="2" s="1"/>
  <c r="X486" i="2"/>
  <c r="Y486" i="2" s="1"/>
  <c r="AA486" i="2"/>
  <c r="AB486" i="2" s="1"/>
  <c r="O487" i="2"/>
  <c r="N487" i="2" s="1"/>
  <c r="S487" i="2"/>
  <c r="R487" i="2" s="1"/>
  <c r="X487" i="2"/>
  <c r="Y487" i="2" s="1"/>
  <c r="AA487" i="2"/>
  <c r="AB487" i="2" s="1"/>
  <c r="V488" i="2"/>
  <c r="AD488" i="2"/>
  <c r="AC488" i="2" s="1"/>
  <c r="AF488" i="2"/>
  <c r="AG488" i="2"/>
  <c r="O489" i="2"/>
  <c r="N489" i="2" s="1"/>
  <c r="S489" i="2"/>
  <c r="R489" i="2" s="1"/>
  <c r="X489" i="2"/>
  <c r="Y489" i="2" s="1"/>
  <c r="AA489" i="2"/>
  <c r="AB489" i="2" s="1"/>
  <c r="AC489" i="2"/>
  <c r="AE489" i="2"/>
  <c r="D491" i="2"/>
  <c r="O491" i="2"/>
  <c r="N491" i="2" s="1"/>
  <c r="S491" i="2"/>
  <c r="R491" i="2" s="1"/>
  <c r="X491" i="2"/>
  <c r="Y491" i="2" s="1"/>
  <c r="AA491" i="2"/>
  <c r="AB491" i="2" s="1"/>
  <c r="V492" i="2"/>
  <c r="AG492" i="2"/>
  <c r="O493" i="2"/>
  <c r="N493" i="2" s="1"/>
  <c r="S493" i="2"/>
  <c r="R493" i="2" s="1"/>
  <c r="X493" i="2"/>
  <c r="Y493" i="2" s="1"/>
  <c r="AA493" i="2"/>
  <c r="AB493" i="2" s="1"/>
  <c r="O494" i="2"/>
  <c r="N494" i="2" s="1"/>
  <c r="S494" i="2"/>
  <c r="R494" i="2" s="1"/>
  <c r="X494" i="2"/>
  <c r="Y494" i="2" s="1"/>
  <c r="AA494" i="2"/>
  <c r="AB494" i="2" s="1"/>
  <c r="O495" i="2"/>
  <c r="N495" i="2" s="1"/>
  <c r="S495" i="2"/>
  <c r="R495" i="2" s="1"/>
  <c r="X495" i="2"/>
  <c r="Y495" i="2" s="1"/>
  <c r="AA495" i="2"/>
  <c r="AB495" i="2" s="1"/>
  <c r="O496" i="2"/>
  <c r="N496" i="2" s="1"/>
  <c r="S496" i="2"/>
  <c r="R496" i="2" s="1"/>
  <c r="X496" i="2"/>
  <c r="Y496" i="2" s="1"/>
  <c r="AA496" i="2"/>
  <c r="AB496" i="2" s="1"/>
  <c r="O497" i="2"/>
  <c r="N497" i="2" s="1"/>
  <c r="S497" i="2"/>
  <c r="R497" i="2" s="1"/>
  <c r="X497" i="2"/>
  <c r="Y497" i="2" s="1"/>
  <c r="AA497" i="2"/>
  <c r="AB497" i="2" s="1"/>
  <c r="O498" i="2"/>
  <c r="N498" i="2" s="1"/>
  <c r="S498" i="2"/>
  <c r="R498" i="2" s="1"/>
  <c r="X498" i="2"/>
  <c r="Y498" i="2" s="1"/>
  <c r="AA498" i="2"/>
  <c r="AB498" i="2" s="1"/>
  <c r="O499" i="2"/>
  <c r="N499" i="2" s="1"/>
  <c r="S499" i="2"/>
  <c r="R499" i="2" s="1"/>
  <c r="X499" i="2"/>
  <c r="Y499" i="2" s="1"/>
  <c r="AA499" i="2"/>
  <c r="AB499" i="2" s="1"/>
  <c r="O500" i="2"/>
  <c r="N500" i="2" s="1"/>
  <c r="S500" i="2"/>
  <c r="R500" i="2" s="1"/>
  <c r="X500" i="2"/>
  <c r="Y500" i="2" s="1"/>
  <c r="AA500" i="2"/>
  <c r="AB500" i="2" s="1"/>
  <c r="O501" i="2"/>
  <c r="N501" i="2" s="1"/>
  <c r="S501" i="2"/>
  <c r="R501" i="2" s="1"/>
  <c r="X501" i="2"/>
  <c r="Y501" i="2" s="1"/>
  <c r="AA501" i="2"/>
  <c r="AB501" i="2" s="1"/>
  <c r="O502" i="2"/>
  <c r="N502" i="2" s="1"/>
  <c r="S502" i="2"/>
  <c r="R502" i="2" s="1"/>
  <c r="X502" i="2"/>
  <c r="Y502" i="2" s="1"/>
  <c r="AA502" i="2"/>
  <c r="AB502" i="2" s="1"/>
  <c r="O503" i="2"/>
  <c r="N503" i="2" s="1"/>
  <c r="S503" i="2"/>
  <c r="R503" i="2" s="1"/>
  <c r="X503" i="2"/>
  <c r="Y503" i="2" s="1"/>
  <c r="AA503" i="2"/>
  <c r="AB503" i="2" s="1"/>
  <c r="O504" i="2"/>
  <c r="N504" i="2" s="1"/>
  <c r="S504" i="2"/>
  <c r="R504" i="2" s="1"/>
  <c r="X504" i="2"/>
  <c r="Y504" i="2" s="1"/>
  <c r="AA504" i="2"/>
  <c r="AB504" i="2" s="1"/>
  <c r="O505" i="2"/>
  <c r="N505" i="2" s="1"/>
  <c r="S505" i="2"/>
  <c r="R505" i="2" s="1"/>
  <c r="X505" i="2"/>
  <c r="Y505" i="2" s="1"/>
  <c r="AA505" i="2"/>
  <c r="AB505" i="2" s="1"/>
  <c r="O506" i="2"/>
  <c r="N506" i="2" s="1"/>
  <c r="S506" i="2"/>
  <c r="R506" i="2" s="1"/>
  <c r="X506" i="2"/>
  <c r="Y506" i="2" s="1"/>
  <c r="AA506" i="2"/>
  <c r="AB506" i="2" s="1"/>
  <c r="V507" i="2"/>
  <c r="O508" i="2"/>
  <c r="N508" i="2" s="1"/>
  <c r="S508" i="2"/>
  <c r="R508" i="2" s="1"/>
  <c r="X508" i="2"/>
  <c r="Y508" i="2" s="1"/>
  <c r="AA508" i="2"/>
  <c r="AB508" i="2" s="1"/>
  <c r="O509" i="2"/>
  <c r="N509" i="2" s="1"/>
  <c r="S509" i="2"/>
  <c r="R509" i="2" s="1"/>
  <c r="X509" i="2"/>
  <c r="Y509" i="2" s="1"/>
  <c r="AA509" i="2"/>
  <c r="AB509" i="2" s="1"/>
  <c r="O510" i="2"/>
  <c r="N510" i="2" s="1"/>
  <c r="S510" i="2"/>
  <c r="R510" i="2" s="1"/>
  <c r="X510" i="2"/>
  <c r="Y510" i="2" s="1"/>
  <c r="AA510" i="2"/>
  <c r="AB510" i="2" s="1"/>
  <c r="O511" i="2"/>
  <c r="N511" i="2" s="1"/>
  <c r="S511" i="2"/>
  <c r="R511" i="2" s="1"/>
  <c r="X511" i="2"/>
  <c r="Y511" i="2" s="1"/>
  <c r="AA511" i="2"/>
  <c r="AB511" i="2" s="1"/>
  <c r="O512" i="2"/>
  <c r="N512" i="2" s="1"/>
  <c r="S512" i="2"/>
  <c r="R512" i="2" s="1"/>
  <c r="X512" i="2"/>
  <c r="Y512" i="2" s="1"/>
  <c r="AA512" i="2"/>
  <c r="AB512" i="2" s="1"/>
  <c r="O513" i="2"/>
  <c r="N513" i="2" s="1"/>
  <c r="S513" i="2"/>
  <c r="R513" i="2" s="1"/>
  <c r="X513" i="2"/>
  <c r="Y513" i="2" s="1"/>
  <c r="AA513" i="2"/>
  <c r="AB513" i="2" s="1"/>
  <c r="O514" i="2"/>
  <c r="N514" i="2" s="1"/>
  <c r="S514" i="2"/>
  <c r="R514" i="2" s="1"/>
  <c r="X514" i="2"/>
  <c r="Y514" i="2" s="1"/>
  <c r="AA514" i="2"/>
  <c r="AB514" i="2" s="1"/>
  <c r="O515" i="2"/>
  <c r="N515" i="2" s="1"/>
  <c r="S515" i="2"/>
  <c r="R515" i="2" s="1"/>
  <c r="X515" i="2"/>
  <c r="Y515" i="2" s="1"/>
  <c r="AA515" i="2"/>
  <c r="AB515" i="2" s="1"/>
  <c r="O516" i="2"/>
  <c r="N516" i="2" s="1"/>
  <c r="S516" i="2"/>
  <c r="R516" i="2" s="1"/>
  <c r="X516" i="2"/>
  <c r="Y516" i="2" s="1"/>
  <c r="AA516" i="2"/>
  <c r="AB516" i="2" s="1"/>
  <c r="O517" i="2"/>
  <c r="N517" i="2" s="1"/>
  <c r="S517" i="2"/>
  <c r="R517" i="2" s="1"/>
  <c r="X517" i="2"/>
  <c r="Y517" i="2" s="1"/>
  <c r="AA517" i="2"/>
  <c r="AB517" i="2" s="1"/>
  <c r="O518" i="2"/>
  <c r="N518" i="2" s="1"/>
  <c r="S518" i="2"/>
  <c r="R518" i="2" s="1"/>
  <c r="X518" i="2"/>
  <c r="Y518" i="2" s="1"/>
  <c r="AA518" i="2"/>
  <c r="AB518" i="2" s="1"/>
  <c r="V519" i="2"/>
  <c r="O520" i="2"/>
  <c r="N520" i="2" s="1"/>
  <c r="S520" i="2"/>
  <c r="R520" i="2" s="1"/>
  <c r="X520" i="2"/>
  <c r="Y520" i="2" s="1"/>
  <c r="AA520" i="2"/>
  <c r="AB520" i="2" s="1"/>
  <c r="O521" i="2"/>
  <c r="N521" i="2" s="1"/>
  <c r="S521" i="2"/>
  <c r="R521" i="2" s="1"/>
  <c r="X521" i="2"/>
  <c r="Y521" i="2" s="1"/>
  <c r="AA521" i="2"/>
  <c r="AB521" i="2" s="1"/>
  <c r="O522" i="2"/>
  <c r="N522" i="2" s="1"/>
  <c r="S522" i="2"/>
  <c r="R522" i="2" s="1"/>
  <c r="X522" i="2"/>
  <c r="Y522" i="2" s="1"/>
  <c r="AA522" i="2"/>
  <c r="AB522" i="2" s="1"/>
  <c r="O523" i="2"/>
  <c r="N523" i="2" s="1"/>
  <c r="S523" i="2"/>
  <c r="R523" i="2" s="1"/>
  <c r="X523" i="2"/>
  <c r="Y523" i="2" s="1"/>
  <c r="AA523" i="2"/>
  <c r="AB523" i="2" s="1"/>
  <c r="O524" i="2"/>
  <c r="N524" i="2" s="1"/>
  <c r="S524" i="2"/>
  <c r="R524" i="2" s="1"/>
  <c r="X524" i="2"/>
  <c r="Y524" i="2" s="1"/>
  <c r="AA524" i="2"/>
  <c r="AB524" i="2" s="1"/>
  <c r="O525" i="2"/>
  <c r="N525" i="2" s="1"/>
  <c r="S525" i="2"/>
  <c r="R525" i="2" s="1"/>
  <c r="X525" i="2"/>
  <c r="Y525" i="2" s="1"/>
  <c r="AA525" i="2"/>
  <c r="AB525" i="2" s="1"/>
  <c r="O526" i="2"/>
  <c r="N526" i="2" s="1"/>
  <c r="S526" i="2"/>
  <c r="R526" i="2" s="1"/>
  <c r="X526" i="2"/>
  <c r="Y526" i="2" s="1"/>
  <c r="AA526" i="2"/>
  <c r="AB526" i="2" s="1"/>
  <c r="O527" i="2"/>
  <c r="N527" i="2" s="1"/>
  <c r="S527" i="2"/>
  <c r="R527" i="2" s="1"/>
  <c r="X527" i="2"/>
  <c r="Y527" i="2" s="1"/>
  <c r="AA527" i="2"/>
  <c r="AB527" i="2" s="1"/>
  <c r="O528" i="2"/>
  <c r="N528" i="2" s="1"/>
  <c r="S528" i="2"/>
  <c r="R528" i="2" s="1"/>
  <c r="X528" i="2"/>
  <c r="Y528" i="2" s="1"/>
  <c r="AA528" i="2"/>
  <c r="AB528" i="2" s="1"/>
  <c r="O529" i="2"/>
  <c r="N529" i="2" s="1"/>
  <c r="S529" i="2"/>
  <c r="R529" i="2" s="1"/>
  <c r="X529" i="2"/>
  <c r="Y529" i="2" s="1"/>
  <c r="AA529" i="2"/>
  <c r="AB529" i="2" s="1"/>
  <c r="O530" i="2"/>
  <c r="N530" i="2" s="1"/>
  <c r="S530" i="2"/>
  <c r="R530" i="2" s="1"/>
  <c r="X530" i="2"/>
  <c r="Y530" i="2" s="1"/>
  <c r="AA530" i="2"/>
  <c r="AB530" i="2" s="1"/>
  <c r="O531" i="2"/>
  <c r="N531" i="2" s="1"/>
  <c r="S531" i="2"/>
  <c r="R531" i="2" s="1"/>
  <c r="X531" i="2"/>
  <c r="Y531" i="2" s="1"/>
  <c r="AA531" i="2"/>
  <c r="AB531" i="2" s="1"/>
  <c r="O532" i="2"/>
  <c r="N532" i="2" s="1"/>
  <c r="S532" i="2"/>
  <c r="R532" i="2" s="1"/>
  <c r="X532" i="2"/>
  <c r="Y532" i="2" s="1"/>
  <c r="AA532" i="2"/>
  <c r="AB532" i="2" s="1"/>
  <c r="V533" i="2"/>
  <c r="O534" i="2"/>
  <c r="N534" i="2" s="1"/>
  <c r="S534" i="2"/>
  <c r="R534" i="2" s="1"/>
  <c r="X534" i="2"/>
  <c r="Y534" i="2" s="1"/>
  <c r="AA534" i="2"/>
  <c r="AB534" i="2" s="1"/>
  <c r="O535" i="2"/>
  <c r="N535" i="2" s="1"/>
  <c r="S535" i="2"/>
  <c r="R535" i="2" s="1"/>
  <c r="X535" i="2"/>
  <c r="Y535" i="2" s="1"/>
  <c r="AA535" i="2"/>
  <c r="AB535" i="2" s="1"/>
  <c r="O536" i="2"/>
  <c r="N536" i="2" s="1"/>
  <c r="S536" i="2"/>
  <c r="R536" i="2" s="1"/>
  <c r="X536" i="2"/>
  <c r="Y536" i="2" s="1"/>
  <c r="AA536" i="2"/>
  <c r="AB536" i="2" s="1"/>
  <c r="O537" i="2"/>
  <c r="N537" i="2" s="1"/>
  <c r="S537" i="2"/>
  <c r="R537" i="2" s="1"/>
  <c r="X537" i="2"/>
  <c r="Y537" i="2" s="1"/>
  <c r="AA537" i="2"/>
  <c r="AB537" i="2" s="1"/>
  <c r="V538" i="2"/>
  <c r="AD538" i="2"/>
  <c r="AC538" i="2" s="1"/>
  <c r="AF538" i="2"/>
  <c r="AG538" i="2"/>
  <c r="O539" i="2"/>
  <c r="N539" i="2" s="1"/>
  <c r="S539" i="2"/>
  <c r="R539" i="2" s="1"/>
  <c r="X539" i="2"/>
  <c r="Y539" i="2" s="1"/>
  <c r="AA539" i="2"/>
  <c r="AB539" i="2" s="1"/>
  <c r="AC539" i="2"/>
  <c r="AE539" i="2"/>
  <c r="O540" i="2"/>
  <c r="N540" i="2" s="1"/>
  <c r="S540" i="2"/>
  <c r="R540" i="2" s="1"/>
  <c r="X540" i="2"/>
  <c r="Y540" i="2" s="1"/>
  <c r="AA540" i="2"/>
  <c r="AB540" i="2" s="1"/>
  <c r="AF540" i="2"/>
  <c r="O541" i="2"/>
  <c r="N541" i="2" s="1"/>
  <c r="S541" i="2"/>
  <c r="R541" i="2" s="1"/>
  <c r="X541" i="2"/>
  <c r="Y541" i="2" s="1"/>
  <c r="AA541" i="2"/>
  <c r="AB541" i="2" s="1"/>
  <c r="O542" i="2"/>
  <c r="N542" i="2" s="1"/>
  <c r="S542" i="2"/>
  <c r="R542" i="2" s="1"/>
  <c r="X542" i="2"/>
  <c r="Y542" i="2" s="1"/>
  <c r="AA542" i="2"/>
  <c r="AB542" i="2" s="1"/>
  <c r="AG542" i="2"/>
  <c r="O543" i="2"/>
  <c r="N543" i="2" s="1"/>
  <c r="S543" i="2"/>
  <c r="R543" i="2" s="1"/>
  <c r="X543" i="2"/>
  <c r="Y543" i="2" s="1"/>
  <c r="AA543" i="2"/>
  <c r="AB543" i="2" s="1"/>
  <c r="V544" i="2"/>
  <c r="O545" i="2"/>
  <c r="N545" i="2" s="1"/>
  <c r="S545" i="2"/>
  <c r="R545" i="2" s="1"/>
  <c r="X545" i="2"/>
  <c r="Y545" i="2" s="1"/>
  <c r="AA545" i="2"/>
  <c r="AB545" i="2" s="1"/>
  <c r="O546" i="2"/>
  <c r="N546" i="2" s="1"/>
  <c r="S546" i="2"/>
  <c r="R546" i="2" s="1"/>
  <c r="X546" i="2"/>
  <c r="Y546" i="2" s="1"/>
  <c r="AA546" i="2"/>
  <c r="AB546" i="2" s="1"/>
  <c r="O547" i="2"/>
  <c r="N547" i="2" s="1"/>
  <c r="S547" i="2"/>
  <c r="R547" i="2" s="1"/>
  <c r="X547" i="2"/>
  <c r="Y547" i="2" s="1"/>
  <c r="AA547" i="2"/>
  <c r="AB547" i="2" s="1"/>
  <c r="O548" i="2"/>
  <c r="N548" i="2" s="1"/>
  <c r="S548" i="2"/>
  <c r="R548" i="2" s="1"/>
  <c r="X548" i="2"/>
  <c r="Y548" i="2" s="1"/>
  <c r="AA548" i="2"/>
  <c r="AB548" i="2" s="1"/>
  <c r="O549" i="2"/>
  <c r="N549" i="2" s="1"/>
  <c r="S549" i="2"/>
  <c r="R549" i="2" s="1"/>
  <c r="X549" i="2"/>
  <c r="Y549" i="2" s="1"/>
  <c r="AA549" i="2"/>
  <c r="AB549" i="2" s="1"/>
  <c r="O550" i="2"/>
  <c r="N550" i="2" s="1"/>
  <c r="S550" i="2"/>
  <c r="R550" i="2" s="1"/>
  <c r="X550" i="2"/>
  <c r="Y550" i="2" s="1"/>
  <c r="AA550" i="2"/>
  <c r="AB550" i="2" s="1"/>
  <c r="V551" i="2"/>
  <c r="O552" i="2"/>
  <c r="N552" i="2" s="1"/>
  <c r="S552" i="2"/>
  <c r="R552" i="2" s="1"/>
  <c r="X552" i="2"/>
  <c r="Y552" i="2" s="1"/>
  <c r="AA552" i="2"/>
  <c r="AB552" i="2" s="1"/>
  <c r="O553" i="2"/>
  <c r="N553" i="2" s="1"/>
  <c r="S553" i="2"/>
  <c r="R553" i="2" s="1"/>
  <c r="X553" i="2"/>
  <c r="Y553" i="2" s="1"/>
  <c r="AA553" i="2"/>
  <c r="AB553" i="2" s="1"/>
  <c r="O554" i="2"/>
  <c r="N554" i="2" s="1"/>
  <c r="S554" i="2"/>
  <c r="R554" i="2" s="1"/>
  <c r="X554" i="2"/>
  <c r="Y554" i="2" s="1"/>
  <c r="AA554" i="2"/>
  <c r="AB554" i="2" s="1"/>
  <c r="V555" i="2"/>
  <c r="O556" i="2"/>
  <c r="N556" i="2" s="1"/>
  <c r="S556" i="2"/>
  <c r="R556" i="2" s="1"/>
  <c r="X556" i="2"/>
  <c r="Y556" i="2" s="1"/>
  <c r="AA556" i="2"/>
  <c r="AB556" i="2" s="1"/>
  <c r="O557" i="2"/>
  <c r="N557" i="2" s="1"/>
  <c r="S557" i="2"/>
  <c r="R557" i="2" s="1"/>
  <c r="X557" i="2"/>
  <c r="Y557" i="2" s="1"/>
  <c r="AA557" i="2"/>
  <c r="AB557" i="2" s="1"/>
  <c r="O558" i="2"/>
  <c r="N558" i="2" s="1"/>
  <c r="S558" i="2"/>
  <c r="R558" i="2" s="1"/>
  <c r="X558" i="2"/>
  <c r="Y558" i="2" s="1"/>
  <c r="AA558" i="2"/>
  <c r="AB558" i="2" s="1"/>
  <c r="O559" i="2"/>
  <c r="N559" i="2" s="1"/>
  <c r="S559" i="2"/>
  <c r="R559" i="2" s="1"/>
  <c r="X559" i="2"/>
  <c r="Y559" i="2" s="1"/>
  <c r="AA559" i="2"/>
  <c r="AB559" i="2" s="1"/>
  <c r="V560" i="2"/>
  <c r="O561" i="2"/>
  <c r="N561" i="2" s="1"/>
  <c r="S561" i="2"/>
  <c r="R561" i="2" s="1"/>
  <c r="X561" i="2"/>
  <c r="Y561" i="2" s="1"/>
  <c r="AA561" i="2"/>
  <c r="AB561" i="2" s="1"/>
  <c r="O562" i="2"/>
  <c r="N562" i="2" s="1"/>
  <c r="S562" i="2"/>
  <c r="R562" i="2" s="1"/>
  <c r="X562" i="2"/>
  <c r="Y562" i="2" s="1"/>
  <c r="AA562" i="2"/>
  <c r="AB562" i="2" s="1"/>
  <c r="O563" i="2"/>
  <c r="N563" i="2" s="1"/>
  <c r="S563" i="2"/>
  <c r="R563" i="2" s="1"/>
  <c r="X563" i="2"/>
  <c r="Y563" i="2" s="1"/>
  <c r="AA563" i="2"/>
  <c r="AB563" i="2" s="1"/>
  <c r="V564" i="2"/>
  <c r="O565" i="2"/>
  <c r="N565" i="2" s="1"/>
  <c r="S565" i="2"/>
  <c r="R565" i="2" s="1"/>
  <c r="X565" i="2"/>
  <c r="Y565" i="2" s="1"/>
  <c r="AA565" i="2"/>
  <c r="AB565" i="2" s="1"/>
  <c r="O566" i="2"/>
  <c r="N566" i="2" s="1"/>
  <c r="S566" i="2"/>
  <c r="R566" i="2" s="1"/>
  <c r="X566" i="2"/>
  <c r="Y566" i="2" s="1"/>
  <c r="AA566" i="2"/>
  <c r="AB566" i="2" s="1"/>
  <c r="O567" i="2"/>
  <c r="N567" i="2" s="1"/>
  <c r="S567" i="2"/>
  <c r="R567" i="2" s="1"/>
  <c r="X567" i="2"/>
  <c r="Y567" i="2" s="1"/>
  <c r="AA567" i="2"/>
  <c r="AB567" i="2" s="1"/>
  <c r="O568" i="2"/>
  <c r="N568" i="2" s="1"/>
  <c r="S568" i="2"/>
  <c r="R568" i="2" s="1"/>
  <c r="X568" i="2"/>
  <c r="Y568" i="2" s="1"/>
  <c r="AA568" i="2"/>
  <c r="AB568" i="2" s="1"/>
  <c r="O569" i="2"/>
  <c r="N569" i="2" s="1"/>
  <c r="S569" i="2"/>
  <c r="R569" i="2" s="1"/>
  <c r="X569" i="2"/>
  <c r="Y569" i="2" s="1"/>
  <c r="AA569" i="2"/>
  <c r="AB569" i="2" s="1"/>
  <c r="O570" i="2"/>
  <c r="N570" i="2" s="1"/>
  <c r="S570" i="2"/>
  <c r="R570" i="2" s="1"/>
  <c r="X570" i="2"/>
  <c r="Y570" i="2" s="1"/>
  <c r="AA570" i="2"/>
  <c r="AB570" i="2" s="1"/>
  <c r="O571" i="2"/>
  <c r="N571" i="2" s="1"/>
  <c r="S571" i="2"/>
  <c r="R571" i="2" s="1"/>
  <c r="X571" i="2"/>
  <c r="Y571" i="2" s="1"/>
  <c r="AA571" i="2"/>
  <c r="AB571" i="2" s="1"/>
  <c r="O572" i="2"/>
  <c r="N572" i="2" s="1"/>
  <c r="S572" i="2"/>
  <c r="R572" i="2" s="1"/>
  <c r="X572" i="2"/>
  <c r="Y572" i="2" s="1"/>
  <c r="AA572" i="2"/>
  <c r="AB572" i="2" s="1"/>
  <c r="O573" i="2"/>
  <c r="N573" i="2" s="1"/>
  <c r="S573" i="2"/>
  <c r="R573" i="2" s="1"/>
  <c r="X573" i="2"/>
  <c r="Y573" i="2" s="1"/>
  <c r="AA573" i="2"/>
  <c r="AB573" i="2" s="1"/>
  <c r="O574" i="2"/>
  <c r="N574" i="2" s="1"/>
  <c r="S574" i="2"/>
  <c r="R574" i="2" s="1"/>
  <c r="X574" i="2"/>
  <c r="Y574" i="2" s="1"/>
  <c r="AA574" i="2"/>
  <c r="AB574" i="2" s="1"/>
  <c r="O575" i="2"/>
  <c r="N575" i="2" s="1"/>
  <c r="S575" i="2"/>
  <c r="R575" i="2" s="1"/>
  <c r="X575" i="2"/>
  <c r="Y575" i="2" s="1"/>
  <c r="AA575" i="2"/>
  <c r="AB575" i="2" s="1"/>
  <c r="V576" i="2"/>
  <c r="AD576" i="2"/>
  <c r="AC576" i="2" s="1"/>
  <c r="AF576" i="2"/>
  <c r="AG576" i="2"/>
  <c r="O577" i="2"/>
  <c r="N577" i="2" s="1"/>
  <c r="S577" i="2"/>
  <c r="R577" i="2" s="1"/>
  <c r="X577" i="2"/>
  <c r="Y577" i="2" s="1"/>
  <c r="AA577" i="2"/>
  <c r="AB577" i="2" s="1"/>
  <c r="AC577" i="2"/>
  <c r="AE577" i="2"/>
  <c r="D578" i="2"/>
  <c r="O578" i="2"/>
  <c r="N578" i="2" s="1"/>
  <c r="S578" i="2"/>
  <c r="R578" i="2" s="1"/>
  <c r="X578" i="2"/>
  <c r="Y578" i="2" s="1"/>
  <c r="AA578" i="2"/>
  <c r="AB578" i="2" s="1"/>
  <c r="AF578" i="2"/>
  <c r="O579" i="2"/>
  <c r="N579" i="2" s="1"/>
  <c r="S579" i="2"/>
  <c r="R579" i="2" s="1"/>
  <c r="X579" i="2"/>
  <c r="Y579" i="2" s="1"/>
  <c r="AA579" i="2"/>
  <c r="AB579" i="2" s="1"/>
  <c r="O580" i="2"/>
  <c r="N580" i="2" s="1"/>
  <c r="S580" i="2"/>
  <c r="R580" i="2" s="1"/>
  <c r="X580" i="2"/>
  <c r="Y580" i="2" s="1"/>
  <c r="AA580" i="2"/>
  <c r="AB580" i="2" s="1"/>
  <c r="AG580" i="2"/>
  <c r="V581" i="2"/>
  <c r="O582" i="2"/>
  <c r="N582" i="2" s="1"/>
  <c r="S582" i="2"/>
  <c r="R582" i="2" s="1"/>
  <c r="X582" i="2"/>
  <c r="Y582" i="2" s="1"/>
  <c r="AA582" i="2"/>
  <c r="AB582" i="2" s="1"/>
  <c r="O583" i="2"/>
  <c r="N583" i="2" s="1"/>
  <c r="S583" i="2"/>
  <c r="R583" i="2" s="1"/>
  <c r="X583" i="2"/>
  <c r="Y583" i="2" s="1"/>
  <c r="AA583" i="2"/>
  <c r="AB583" i="2" s="1"/>
  <c r="V584" i="2"/>
  <c r="O585" i="2"/>
  <c r="N585" i="2" s="1"/>
  <c r="S585" i="2"/>
  <c r="R585" i="2" s="1"/>
  <c r="X585" i="2"/>
  <c r="Y585" i="2" s="1"/>
  <c r="AA585" i="2"/>
  <c r="AB585" i="2" s="1"/>
  <c r="O586" i="2"/>
  <c r="N586" i="2" s="1"/>
  <c r="S586" i="2"/>
  <c r="R586" i="2" s="1"/>
  <c r="X586" i="2"/>
  <c r="Y586" i="2" s="1"/>
  <c r="AA586" i="2"/>
  <c r="AB586" i="2" s="1"/>
  <c r="O587" i="2"/>
  <c r="N587" i="2" s="1"/>
  <c r="S587" i="2"/>
  <c r="R587" i="2" s="1"/>
  <c r="X587" i="2"/>
  <c r="Y587" i="2" s="1"/>
  <c r="AA587" i="2"/>
  <c r="AB587" i="2" s="1"/>
  <c r="V588" i="2"/>
  <c r="O589" i="2"/>
  <c r="N589" i="2" s="1"/>
  <c r="S589" i="2"/>
  <c r="R589" i="2" s="1"/>
  <c r="X589" i="2"/>
  <c r="Y589" i="2" s="1"/>
  <c r="AA589" i="2"/>
  <c r="AB589" i="2" s="1"/>
  <c r="O590" i="2"/>
  <c r="N590" i="2" s="1"/>
  <c r="S590" i="2"/>
  <c r="R590" i="2" s="1"/>
  <c r="X590" i="2"/>
  <c r="Y590" i="2" s="1"/>
  <c r="AA590" i="2"/>
  <c r="AB590" i="2" s="1"/>
  <c r="O591" i="2"/>
  <c r="N591" i="2" s="1"/>
  <c r="S591" i="2"/>
  <c r="R591" i="2" s="1"/>
  <c r="X591" i="2"/>
  <c r="Y591" i="2" s="1"/>
  <c r="AA591" i="2"/>
  <c r="AB591" i="2" s="1"/>
  <c r="O592" i="2"/>
  <c r="N592" i="2" s="1"/>
  <c r="S592" i="2"/>
  <c r="R592" i="2" s="1"/>
  <c r="X592" i="2"/>
  <c r="Y592" i="2" s="1"/>
  <c r="AA592" i="2"/>
  <c r="AB592" i="2" s="1"/>
  <c r="O593" i="2"/>
  <c r="N593" i="2" s="1"/>
  <c r="S593" i="2"/>
  <c r="R593" i="2" s="1"/>
  <c r="X593" i="2"/>
  <c r="Y593" i="2" s="1"/>
  <c r="AA593" i="2"/>
  <c r="AB593" i="2" s="1"/>
  <c r="O594" i="2"/>
  <c r="N594" i="2" s="1"/>
  <c r="S594" i="2"/>
  <c r="R594" i="2" s="1"/>
  <c r="X594" i="2"/>
  <c r="Y594" i="2" s="1"/>
  <c r="AA594" i="2"/>
  <c r="AB594" i="2" s="1"/>
  <c r="O595" i="2"/>
  <c r="N595" i="2" s="1"/>
  <c r="S595" i="2"/>
  <c r="R595" i="2" s="1"/>
  <c r="X595" i="2"/>
  <c r="Y595" i="2" s="1"/>
  <c r="AA595" i="2"/>
  <c r="AB595" i="2" s="1"/>
  <c r="O596" i="2"/>
  <c r="N596" i="2" s="1"/>
  <c r="S596" i="2"/>
  <c r="R596" i="2" s="1"/>
  <c r="X596" i="2"/>
  <c r="Y596" i="2" s="1"/>
  <c r="AA596" i="2"/>
  <c r="AB596" i="2" s="1"/>
  <c r="O597" i="2"/>
  <c r="N597" i="2" s="1"/>
  <c r="S597" i="2"/>
  <c r="R597" i="2" s="1"/>
  <c r="X597" i="2"/>
  <c r="Y597" i="2" s="1"/>
  <c r="AA597" i="2"/>
  <c r="AB597" i="2" s="1"/>
  <c r="O598" i="2"/>
  <c r="N598" i="2" s="1"/>
  <c r="S598" i="2"/>
  <c r="R598" i="2" s="1"/>
  <c r="X598" i="2"/>
  <c r="Y598" i="2" s="1"/>
  <c r="AA598" i="2"/>
  <c r="AB598" i="2" s="1"/>
  <c r="O599" i="2"/>
  <c r="N599" i="2" s="1"/>
  <c r="S599" i="2"/>
  <c r="R599" i="2" s="1"/>
  <c r="X599" i="2"/>
  <c r="Y599" i="2" s="1"/>
  <c r="AA599" i="2"/>
  <c r="AB599" i="2" s="1"/>
  <c r="V600" i="2"/>
  <c r="O601" i="2"/>
  <c r="N601" i="2" s="1"/>
  <c r="S601" i="2"/>
  <c r="R601" i="2" s="1"/>
  <c r="X601" i="2"/>
  <c r="Y601" i="2" s="1"/>
  <c r="AA601" i="2"/>
  <c r="AB601" i="2" s="1"/>
  <c r="O602" i="2"/>
  <c r="N602" i="2" s="1"/>
  <c r="S602" i="2"/>
  <c r="R602" i="2" s="1"/>
  <c r="X602" i="2"/>
  <c r="Y602" i="2" s="1"/>
  <c r="AA602" i="2"/>
  <c r="AB602" i="2" s="1"/>
  <c r="V603" i="2"/>
  <c r="O604" i="2"/>
  <c r="N604" i="2" s="1"/>
  <c r="S604" i="2"/>
  <c r="R604" i="2" s="1"/>
  <c r="X604" i="2"/>
  <c r="Y604" i="2" s="1"/>
  <c r="AA604" i="2"/>
  <c r="AB604" i="2" s="1"/>
  <c r="O605" i="2"/>
  <c r="N605" i="2" s="1"/>
  <c r="S605" i="2"/>
  <c r="R605" i="2" s="1"/>
  <c r="X605" i="2"/>
  <c r="Y605" i="2" s="1"/>
  <c r="AA605" i="2"/>
  <c r="AB605" i="2" s="1"/>
  <c r="O606" i="2"/>
  <c r="N606" i="2" s="1"/>
  <c r="S606" i="2"/>
  <c r="R606" i="2" s="1"/>
  <c r="X606" i="2"/>
  <c r="Y606" i="2" s="1"/>
  <c r="AA606" i="2"/>
  <c r="AB606" i="2" s="1"/>
  <c r="O607" i="2"/>
  <c r="N607" i="2" s="1"/>
  <c r="S607" i="2"/>
  <c r="R607" i="2" s="1"/>
  <c r="X607" i="2"/>
  <c r="Y607" i="2" s="1"/>
  <c r="AA607" i="2"/>
  <c r="AB607" i="2" s="1"/>
  <c r="D608" i="2"/>
  <c r="O608" i="2"/>
  <c r="N608" i="2" s="1"/>
  <c r="S608" i="2"/>
  <c r="R608" i="2" s="1"/>
  <c r="X608" i="2"/>
  <c r="Y608" i="2" s="1"/>
  <c r="AA608" i="2"/>
  <c r="AB608" i="2" s="1"/>
  <c r="O609" i="2"/>
  <c r="N609" i="2" s="1"/>
  <c r="S609" i="2"/>
  <c r="R609" i="2" s="1"/>
  <c r="X609" i="2"/>
  <c r="Y609" i="2" s="1"/>
  <c r="AA609" i="2"/>
  <c r="AB609" i="2" s="1"/>
  <c r="O610" i="2"/>
  <c r="N610" i="2" s="1"/>
  <c r="S610" i="2"/>
  <c r="R610" i="2" s="1"/>
  <c r="X610" i="2"/>
  <c r="Y610" i="2" s="1"/>
  <c r="AA610" i="2"/>
  <c r="AB610" i="2" s="1"/>
  <c r="O611" i="2"/>
  <c r="N611" i="2" s="1"/>
  <c r="S611" i="2"/>
  <c r="R611" i="2" s="1"/>
  <c r="X611" i="2"/>
  <c r="Y611" i="2" s="1"/>
  <c r="AA611" i="2"/>
  <c r="AB611" i="2" s="1"/>
  <c r="O612" i="2"/>
  <c r="N612" i="2" s="1"/>
  <c r="S612" i="2"/>
  <c r="R612" i="2" s="1"/>
  <c r="X612" i="2"/>
  <c r="Y612" i="2" s="1"/>
  <c r="AA612" i="2"/>
  <c r="AB612" i="2" s="1"/>
  <c r="O613" i="2"/>
  <c r="N613" i="2" s="1"/>
  <c r="S613" i="2"/>
  <c r="R613" i="2" s="1"/>
  <c r="X613" i="2"/>
  <c r="Y613" i="2" s="1"/>
  <c r="AA613" i="2"/>
  <c r="AB613" i="2" s="1"/>
  <c r="V614" i="2"/>
  <c r="AD614" i="2"/>
  <c r="AC614" i="2" s="1"/>
  <c r="AF614" i="2"/>
  <c r="AG614" i="2"/>
  <c r="O615" i="2"/>
  <c r="N615" i="2" s="1"/>
  <c r="S615" i="2"/>
  <c r="R615" i="2" s="1"/>
  <c r="X615" i="2"/>
  <c r="Y615" i="2" s="1"/>
  <c r="AA615" i="2"/>
  <c r="AB615" i="2" s="1"/>
  <c r="AC615" i="2"/>
  <c r="AE615" i="2"/>
  <c r="O616" i="2"/>
  <c r="N616" i="2" s="1"/>
  <c r="S616" i="2"/>
  <c r="R616" i="2" s="1"/>
  <c r="X616" i="2"/>
  <c r="Y616" i="2" s="1"/>
  <c r="AA616" i="2"/>
  <c r="AB616" i="2" s="1"/>
  <c r="AF616" i="2"/>
  <c r="V617" i="2"/>
  <c r="O618" i="2"/>
  <c r="N618" i="2" s="1"/>
  <c r="S618" i="2"/>
  <c r="R618" i="2" s="1"/>
  <c r="X618" i="2"/>
  <c r="Y618" i="2" s="1"/>
  <c r="AA618" i="2"/>
  <c r="AB618" i="2" s="1"/>
  <c r="AG618" i="2"/>
  <c r="O619" i="2"/>
  <c r="N619" i="2" s="1"/>
  <c r="S619" i="2"/>
  <c r="R619" i="2" s="1"/>
  <c r="X619" i="2"/>
  <c r="Y619" i="2" s="1"/>
  <c r="AA619" i="2"/>
  <c r="AB619" i="2" s="1"/>
  <c r="O620" i="2"/>
  <c r="N620" i="2" s="1"/>
  <c r="S620" i="2"/>
  <c r="R620" i="2" s="1"/>
  <c r="X620" i="2"/>
  <c r="Y620" i="2" s="1"/>
  <c r="AA620" i="2"/>
  <c r="AB620" i="2" s="1"/>
  <c r="O621" i="2"/>
  <c r="N621" i="2" s="1"/>
  <c r="S621" i="2"/>
  <c r="R621" i="2" s="1"/>
  <c r="X621" i="2"/>
  <c r="Y621" i="2" s="1"/>
  <c r="AA621" i="2"/>
  <c r="AB621" i="2" s="1"/>
  <c r="O622" i="2"/>
  <c r="N622" i="2" s="1"/>
  <c r="S622" i="2"/>
  <c r="R622" i="2" s="1"/>
  <c r="X622" i="2"/>
  <c r="Y622" i="2" s="1"/>
  <c r="AA622" i="2"/>
  <c r="AB622" i="2" s="1"/>
  <c r="O623" i="2"/>
  <c r="N623" i="2" s="1"/>
  <c r="S623" i="2"/>
  <c r="R623" i="2" s="1"/>
  <c r="X623" i="2"/>
  <c r="Y623" i="2" s="1"/>
  <c r="AA623" i="2"/>
  <c r="AB623" i="2" s="1"/>
  <c r="O624" i="2"/>
  <c r="N624" i="2" s="1"/>
  <c r="S624" i="2"/>
  <c r="R624" i="2" s="1"/>
  <c r="X624" i="2"/>
  <c r="Y624" i="2" s="1"/>
  <c r="AA624" i="2"/>
  <c r="AB624" i="2" s="1"/>
  <c r="O625" i="2"/>
  <c r="N625" i="2" s="1"/>
  <c r="S625" i="2"/>
  <c r="R625" i="2" s="1"/>
  <c r="X625" i="2"/>
  <c r="Y625" i="2" s="1"/>
  <c r="AA625" i="2"/>
  <c r="AB625" i="2" s="1"/>
  <c r="O626" i="2"/>
  <c r="N626" i="2" s="1"/>
  <c r="S626" i="2"/>
  <c r="R626" i="2" s="1"/>
  <c r="X626" i="2"/>
  <c r="Y626" i="2" s="1"/>
  <c r="AA626" i="2"/>
  <c r="AB626" i="2" s="1"/>
  <c r="O627" i="2"/>
  <c r="N627" i="2" s="1"/>
  <c r="S627" i="2"/>
  <c r="R627" i="2" s="1"/>
  <c r="X627" i="2"/>
  <c r="Y627" i="2" s="1"/>
  <c r="AA627" i="2"/>
  <c r="AB627" i="2" s="1"/>
  <c r="O628" i="2"/>
  <c r="N628" i="2" s="1"/>
  <c r="S628" i="2"/>
  <c r="R628" i="2" s="1"/>
  <c r="X628" i="2"/>
  <c r="Y628" i="2" s="1"/>
  <c r="AA628" i="2"/>
  <c r="AB628" i="2" s="1"/>
  <c r="O629" i="2"/>
  <c r="N629" i="2" s="1"/>
  <c r="S629" i="2"/>
  <c r="R629" i="2" s="1"/>
  <c r="X629" i="2"/>
  <c r="Y629" i="2" s="1"/>
  <c r="AA629" i="2"/>
  <c r="AB629" i="2" s="1"/>
  <c r="O630" i="2"/>
  <c r="N630" i="2" s="1"/>
  <c r="S630" i="2"/>
  <c r="R630" i="2" s="1"/>
  <c r="X630" i="2"/>
  <c r="Y630" i="2" s="1"/>
  <c r="AA630" i="2"/>
  <c r="AB630" i="2" s="1"/>
  <c r="O631" i="2"/>
  <c r="N631" i="2" s="1"/>
  <c r="S631" i="2"/>
  <c r="R631" i="2" s="1"/>
  <c r="X631" i="2"/>
  <c r="Y631" i="2" s="1"/>
  <c r="AA631" i="2"/>
  <c r="AB631" i="2" s="1"/>
  <c r="V632" i="2"/>
  <c r="O633" i="2"/>
  <c r="N633" i="2" s="1"/>
  <c r="S633" i="2"/>
  <c r="R633" i="2" s="1"/>
  <c r="X633" i="2"/>
  <c r="Y633" i="2" s="1"/>
  <c r="AA633" i="2"/>
  <c r="AB633" i="2" s="1"/>
  <c r="O634" i="2"/>
  <c r="N634" i="2" s="1"/>
  <c r="S634" i="2"/>
  <c r="R634" i="2" s="1"/>
  <c r="X634" i="2"/>
  <c r="Y634" i="2" s="1"/>
  <c r="AA634" i="2"/>
  <c r="AB634" i="2" s="1"/>
  <c r="O635" i="2"/>
  <c r="N635" i="2" s="1"/>
  <c r="S635" i="2"/>
  <c r="R635" i="2" s="1"/>
  <c r="X635" i="2"/>
  <c r="Y635" i="2" s="1"/>
  <c r="AA635" i="2"/>
  <c r="AB635" i="2" s="1"/>
  <c r="O636" i="2"/>
  <c r="N636" i="2" s="1"/>
  <c r="S636" i="2"/>
  <c r="R636" i="2" s="1"/>
  <c r="X636" i="2"/>
  <c r="Y636" i="2" s="1"/>
  <c r="AA636" i="2"/>
  <c r="AB636" i="2" s="1"/>
  <c r="O637" i="2"/>
  <c r="N637" i="2" s="1"/>
  <c r="S637" i="2"/>
  <c r="R637" i="2" s="1"/>
  <c r="X637" i="2"/>
  <c r="Y637" i="2" s="1"/>
  <c r="AA637" i="2"/>
  <c r="AB637" i="2" s="1"/>
  <c r="O638" i="2"/>
  <c r="N638" i="2" s="1"/>
  <c r="S638" i="2"/>
  <c r="R638" i="2" s="1"/>
  <c r="X638" i="2"/>
  <c r="Y638" i="2" s="1"/>
  <c r="AA638" i="2"/>
  <c r="AB638" i="2" s="1"/>
  <c r="O639" i="2"/>
  <c r="N639" i="2" s="1"/>
  <c r="S639" i="2"/>
  <c r="R639" i="2" s="1"/>
  <c r="X639" i="2"/>
  <c r="Y639" i="2" s="1"/>
  <c r="AA639" i="2"/>
  <c r="AB639" i="2" s="1"/>
  <c r="O640" i="2"/>
  <c r="N640" i="2" s="1"/>
  <c r="S640" i="2"/>
  <c r="R640" i="2" s="1"/>
  <c r="X640" i="2"/>
  <c r="Y640" i="2" s="1"/>
  <c r="AA640" i="2"/>
  <c r="AB640" i="2" s="1"/>
  <c r="O641" i="2"/>
  <c r="N641" i="2" s="1"/>
  <c r="S641" i="2"/>
  <c r="R641" i="2" s="1"/>
  <c r="X641" i="2"/>
  <c r="Y641" i="2" s="1"/>
  <c r="AA641" i="2"/>
  <c r="AB641" i="2" s="1"/>
  <c r="O642" i="2"/>
  <c r="N642" i="2" s="1"/>
  <c r="S642" i="2"/>
  <c r="R642" i="2" s="1"/>
  <c r="X642" i="2"/>
  <c r="Y642" i="2" s="1"/>
  <c r="AA642" i="2"/>
  <c r="AB642" i="2" s="1"/>
  <c r="O643" i="2"/>
  <c r="N643" i="2" s="1"/>
  <c r="S643" i="2"/>
  <c r="R643" i="2" s="1"/>
  <c r="X643" i="2"/>
  <c r="Y643" i="2" s="1"/>
  <c r="AA643" i="2"/>
  <c r="AB643" i="2" s="1"/>
  <c r="V644" i="2"/>
  <c r="AD644" i="2"/>
  <c r="AC644" i="2" s="1"/>
  <c r="AF644" i="2"/>
  <c r="AG644" i="2"/>
  <c r="O645" i="2"/>
  <c r="N645" i="2" s="1"/>
  <c r="S645" i="2"/>
  <c r="R645" i="2" s="1"/>
  <c r="X645" i="2"/>
  <c r="Y645" i="2" s="1"/>
  <c r="AA645" i="2"/>
  <c r="AB645" i="2" s="1"/>
  <c r="AC645" i="2"/>
  <c r="AE645" i="2"/>
  <c r="O646" i="2"/>
  <c r="N646" i="2" s="1"/>
  <c r="S646" i="2"/>
  <c r="R646" i="2" s="1"/>
  <c r="X646" i="2"/>
  <c r="Y646" i="2" s="1"/>
  <c r="AA646" i="2"/>
  <c r="AB646" i="2" s="1"/>
  <c r="AF646" i="2"/>
  <c r="V647" i="2"/>
  <c r="O648" i="2"/>
  <c r="N648" i="2" s="1"/>
  <c r="S648" i="2"/>
  <c r="R648" i="2" s="1"/>
  <c r="X648" i="2"/>
  <c r="Y648" i="2" s="1"/>
  <c r="AA648" i="2"/>
  <c r="AB648" i="2" s="1"/>
  <c r="AG648" i="2"/>
  <c r="O649" i="2"/>
  <c r="N649" i="2" s="1"/>
  <c r="S649" i="2"/>
  <c r="R649" i="2" s="1"/>
  <c r="X649" i="2"/>
  <c r="Y649" i="2" s="1"/>
  <c r="AA649" i="2"/>
  <c r="AB649" i="2" s="1"/>
  <c r="V650" i="2"/>
  <c r="O651" i="2"/>
  <c r="N651" i="2" s="1"/>
  <c r="S651" i="2"/>
  <c r="R651" i="2" s="1"/>
  <c r="X651" i="2"/>
  <c r="Y651" i="2" s="1"/>
  <c r="AA651" i="2"/>
  <c r="AB651" i="2" s="1"/>
  <c r="O652" i="2"/>
  <c r="N652" i="2" s="1"/>
  <c r="S652" i="2"/>
  <c r="R652" i="2" s="1"/>
  <c r="X652" i="2"/>
  <c r="Y652" i="2" s="1"/>
  <c r="AA652" i="2"/>
  <c r="AB652" i="2" s="1"/>
  <c r="O653" i="2"/>
  <c r="N653" i="2" s="1"/>
  <c r="S653" i="2"/>
  <c r="R653" i="2" s="1"/>
  <c r="X653" i="2"/>
  <c r="Y653" i="2" s="1"/>
  <c r="AA653" i="2"/>
  <c r="AB653" i="2" s="1"/>
  <c r="O654" i="2"/>
  <c r="N654" i="2" s="1"/>
  <c r="S654" i="2"/>
  <c r="R654" i="2" s="1"/>
  <c r="X654" i="2"/>
  <c r="Y654" i="2" s="1"/>
  <c r="AA654" i="2"/>
  <c r="AB654" i="2" s="1"/>
  <c r="O655" i="2"/>
  <c r="N655" i="2" s="1"/>
  <c r="S655" i="2"/>
  <c r="R655" i="2" s="1"/>
  <c r="X655" i="2"/>
  <c r="Y655" i="2" s="1"/>
  <c r="AA655" i="2"/>
  <c r="AB655" i="2" s="1"/>
  <c r="O656" i="2"/>
  <c r="N656" i="2" s="1"/>
  <c r="S656" i="2"/>
  <c r="R656" i="2" s="1"/>
  <c r="X656" i="2"/>
  <c r="Y656" i="2" s="1"/>
  <c r="AA656" i="2"/>
  <c r="AB656" i="2" s="1"/>
  <c r="O657" i="2"/>
  <c r="N657" i="2" s="1"/>
  <c r="S657" i="2"/>
  <c r="R657" i="2" s="1"/>
  <c r="X657" i="2"/>
  <c r="Y657" i="2" s="1"/>
  <c r="AA657" i="2"/>
  <c r="AB657" i="2" s="1"/>
  <c r="O658" i="2"/>
  <c r="N658" i="2" s="1"/>
  <c r="S658" i="2"/>
  <c r="R658" i="2" s="1"/>
  <c r="X658" i="2"/>
  <c r="Y658" i="2" s="1"/>
  <c r="AA658" i="2"/>
  <c r="AB658" i="2" s="1"/>
  <c r="O659" i="2"/>
  <c r="N659" i="2" s="1"/>
  <c r="S659" i="2"/>
  <c r="R659" i="2" s="1"/>
  <c r="X659" i="2"/>
  <c r="Y659" i="2" s="1"/>
  <c r="AA659" i="2"/>
  <c r="AB659" i="2" s="1"/>
  <c r="O660" i="2"/>
  <c r="N660" i="2" s="1"/>
  <c r="S660" i="2"/>
  <c r="R660" i="2" s="1"/>
  <c r="X660" i="2"/>
  <c r="Y660" i="2" s="1"/>
  <c r="AA660" i="2"/>
  <c r="AB660" i="2" s="1"/>
  <c r="O661" i="2"/>
  <c r="N661" i="2" s="1"/>
  <c r="S661" i="2"/>
  <c r="R661" i="2" s="1"/>
  <c r="X661" i="2"/>
  <c r="Y661" i="2" s="1"/>
  <c r="AA661" i="2"/>
  <c r="AB661" i="2" s="1"/>
  <c r="O662" i="2"/>
  <c r="N662" i="2" s="1"/>
  <c r="S662" i="2"/>
  <c r="R662" i="2" s="1"/>
  <c r="X662" i="2"/>
  <c r="Y662" i="2" s="1"/>
  <c r="AA662" i="2"/>
  <c r="AB662" i="2" s="1"/>
  <c r="V663" i="2"/>
  <c r="O664" i="2"/>
  <c r="N664" i="2" s="1"/>
  <c r="S664" i="2"/>
  <c r="R664" i="2" s="1"/>
  <c r="X664" i="2"/>
  <c r="Y664" i="2" s="1"/>
  <c r="AA664" i="2"/>
  <c r="AB664" i="2" s="1"/>
  <c r="O665" i="2"/>
  <c r="N665" i="2" s="1"/>
  <c r="S665" i="2"/>
  <c r="R665" i="2" s="1"/>
  <c r="X665" i="2"/>
  <c r="Y665" i="2" s="1"/>
  <c r="AA665" i="2"/>
  <c r="AB665" i="2" s="1"/>
  <c r="O666" i="2"/>
  <c r="N666" i="2" s="1"/>
  <c r="S666" i="2"/>
  <c r="R666" i="2" s="1"/>
  <c r="X666" i="2"/>
  <c r="Y666" i="2" s="1"/>
  <c r="AA666" i="2"/>
  <c r="AB666" i="2" s="1"/>
  <c r="O667" i="2"/>
  <c r="N667" i="2" s="1"/>
  <c r="S667" i="2"/>
  <c r="R667" i="2" s="1"/>
  <c r="X667" i="2"/>
  <c r="Y667" i="2" s="1"/>
  <c r="AA667" i="2"/>
  <c r="AB667" i="2" s="1"/>
  <c r="O668" i="2"/>
  <c r="N668" i="2" s="1"/>
  <c r="S668" i="2"/>
  <c r="R668" i="2" s="1"/>
  <c r="X668" i="2"/>
  <c r="Y668" i="2" s="1"/>
  <c r="AA668" i="2"/>
  <c r="AB668" i="2" s="1"/>
  <c r="O669" i="2"/>
  <c r="N669" i="2" s="1"/>
  <c r="S669" i="2"/>
  <c r="R669" i="2" s="1"/>
  <c r="X669" i="2"/>
  <c r="Y669" i="2" s="1"/>
  <c r="AA669" i="2"/>
  <c r="AB669" i="2" s="1"/>
  <c r="V670" i="2"/>
  <c r="O671" i="2"/>
  <c r="N671" i="2" s="1"/>
  <c r="S671" i="2"/>
  <c r="R671" i="2" s="1"/>
  <c r="X671" i="2"/>
  <c r="Y671" i="2" s="1"/>
  <c r="AA671" i="2"/>
  <c r="AB671" i="2" s="1"/>
  <c r="V672" i="2"/>
  <c r="O673" i="2"/>
  <c r="N673" i="2" s="1"/>
  <c r="S673" i="2"/>
  <c r="R673" i="2" s="1"/>
  <c r="X673" i="2"/>
  <c r="Y673" i="2" s="1"/>
  <c r="AA673" i="2"/>
  <c r="AB673" i="2" s="1"/>
  <c r="O674" i="2"/>
  <c r="N674" i="2" s="1"/>
  <c r="S674" i="2"/>
  <c r="R674" i="2" s="1"/>
  <c r="X674" i="2"/>
  <c r="Y674" i="2" s="1"/>
  <c r="AA674" i="2"/>
  <c r="AB674" i="2" s="1"/>
  <c r="O675" i="2"/>
  <c r="N675" i="2" s="1"/>
  <c r="S675" i="2"/>
  <c r="R675" i="2" s="1"/>
  <c r="X675" i="2"/>
  <c r="Y675" i="2" s="1"/>
  <c r="AA675" i="2"/>
  <c r="AB675" i="2" s="1"/>
  <c r="O676" i="2"/>
  <c r="N676" i="2" s="1"/>
  <c r="S676" i="2"/>
  <c r="R676" i="2" s="1"/>
  <c r="X676" i="2"/>
  <c r="Y676" i="2" s="1"/>
  <c r="AA676" i="2"/>
  <c r="AB676" i="2" s="1"/>
  <c r="O677" i="2"/>
  <c r="N677" i="2" s="1"/>
  <c r="S677" i="2"/>
  <c r="R677" i="2" s="1"/>
  <c r="X677" i="2"/>
  <c r="Y677" i="2" s="1"/>
  <c r="AA677" i="2"/>
  <c r="AB677" i="2" s="1"/>
  <c r="O678" i="2"/>
  <c r="N678" i="2" s="1"/>
  <c r="S678" i="2"/>
  <c r="R678" i="2" s="1"/>
  <c r="X678" i="2"/>
  <c r="Y678" i="2" s="1"/>
  <c r="AA678" i="2"/>
  <c r="AB678" i="2" s="1"/>
  <c r="O679" i="2"/>
  <c r="N679" i="2" s="1"/>
  <c r="S679" i="2"/>
  <c r="R679" i="2" s="1"/>
  <c r="X679" i="2"/>
  <c r="Y679" i="2" s="1"/>
  <c r="AA679" i="2"/>
  <c r="AB679" i="2" s="1"/>
  <c r="O680" i="2"/>
  <c r="N680" i="2" s="1"/>
  <c r="S680" i="2"/>
  <c r="R680" i="2" s="1"/>
  <c r="X680" i="2"/>
  <c r="Y680" i="2" s="1"/>
  <c r="AA680" i="2"/>
  <c r="AB680" i="2" s="1"/>
  <c r="O681" i="2"/>
  <c r="N681" i="2" s="1"/>
  <c r="S681" i="2"/>
  <c r="R681" i="2" s="1"/>
  <c r="X681" i="2"/>
  <c r="Y681" i="2" s="1"/>
  <c r="AA681" i="2"/>
  <c r="AB681" i="2" s="1"/>
  <c r="O682" i="2"/>
  <c r="N682" i="2" s="1"/>
  <c r="S682" i="2"/>
  <c r="R682" i="2" s="1"/>
  <c r="X682" i="2"/>
  <c r="Y682" i="2" s="1"/>
  <c r="AA682" i="2"/>
  <c r="AB682" i="2" s="1"/>
  <c r="V683" i="2"/>
  <c r="AD683" i="2"/>
  <c r="AC683" i="2" s="1"/>
  <c r="AF683" i="2"/>
  <c r="AG683" i="2"/>
  <c r="O684" i="2"/>
  <c r="N684" i="2" s="1"/>
  <c r="S684" i="2"/>
  <c r="R684" i="2" s="1"/>
  <c r="X684" i="2"/>
  <c r="Y684" i="2" s="1"/>
  <c r="AA684" i="2"/>
  <c r="AB684" i="2" s="1"/>
  <c r="AC684" i="2"/>
  <c r="AE684" i="2"/>
  <c r="O685" i="2"/>
  <c r="N685" i="2" s="1"/>
  <c r="S685" i="2"/>
  <c r="R685" i="2" s="1"/>
  <c r="X685" i="2"/>
  <c r="Y685" i="2" s="1"/>
  <c r="AA685" i="2"/>
  <c r="AB685" i="2" s="1"/>
  <c r="AF685" i="2"/>
  <c r="V686" i="2"/>
  <c r="O687" i="2"/>
  <c r="N687" i="2" s="1"/>
  <c r="S687" i="2"/>
  <c r="R687" i="2" s="1"/>
  <c r="X687" i="2"/>
  <c r="Y687" i="2" s="1"/>
  <c r="AA687" i="2"/>
  <c r="AB687" i="2" s="1"/>
  <c r="AG687" i="2"/>
  <c r="O688" i="2"/>
  <c r="N688" i="2" s="1"/>
  <c r="S688" i="2"/>
  <c r="R688" i="2" s="1"/>
  <c r="X688" i="2"/>
  <c r="Y688" i="2" s="1"/>
  <c r="AA688" i="2"/>
  <c r="AB688" i="2" s="1"/>
  <c r="V689" i="2"/>
  <c r="O690" i="2"/>
  <c r="N690" i="2" s="1"/>
  <c r="S690" i="2"/>
  <c r="R690" i="2" s="1"/>
  <c r="X690" i="2"/>
  <c r="Y690" i="2" s="1"/>
  <c r="AA690" i="2"/>
  <c r="AB690" i="2" s="1"/>
  <c r="O691" i="2"/>
  <c r="N691" i="2" s="1"/>
  <c r="S691" i="2"/>
  <c r="R691" i="2" s="1"/>
  <c r="X691" i="2"/>
  <c r="Y691" i="2" s="1"/>
  <c r="AA691" i="2"/>
  <c r="AB691" i="2" s="1"/>
  <c r="O692" i="2"/>
  <c r="N692" i="2" s="1"/>
  <c r="S692" i="2"/>
  <c r="R692" i="2" s="1"/>
  <c r="X692" i="2"/>
  <c r="Y692" i="2" s="1"/>
  <c r="AA692" i="2"/>
  <c r="AB692" i="2" s="1"/>
  <c r="O693" i="2"/>
  <c r="N693" i="2" s="1"/>
  <c r="S693" i="2"/>
  <c r="R693" i="2" s="1"/>
  <c r="X693" i="2"/>
  <c r="Y693" i="2" s="1"/>
  <c r="AA693" i="2"/>
  <c r="AB693" i="2" s="1"/>
  <c r="O694" i="2"/>
  <c r="N694" i="2" s="1"/>
  <c r="S694" i="2"/>
  <c r="R694" i="2" s="1"/>
  <c r="X694" i="2"/>
  <c r="Y694" i="2" s="1"/>
  <c r="AA694" i="2"/>
  <c r="AB694" i="2" s="1"/>
  <c r="O695" i="2"/>
  <c r="N695" i="2" s="1"/>
  <c r="S695" i="2"/>
  <c r="R695" i="2" s="1"/>
  <c r="X695" i="2"/>
  <c r="Y695" i="2" s="1"/>
  <c r="AA695" i="2"/>
  <c r="AB695" i="2" s="1"/>
  <c r="O696" i="2"/>
  <c r="N696" i="2" s="1"/>
  <c r="S696" i="2"/>
  <c r="R696" i="2" s="1"/>
  <c r="X696" i="2"/>
  <c r="Y696" i="2" s="1"/>
  <c r="AA696" i="2"/>
  <c r="AB696" i="2" s="1"/>
  <c r="O697" i="2"/>
  <c r="N697" i="2" s="1"/>
  <c r="S697" i="2"/>
  <c r="R697" i="2" s="1"/>
  <c r="X697" i="2"/>
  <c r="Y697" i="2" s="1"/>
  <c r="AA697" i="2"/>
  <c r="AB697" i="2" s="1"/>
  <c r="O698" i="2"/>
  <c r="N698" i="2" s="1"/>
  <c r="S698" i="2"/>
  <c r="R698" i="2" s="1"/>
  <c r="X698" i="2"/>
  <c r="Y698" i="2" s="1"/>
  <c r="AA698" i="2"/>
  <c r="AB698" i="2" s="1"/>
  <c r="O699" i="2"/>
  <c r="N699" i="2" s="1"/>
  <c r="S699" i="2"/>
  <c r="R699" i="2" s="1"/>
  <c r="X699" i="2"/>
  <c r="Y699" i="2" s="1"/>
  <c r="AA699" i="2"/>
  <c r="AB699" i="2" s="1"/>
  <c r="O700" i="2"/>
  <c r="N700" i="2" s="1"/>
  <c r="S700" i="2"/>
  <c r="R700" i="2" s="1"/>
  <c r="X700" i="2"/>
  <c r="Y700" i="2" s="1"/>
  <c r="AA700" i="2"/>
  <c r="AB700" i="2" s="1"/>
  <c r="V701" i="2"/>
  <c r="O702" i="2"/>
  <c r="N702" i="2" s="1"/>
  <c r="S702" i="2"/>
  <c r="R702" i="2" s="1"/>
  <c r="X702" i="2"/>
  <c r="Y702" i="2" s="1"/>
  <c r="AA702" i="2"/>
  <c r="AB702" i="2" s="1"/>
  <c r="O703" i="2"/>
  <c r="N703" i="2" s="1"/>
  <c r="S703" i="2"/>
  <c r="R703" i="2" s="1"/>
  <c r="X703" i="2"/>
  <c r="Y703" i="2" s="1"/>
  <c r="AA703" i="2"/>
  <c r="AB703" i="2" s="1"/>
  <c r="O704" i="2"/>
  <c r="N704" i="2" s="1"/>
  <c r="S704" i="2"/>
  <c r="R704" i="2" s="1"/>
  <c r="X704" i="2"/>
  <c r="Y704" i="2" s="1"/>
  <c r="AA704" i="2"/>
  <c r="AB704" i="2" s="1"/>
  <c r="O705" i="2"/>
  <c r="N705" i="2" s="1"/>
  <c r="S705" i="2"/>
  <c r="R705" i="2" s="1"/>
  <c r="X705" i="2"/>
  <c r="Y705" i="2" s="1"/>
  <c r="AA705" i="2"/>
  <c r="AB705" i="2" s="1"/>
  <c r="O706" i="2"/>
  <c r="N706" i="2" s="1"/>
  <c r="S706" i="2"/>
  <c r="R706" i="2" s="1"/>
  <c r="X706" i="2"/>
  <c r="Y706" i="2" s="1"/>
  <c r="AA706" i="2"/>
  <c r="AB706" i="2" s="1"/>
  <c r="O707" i="2"/>
  <c r="N707" i="2" s="1"/>
  <c r="S707" i="2"/>
  <c r="R707" i="2" s="1"/>
  <c r="X707" i="2"/>
  <c r="Y707" i="2" s="1"/>
  <c r="AA707" i="2"/>
  <c r="AB707" i="2" s="1"/>
  <c r="O708" i="2"/>
  <c r="N708" i="2" s="1"/>
  <c r="S708" i="2"/>
  <c r="R708" i="2" s="1"/>
  <c r="X708" i="2"/>
  <c r="Y708" i="2" s="1"/>
  <c r="AA708" i="2"/>
  <c r="AB708" i="2" s="1"/>
  <c r="O709" i="2"/>
  <c r="N709" i="2" s="1"/>
  <c r="S709" i="2"/>
  <c r="R709" i="2" s="1"/>
  <c r="X709" i="2"/>
  <c r="Y709" i="2" s="1"/>
  <c r="AA709" i="2"/>
  <c r="AB709" i="2" s="1"/>
  <c r="O710" i="2"/>
  <c r="N710" i="2" s="1"/>
  <c r="S710" i="2"/>
  <c r="R710" i="2" s="1"/>
  <c r="X710" i="2"/>
  <c r="Y710" i="2" s="1"/>
  <c r="AA710" i="2"/>
  <c r="AB710" i="2" s="1"/>
  <c r="O711" i="2"/>
  <c r="N711" i="2" s="1"/>
  <c r="S711" i="2"/>
  <c r="R711" i="2" s="1"/>
  <c r="X711" i="2"/>
  <c r="Y711" i="2" s="1"/>
  <c r="AA711" i="2"/>
  <c r="AB711" i="2" s="1"/>
  <c r="V712" i="2"/>
  <c r="O713" i="2"/>
  <c r="N713" i="2" s="1"/>
  <c r="S713" i="2"/>
  <c r="R713" i="2" s="1"/>
  <c r="X713" i="2"/>
  <c r="Y713" i="2" s="1"/>
  <c r="AA713" i="2"/>
  <c r="AB713" i="2" s="1"/>
  <c r="O714" i="2"/>
  <c r="N714" i="2" s="1"/>
  <c r="S714" i="2"/>
  <c r="R714" i="2" s="1"/>
  <c r="X714" i="2"/>
  <c r="Y714" i="2" s="1"/>
  <c r="AA714" i="2"/>
  <c r="AB714" i="2" s="1"/>
  <c r="O715" i="2"/>
  <c r="N715" i="2" s="1"/>
  <c r="S715" i="2"/>
  <c r="R715" i="2" s="1"/>
  <c r="X715" i="2"/>
  <c r="Y715" i="2" s="1"/>
  <c r="AA715" i="2"/>
  <c r="AB715" i="2" s="1"/>
  <c r="O716" i="2"/>
  <c r="N716" i="2" s="1"/>
  <c r="S716" i="2"/>
  <c r="R716" i="2" s="1"/>
  <c r="X716" i="2"/>
  <c r="Y716" i="2" s="1"/>
  <c r="AA716" i="2"/>
  <c r="AB716" i="2" s="1"/>
  <c r="O717" i="2"/>
  <c r="N717" i="2" s="1"/>
  <c r="S717" i="2"/>
  <c r="R717" i="2" s="1"/>
  <c r="X717" i="2"/>
  <c r="Y717" i="2" s="1"/>
  <c r="AA717" i="2"/>
  <c r="AB717" i="2" s="1"/>
  <c r="O718" i="2"/>
  <c r="N718" i="2" s="1"/>
  <c r="S718" i="2"/>
  <c r="R718" i="2" s="1"/>
  <c r="X718" i="2"/>
  <c r="Y718" i="2" s="1"/>
  <c r="AA718" i="2"/>
  <c r="AB718" i="2" s="1"/>
  <c r="O719" i="2"/>
  <c r="N719" i="2" s="1"/>
  <c r="S719" i="2"/>
  <c r="R719" i="2" s="1"/>
  <c r="X719" i="2"/>
  <c r="Y719" i="2" s="1"/>
  <c r="AA719" i="2"/>
  <c r="AB719" i="2" s="1"/>
  <c r="V720" i="2"/>
  <c r="O721" i="2"/>
  <c r="N721" i="2" s="1"/>
  <c r="S721" i="2"/>
  <c r="R721" i="2" s="1"/>
  <c r="X721" i="2"/>
  <c r="Y721" i="2" s="1"/>
  <c r="AA721" i="2"/>
  <c r="AB721" i="2" s="1"/>
  <c r="O722" i="2"/>
  <c r="N722" i="2" s="1"/>
  <c r="S722" i="2"/>
  <c r="R722" i="2" s="1"/>
  <c r="X722" i="2"/>
  <c r="Y722" i="2" s="1"/>
  <c r="AA722" i="2"/>
  <c r="AB722" i="2" s="1"/>
  <c r="O723" i="2"/>
  <c r="N723" i="2" s="1"/>
  <c r="S723" i="2"/>
  <c r="R723" i="2" s="1"/>
  <c r="X723" i="2"/>
  <c r="Y723" i="2" s="1"/>
  <c r="AA723" i="2"/>
  <c r="AB723" i="2" s="1"/>
  <c r="O724" i="2"/>
  <c r="N724" i="2" s="1"/>
  <c r="S724" i="2"/>
  <c r="R724" i="2" s="1"/>
  <c r="X724" i="2"/>
  <c r="Y724" i="2" s="1"/>
  <c r="AA724" i="2"/>
  <c r="AB724" i="2" s="1"/>
  <c r="V725" i="2"/>
  <c r="AD725" i="2"/>
  <c r="AC725" i="2" s="1"/>
  <c r="AF725" i="2"/>
  <c r="AG725" i="2"/>
  <c r="O726" i="2"/>
  <c r="N726" i="2" s="1"/>
  <c r="S726" i="2"/>
  <c r="R726" i="2" s="1"/>
  <c r="X726" i="2"/>
  <c r="Y726" i="2" s="1"/>
  <c r="AA726" i="2"/>
  <c r="AB726" i="2" s="1"/>
  <c r="AC726" i="2"/>
  <c r="AE726" i="2"/>
  <c r="O727" i="2"/>
  <c r="N727" i="2" s="1"/>
  <c r="S727" i="2"/>
  <c r="R727" i="2" s="1"/>
  <c r="X727" i="2"/>
  <c r="Y727" i="2" s="1"/>
  <c r="AA727" i="2"/>
  <c r="AB727" i="2" s="1"/>
  <c r="AF727" i="2"/>
  <c r="V728" i="2"/>
  <c r="O729" i="2"/>
  <c r="N729" i="2" s="1"/>
  <c r="S729" i="2"/>
  <c r="R729" i="2" s="1"/>
  <c r="X729" i="2"/>
  <c r="Y729" i="2" s="1"/>
  <c r="AA729" i="2"/>
  <c r="AB729" i="2" s="1"/>
  <c r="AG729" i="2"/>
  <c r="O730" i="2"/>
  <c r="N730" i="2" s="1"/>
  <c r="S730" i="2"/>
  <c r="R730" i="2" s="1"/>
  <c r="X730" i="2"/>
  <c r="Y730" i="2" s="1"/>
  <c r="AA730" i="2"/>
  <c r="AB730" i="2" s="1"/>
  <c r="O731" i="2"/>
  <c r="N731" i="2" s="1"/>
  <c r="S731" i="2"/>
  <c r="R731" i="2" s="1"/>
  <c r="X731" i="2"/>
  <c r="Y731" i="2" s="1"/>
  <c r="AA731" i="2"/>
  <c r="AB731" i="2" s="1"/>
  <c r="O732" i="2"/>
  <c r="N732" i="2" s="1"/>
  <c r="S732" i="2"/>
  <c r="R732" i="2" s="1"/>
  <c r="X732" i="2"/>
  <c r="Y732" i="2" s="1"/>
  <c r="AA732" i="2"/>
  <c r="AB732" i="2" s="1"/>
  <c r="O733" i="2"/>
  <c r="N733" i="2" s="1"/>
  <c r="S733" i="2"/>
  <c r="R733" i="2" s="1"/>
  <c r="X733" i="2"/>
  <c r="Y733" i="2" s="1"/>
  <c r="AA733" i="2"/>
  <c r="AB733" i="2" s="1"/>
  <c r="O734" i="2"/>
  <c r="N734" i="2" s="1"/>
  <c r="S734" i="2"/>
  <c r="R734" i="2" s="1"/>
  <c r="X734" i="2"/>
  <c r="Y734" i="2" s="1"/>
  <c r="AA734" i="2"/>
  <c r="AB734" i="2" s="1"/>
  <c r="V735" i="2"/>
  <c r="AD735" i="2"/>
  <c r="AC735" i="2" s="1"/>
  <c r="AF735" i="2"/>
  <c r="AG735" i="2"/>
  <c r="O736" i="2"/>
  <c r="N736" i="2" s="1"/>
  <c r="S736" i="2"/>
  <c r="R736" i="2" s="1"/>
  <c r="X736" i="2"/>
  <c r="Y736" i="2" s="1"/>
  <c r="AA736" i="2"/>
  <c r="AB736" i="2" s="1"/>
  <c r="AC736" i="2"/>
  <c r="AE736" i="2"/>
  <c r="O737" i="2"/>
  <c r="N737" i="2" s="1"/>
  <c r="S737" i="2"/>
  <c r="R737" i="2" s="1"/>
  <c r="X737" i="2"/>
  <c r="Y737" i="2" s="1"/>
  <c r="AA737" i="2"/>
  <c r="AB737" i="2" s="1"/>
  <c r="AF737" i="2"/>
  <c r="O738" i="2"/>
  <c r="N738" i="2" s="1"/>
  <c r="S738" i="2"/>
  <c r="R738" i="2" s="1"/>
  <c r="X738" i="2"/>
  <c r="Y738" i="2" s="1"/>
  <c r="AA738" i="2"/>
  <c r="AB738" i="2" s="1"/>
  <c r="O739" i="2"/>
  <c r="N739" i="2" s="1"/>
  <c r="S739" i="2"/>
  <c r="R739" i="2" s="1"/>
  <c r="X739" i="2"/>
  <c r="Y739" i="2" s="1"/>
  <c r="AA739" i="2"/>
  <c r="AB739" i="2" s="1"/>
  <c r="AG739" i="2"/>
  <c r="V740" i="2"/>
  <c r="O741" i="2"/>
  <c r="N741" i="2" s="1"/>
  <c r="S741" i="2"/>
  <c r="R741" i="2" s="1"/>
  <c r="X741" i="2"/>
  <c r="Y741" i="2" s="1"/>
  <c r="AA741" i="2"/>
  <c r="AB741" i="2" s="1"/>
  <c r="O742" i="2"/>
  <c r="N742" i="2" s="1"/>
  <c r="S742" i="2"/>
  <c r="R742" i="2" s="1"/>
  <c r="X742" i="2"/>
  <c r="Y742" i="2" s="1"/>
  <c r="AA742" i="2"/>
  <c r="AB742" i="2" s="1"/>
  <c r="O743" i="2"/>
  <c r="N743" i="2" s="1"/>
  <c r="S743" i="2"/>
  <c r="R743" i="2" s="1"/>
  <c r="X743" i="2"/>
  <c r="Y743" i="2" s="1"/>
  <c r="AA743" i="2"/>
  <c r="AB743" i="2" s="1"/>
  <c r="O744" i="2"/>
  <c r="N744" i="2" s="1"/>
  <c r="S744" i="2"/>
  <c r="R744" i="2" s="1"/>
  <c r="X744" i="2"/>
  <c r="Y744" i="2" s="1"/>
  <c r="AA744" i="2"/>
  <c r="AB744" i="2" s="1"/>
  <c r="O745" i="2"/>
  <c r="N745" i="2" s="1"/>
  <c r="S745" i="2"/>
  <c r="R745" i="2" s="1"/>
  <c r="X745" i="2"/>
  <c r="Y745" i="2" s="1"/>
  <c r="AA745" i="2"/>
  <c r="AB745" i="2" s="1"/>
  <c r="O746" i="2"/>
  <c r="N746" i="2" s="1"/>
  <c r="S746" i="2"/>
  <c r="R746" i="2" s="1"/>
  <c r="X746" i="2"/>
  <c r="Y746" i="2" s="1"/>
  <c r="AA746" i="2"/>
  <c r="AB746" i="2" s="1"/>
  <c r="O747" i="2"/>
  <c r="N747" i="2" s="1"/>
  <c r="S747" i="2"/>
  <c r="R747" i="2" s="1"/>
  <c r="X747" i="2"/>
  <c r="Y747" i="2" s="1"/>
  <c r="AA747" i="2"/>
  <c r="AB747" i="2" s="1"/>
  <c r="V748" i="2"/>
  <c r="O749" i="2"/>
  <c r="N749" i="2" s="1"/>
  <c r="S749" i="2"/>
  <c r="R749" i="2" s="1"/>
  <c r="X749" i="2"/>
  <c r="Y749" i="2" s="1"/>
  <c r="AA749" i="2"/>
  <c r="AB749" i="2" s="1"/>
  <c r="O750" i="2"/>
  <c r="N750" i="2" s="1"/>
  <c r="S750" i="2"/>
  <c r="R750" i="2" s="1"/>
  <c r="X750" i="2"/>
  <c r="Y750" i="2" s="1"/>
  <c r="AA750" i="2"/>
  <c r="AB750" i="2" s="1"/>
  <c r="O751" i="2"/>
  <c r="N751" i="2" s="1"/>
  <c r="S751" i="2"/>
  <c r="R751" i="2" s="1"/>
  <c r="X751" i="2"/>
  <c r="Y751" i="2" s="1"/>
  <c r="AA751" i="2"/>
  <c r="AB751" i="2" s="1"/>
  <c r="O752" i="2"/>
  <c r="N752" i="2" s="1"/>
  <c r="S752" i="2"/>
  <c r="R752" i="2" s="1"/>
  <c r="X752" i="2"/>
  <c r="Y752" i="2" s="1"/>
  <c r="AA752" i="2"/>
  <c r="AB752" i="2" s="1"/>
  <c r="O753" i="2"/>
  <c r="N753" i="2" s="1"/>
  <c r="S753" i="2"/>
  <c r="R753" i="2" s="1"/>
  <c r="X753" i="2"/>
  <c r="Y753" i="2" s="1"/>
  <c r="AA753" i="2"/>
  <c r="AB753" i="2" s="1"/>
  <c r="O754" i="2"/>
  <c r="N754" i="2" s="1"/>
  <c r="S754" i="2"/>
  <c r="R754" i="2" s="1"/>
  <c r="X754" i="2"/>
  <c r="Y754" i="2" s="1"/>
  <c r="AA754" i="2"/>
  <c r="AB754" i="2" s="1"/>
  <c r="O755" i="2"/>
  <c r="N755" i="2" s="1"/>
  <c r="S755" i="2"/>
  <c r="R755" i="2" s="1"/>
  <c r="X755" i="2"/>
  <c r="Y755" i="2" s="1"/>
  <c r="AA755" i="2"/>
  <c r="AB755" i="2" s="1"/>
  <c r="O756" i="2"/>
  <c r="N756" i="2" s="1"/>
  <c r="S756" i="2"/>
  <c r="R756" i="2" s="1"/>
  <c r="X756" i="2"/>
  <c r="Y756" i="2" s="1"/>
  <c r="AA756" i="2"/>
  <c r="AB756" i="2" s="1"/>
  <c r="O757" i="2"/>
  <c r="N757" i="2" s="1"/>
  <c r="S757" i="2"/>
  <c r="R757" i="2" s="1"/>
  <c r="X757" i="2"/>
  <c r="Y757" i="2" s="1"/>
  <c r="AA757" i="2"/>
  <c r="AB757" i="2" s="1"/>
  <c r="O758" i="2"/>
  <c r="N758" i="2" s="1"/>
  <c r="S758" i="2"/>
  <c r="R758" i="2" s="1"/>
  <c r="X758" i="2"/>
  <c r="Y758" i="2" s="1"/>
  <c r="AA758" i="2"/>
  <c r="AB758" i="2" s="1"/>
  <c r="O759" i="2"/>
  <c r="N759" i="2" s="1"/>
  <c r="S759" i="2"/>
  <c r="R759" i="2" s="1"/>
  <c r="X759" i="2"/>
  <c r="Y759" i="2" s="1"/>
  <c r="AA759" i="2"/>
  <c r="AB759" i="2" s="1"/>
  <c r="V760" i="2"/>
  <c r="O761" i="2"/>
  <c r="N761" i="2" s="1"/>
  <c r="S761" i="2"/>
  <c r="R761" i="2" s="1"/>
  <c r="X761" i="2"/>
  <c r="Y761" i="2" s="1"/>
  <c r="AA761" i="2"/>
  <c r="AB761" i="2" s="1"/>
  <c r="O762" i="2"/>
  <c r="N762" i="2" s="1"/>
  <c r="S762" i="2"/>
  <c r="R762" i="2" s="1"/>
  <c r="X762" i="2"/>
  <c r="Y762" i="2" s="1"/>
  <c r="AA762" i="2"/>
  <c r="AB762" i="2" s="1"/>
  <c r="O763" i="2"/>
  <c r="N763" i="2" s="1"/>
  <c r="S763" i="2"/>
  <c r="R763" i="2" s="1"/>
  <c r="X763" i="2"/>
  <c r="Y763" i="2" s="1"/>
  <c r="AA763" i="2"/>
  <c r="AB763" i="2" s="1"/>
  <c r="O764" i="2"/>
  <c r="N764" i="2" s="1"/>
  <c r="S764" i="2"/>
  <c r="R764" i="2" s="1"/>
  <c r="X764" i="2"/>
  <c r="Y764" i="2" s="1"/>
  <c r="AA764" i="2"/>
  <c r="AB764" i="2" s="1"/>
  <c r="V765" i="2"/>
  <c r="O766" i="2"/>
  <c r="N766" i="2" s="1"/>
  <c r="S766" i="2"/>
  <c r="R766" i="2" s="1"/>
  <c r="X766" i="2"/>
  <c r="Y766" i="2" s="1"/>
  <c r="AA766" i="2"/>
  <c r="AB766" i="2" s="1"/>
  <c r="O767" i="2"/>
  <c r="N767" i="2" s="1"/>
  <c r="S767" i="2"/>
  <c r="R767" i="2" s="1"/>
  <c r="X767" i="2"/>
  <c r="Y767" i="2" s="1"/>
  <c r="AA767" i="2"/>
  <c r="AB767" i="2" s="1"/>
  <c r="O768" i="2"/>
  <c r="N768" i="2" s="1"/>
  <c r="S768" i="2"/>
  <c r="R768" i="2" s="1"/>
  <c r="X768" i="2"/>
  <c r="Y768" i="2" s="1"/>
  <c r="AA768" i="2"/>
  <c r="AB768" i="2" s="1"/>
  <c r="O769" i="2"/>
  <c r="N769" i="2" s="1"/>
  <c r="S769" i="2"/>
  <c r="R769" i="2" s="1"/>
  <c r="X769" i="2"/>
  <c r="Y769" i="2" s="1"/>
  <c r="AA769" i="2"/>
  <c r="AB769" i="2" s="1"/>
  <c r="O770" i="2"/>
  <c r="N770" i="2" s="1"/>
  <c r="S770" i="2"/>
  <c r="R770" i="2" s="1"/>
  <c r="X770" i="2"/>
  <c r="Y770" i="2" s="1"/>
  <c r="AA770" i="2"/>
  <c r="AB770" i="2" s="1"/>
  <c r="O771" i="2"/>
  <c r="N771" i="2" s="1"/>
  <c r="S771" i="2"/>
  <c r="R771" i="2" s="1"/>
  <c r="X771" i="2"/>
  <c r="Y771" i="2" s="1"/>
  <c r="AA771" i="2"/>
  <c r="AB771" i="2" s="1"/>
  <c r="O772" i="2"/>
  <c r="N772" i="2" s="1"/>
  <c r="S772" i="2"/>
  <c r="R772" i="2" s="1"/>
  <c r="X772" i="2"/>
  <c r="Y772" i="2" s="1"/>
  <c r="AA772" i="2"/>
  <c r="AB772" i="2" s="1"/>
  <c r="O773" i="2"/>
  <c r="N773" i="2" s="1"/>
  <c r="S773" i="2"/>
  <c r="R773" i="2" s="1"/>
  <c r="X773" i="2"/>
  <c r="Y773" i="2" s="1"/>
  <c r="AA773" i="2"/>
  <c r="AB773" i="2" s="1"/>
  <c r="O774" i="2"/>
  <c r="N774" i="2" s="1"/>
  <c r="S774" i="2"/>
  <c r="R774" i="2" s="1"/>
  <c r="X774" i="2"/>
  <c r="Y774" i="2" s="1"/>
  <c r="AA774" i="2"/>
  <c r="AB774" i="2" s="1"/>
  <c r="O775" i="2"/>
  <c r="N775" i="2" s="1"/>
  <c r="S775" i="2"/>
  <c r="R775" i="2" s="1"/>
  <c r="X775" i="2"/>
  <c r="Y775" i="2" s="1"/>
  <c r="AA775" i="2"/>
  <c r="AB775" i="2" s="1"/>
  <c r="O776" i="2"/>
  <c r="N776" i="2" s="1"/>
  <c r="S776" i="2"/>
  <c r="R776" i="2" s="1"/>
  <c r="X776" i="2"/>
  <c r="Y776" i="2" s="1"/>
  <c r="AA776" i="2"/>
  <c r="AB776" i="2" s="1"/>
  <c r="O777" i="2"/>
  <c r="N777" i="2" s="1"/>
  <c r="S777" i="2"/>
  <c r="R777" i="2" s="1"/>
  <c r="X777" i="2"/>
  <c r="Y777" i="2" s="1"/>
  <c r="AA777" i="2"/>
  <c r="AB777" i="2" s="1"/>
  <c r="V778" i="2"/>
  <c r="O779" i="2"/>
  <c r="N779" i="2" s="1"/>
  <c r="S779" i="2"/>
  <c r="R779" i="2" s="1"/>
  <c r="X779" i="2"/>
  <c r="Y779" i="2" s="1"/>
  <c r="AA779" i="2"/>
  <c r="AB779" i="2" s="1"/>
  <c r="O780" i="2"/>
  <c r="N780" i="2" s="1"/>
  <c r="S780" i="2"/>
  <c r="R780" i="2" s="1"/>
  <c r="X780" i="2"/>
  <c r="Y780" i="2" s="1"/>
  <c r="AA780" i="2"/>
  <c r="AB780" i="2" s="1"/>
  <c r="O781" i="2"/>
  <c r="N781" i="2" s="1"/>
  <c r="S781" i="2"/>
  <c r="R781" i="2" s="1"/>
  <c r="X781" i="2"/>
  <c r="Y781" i="2" s="1"/>
  <c r="AA781" i="2"/>
  <c r="AB781" i="2" s="1"/>
  <c r="O782" i="2"/>
  <c r="N782" i="2" s="1"/>
  <c r="S782" i="2"/>
  <c r="R782" i="2" s="1"/>
  <c r="X782" i="2"/>
  <c r="Y782" i="2" s="1"/>
  <c r="AA782" i="2"/>
  <c r="AB782" i="2" s="1"/>
  <c r="O783" i="2"/>
  <c r="N783" i="2" s="1"/>
  <c r="S783" i="2"/>
  <c r="R783" i="2" s="1"/>
  <c r="X783" i="2"/>
  <c r="Y783" i="2" s="1"/>
  <c r="AA783" i="2"/>
  <c r="AB783" i="2" s="1"/>
  <c r="O784" i="2"/>
  <c r="N784" i="2" s="1"/>
  <c r="S784" i="2"/>
  <c r="R784" i="2" s="1"/>
  <c r="X784" i="2"/>
  <c r="Y784" i="2" s="1"/>
  <c r="AA784" i="2"/>
  <c r="AB784" i="2" s="1"/>
  <c r="O785" i="2"/>
  <c r="N785" i="2" s="1"/>
  <c r="S785" i="2"/>
  <c r="R785" i="2" s="1"/>
  <c r="X785" i="2"/>
  <c r="Y785" i="2" s="1"/>
  <c r="AA785" i="2"/>
  <c r="AB785" i="2" s="1"/>
  <c r="O786" i="2"/>
  <c r="N786" i="2" s="1"/>
  <c r="S786" i="2"/>
  <c r="R786" i="2" s="1"/>
  <c r="X786" i="2"/>
  <c r="Y786" i="2" s="1"/>
  <c r="AA786" i="2"/>
  <c r="AB786" i="2" s="1"/>
  <c r="O787" i="2"/>
  <c r="N787" i="2" s="1"/>
  <c r="S787" i="2"/>
  <c r="R787" i="2" s="1"/>
  <c r="X787" i="2"/>
  <c r="Y787" i="2" s="1"/>
  <c r="AA787" i="2"/>
  <c r="AB787" i="2" s="1"/>
  <c r="O788" i="2"/>
  <c r="N788" i="2" s="1"/>
  <c r="S788" i="2"/>
  <c r="R788" i="2" s="1"/>
  <c r="X788" i="2"/>
  <c r="Y788" i="2" s="1"/>
  <c r="AA788" i="2"/>
  <c r="AB788" i="2" s="1"/>
  <c r="O789" i="2"/>
  <c r="N789" i="2" s="1"/>
  <c r="S789" i="2"/>
  <c r="R789" i="2" s="1"/>
  <c r="X789" i="2"/>
  <c r="Y789" i="2" s="1"/>
  <c r="AA789" i="2"/>
  <c r="AB789" i="2" s="1"/>
  <c r="V790" i="2"/>
  <c r="O791" i="2"/>
  <c r="N791" i="2" s="1"/>
  <c r="S791" i="2"/>
  <c r="R791" i="2" s="1"/>
  <c r="X791" i="2"/>
  <c r="Y791" i="2" s="1"/>
  <c r="AA791" i="2"/>
  <c r="AB791" i="2" s="1"/>
  <c r="O792" i="2"/>
  <c r="N792" i="2" s="1"/>
  <c r="S792" i="2"/>
  <c r="R792" i="2" s="1"/>
  <c r="X792" i="2"/>
  <c r="Y792" i="2" s="1"/>
  <c r="AA792" i="2"/>
  <c r="AB792" i="2" s="1"/>
  <c r="O793" i="2"/>
  <c r="N793" i="2" s="1"/>
  <c r="S793" i="2"/>
  <c r="R793" i="2" s="1"/>
  <c r="X793" i="2"/>
  <c r="Y793" i="2" s="1"/>
  <c r="AA793" i="2"/>
  <c r="AB793" i="2" s="1"/>
  <c r="V794" i="2"/>
  <c r="O795" i="2"/>
  <c r="N795" i="2" s="1"/>
  <c r="S795" i="2"/>
  <c r="R795" i="2" s="1"/>
  <c r="X795" i="2"/>
  <c r="Y795" i="2" s="1"/>
  <c r="AA795" i="2"/>
  <c r="AB795" i="2" s="1"/>
  <c r="O796" i="2"/>
  <c r="N796" i="2" s="1"/>
  <c r="S796" i="2"/>
  <c r="R796" i="2" s="1"/>
  <c r="X796" i="2"/>
  <c r="Y796" i="2" s="1"/>
  <c r="AA796" i="2"/>
  <c r="AB796" i="2" s="1"/>
  <c r="O797" i="2"/>
  <c r="N797" i="2" s="1"/>
  <c r="S797" i="2"/>
  <c r="R797" i="2" s="1"/>
  <c r="X797" i="2"/>
  <c r="Y797" i="2" s="1"/>
  <c r="AA797" i="2"/>
  <c r="AB797" i="2" s="1"/>
  <c r="O798" i="2"/>
  <c r="N798" i="2" s="1"/>
  <c r="S798" i="2"/>
  <c r="R798" i="2" s="1"/>
  <c r="X798" i="2"/>
  <c r="Y798" i="2" s="1"/>
  <c r="AA798" i="2"/>
  <c r="AB798" i="2" s="1"/>
  <c r="O799" i="2"/>
  <c r="N799" i="2" s="1"/>
  <c r="S799" i="2"/>
  <c r="R799" i="2" s="1"/>
  <c r="X799" i="2"/>
  <c r="Y799" i="2" s="1"/>
  <c r="AA799" i="2"/>
  <c r="AB799" i="2" s="1"/>
  <c r="O800" i="2"/>
  <c r="N800" i="2" s="1"/>
  <c r="S800" i="2"/>
  <c r="R800" i="2" s="1"/>
  <c r="X800" i="2"/>
  <c r="Y800" i="2" s="1"/>
  <c r="AA800" i="2"/>
  <c r="AB800" i="2" s="1"/>
  <c r="O801" i="2"/>
  <c r="N801" i="2" s="1"/>
  <c r="S801" i="2"/>
  <c r="R801" i="2" s="1"/>
  <c r="X801" i="2"/>
  <c r="Y801" i="2" s="1"/>
  <c r="AA801" i="2"/>
  <c r="AB801" i="2" s="1"/>
  <c r="V802" i="2"/>
  <c r="O803" i="2"/>
  <c r="N803" i="2" s="1"/>
  <c r="S803" i="2"/>
  <c r="R803" i="2" s="1"/>
  <c r="X803" i="2"/>
  <c r="Y803" i="2" s="1"/>
  <c r="AA803" i="2"/>
  <c r="AB803" i="2" s="1"/>
  <c r="O804" i="2"/>
  <c r="N804" i="2" s="1"/>
  <c r="S804" i="2"/>
  <c r="R804" i="2" s="1"/>
  <c r="X804" i="2"/>
  <c r="Y804" i="2" s="1"/>
  <c r="AA804" i="2"/>
  <c r="AB804" i="2" s="1"/>
  <c r="V805" i="2"/>
  <c r="O806" i="2"/>
  <c r="N806" i="2" s="1"/>
  <c r="S806" i="2"/>
  <c r="R806" i="2" s="1"/>
  <c r="X806" i="2"/>
  <c r="Y806" i="2" s="1"/>
  <c r="AA806" i="2"/>
  <c r="AB806" i="2" s="1"/>
  <c r="O807" i="2"/>
  <c r="N807" i="2" s="1"/>
  <c r="S807" i="2"/>
  <c r="R807" i="2" s="1"/>
  <c r="X807" i="2"/>
  <c r="Y807" i="2" s="1"/>
  <c r="AA807" i="2"/>
  <c r="AB807" i="2" s="1"/>
  <c r="O808" i="2"/>
  <c r="N808" i="2" s="1"/>
  <c r="S808" i="2"/>
  <c r="R808" i="2" s="1"/>
  <c r="X808" i="2"/>
  <c r="Y808" i="2" s="1"/>
  <c r="AA808" i="2"/>
  <c r="AB808" i="2" s="1"/>
  <c r="O809" i="2"/>
  <c r="N809" i="2" s="1"/>
  <c r="S809" i="2"/>
  <c r="R809" i="2" s="1"/>
  <c r="X809" i="2"/>
  <c r="Y809" i="2" s="1"/>
  <c r="AA809" i="2"/>
  <c r="AB809" i="2" s="1"/>
  <c r="V810" i="2"/>
  <c r="AD810" i="2"/>
  <c r="AC810" i="2" s="1"/>
  <c r="AF810" i="2"/>
  <c r="AG810" i="2"/>
  <c r="O811" i="2"/>
  <c r="N811" i="2" s="1"/>
  <c r="S811" i="2"/>
  <c r="R811" i="2" s="1"/>
  <c r="X811" i="2"/>
  <c r="Y811" i="2" s="1"/>
  <c r="AA811" i="2"/>
  <c r="AB811" i="2" s="1"/>
  <c r="AC811" i="2"/>
  <c r="AE811" i="2"/>
  <c r="O812" i="2"/>
  <c r="N812" i="2" s="1"/>
  <c r="S812" i="2"/>
  <c r="R812" i="2" s="1"/>
  <c r="X812" i="2"/>
  <c r="Y812" i="2" s="1"/>
  <c r="AA812" i="2"/>
  <c r="AB812" i="2" s="1"/>
  <c r="AF812" i="2"/>
  <c r="O813" i="2"/>
  <c r="N813" i="2" s="1"/>
  <c r="S813" i="2"/>
  <c r="R813" i="2" s="1"/>
  <c r="X813" i="2"/>
  <c r="Y813" i="2" s="1"/>
  <c r="AA813" i="2"/>
  <c r="AB813" i="2" s="1"/>
  <c r="O814" i="2"/>
  <c r="N814" i="2" s="1"/>
  <c r="S814" i="2"/>
  <c r="R814" i="2" s="1"/>
  <c r="X814" i="2"/>
  <c r="Y814" i="2" s="1"/>
  <c r="AA814" i="2"/>
  <c r="AB814" i="2" s="1"/>
  <c r="AG814" i="2"/>
  <c r="O815" i="2"/>
  <c r="N815" i="2" s="1"/>
  <c r="S815" i="2"/>
  <c r="R815" i="2" s="1"/>
  <c r="X815" i="2"/>
  <c r="Y815" i="2" s="1"/>
  <c r="AA815" i="2"/>
  <c r="AB815" i="2" s="1"/>
  <c r="O816" i="2"/>
  <c r="N816" i="2" s="1"/>
  <c r="S816" i="2"/>
  <c r="R816" i="2" s="1"/>
  <c r="X816" i="2"/>
  <c r="Y816" i="2" s="1"/>
  <c r="AA816" i="2"/>
  <c r="AB816" i="2" s="1"/>
  <c r="O817" i="2"/>
  <c r="N817" i="2" s="1"/>
  <c r="S817" i="2"/>
  <c r="R817" i="2" s="1"/>
  <c r="X817" i="2"/>
  <c r="Y817" i="2" s="1"/>
  <c r="AA817" i="2"/>
  <c r="AB817" i="2" s="1"/>
  <c r="O818" i="2"/>
  <c r="N818" i="2" s="1"/>
  <c r="S818" i="2"/>
  <c r="R818" i="2" s="1"/>
  <c r="X818" i="2"/>
  <c r="Y818" i="2" s="1"/>
  <c r="AA818" i="2"/>
  <c r="AB818" i="2" s="1"/>
  <c r="V819" i="2"/>
  <c r="O820" i="2"/>
  <c r="N820" i="2" s="1"/>
  <c r="S820" i="2"/>
  <c r="R820" i="2" s="1"/>
  <c r="X820" i="2"/>
  <c r="Y820" i="2" s="1"/>
  <c r="AA820" i="2"/>
  <c r="AB820" i="2" s="1"/>
  <c r="O821" i="2"/>
  <c r="N821" i="2" s="1"/>
  <c r="S821" i="2"/>
  <c r="R821" i="2" s="1"/>
  <c r="X821" i="2"/>
  <c r="Y821" i="2" s="1"/>
  <c r="AA821" i="2"/>
  <c r="AB821" i="2" s="1"/>
  <c r="O822" i="2"/>
  <c r="N822" i="2" s="1"/>
  <c r="S822" i="2"/>
  <c r="R822" i="2" s="1"/>
  <c r="X822" i="2"/>
  <c r="Y822" i="2" s="1"/>
  <c r="AA822" i="2"/>
  <c r="AB822" i="2" s="1"/>
  <c r="O823" i="2"/>
  <c r="N823" i="2" s="1"/>
  <c r="S823" i="2"/>
  <c r="R823" i="2" s="1"/>
  <c r="X823" i="2"/>
  <c r="Y823" i="2" s="1"/>
  <c r="AA823" i="2"/>
  <c r="AB823" i="2" s="1"/>
  <c r="V824" i="2"/>
  <c r="O825" i="2"/>
  <c r="N825" i="2" s="1"/>
  <c r="S825" i="2"/>
  <c r="R825" i="2" s="1"/>
  <c r="X825" i="2"/>
  <c r="Y825" i="2" s="1"/>
  <c r="AA825" i="2"/>
  <c r="AB825" i="2" s="1"/>
  <c r="O826" i="2"/>
  <c r="N826" i="2" s="1"/>
  <c r="S826" i="2"/>
  <c r="R826" i="2" s="1"/>
  <c r="X826" i="2"/>
  <c r="Y826" i="2" s="1"/>
  <c r="AA826" i="2"/>
  <c r="AB826" i="2" s="1"/>
  <c r="O827" i="2"/>
  <c r="N827" i="2" s="1"/>
  <c r="S827" i="2"/>
  <c r="R827" i="2" s="1"/>
  <c r="X827" i="2"/>
  <c r="Y827" i="2" s="1"/>
  <c r="AA827" i="2"/>
  <c r="AB827" i="2" s="1"/>
  <c r="O828" i="2"/>
  <c r="N828" i="2" s="1"/>
  <c r="S828" i="2"/>
  <c r="R828" i="2" s="1"/>
  <c r="X828" i="2"/>
  <c r="Y828" i="2" s="1"/>
  <c r="AA828" i="2"/>
  <c r="AB828" i="2" s="1"/>
  <c r="O829" i="2"/>
  <c r="N829" i="2" s="1"/>
  <c r="S829" i="2"/>
  <c r="R829" i="2" s="1"/>
  <c r="X829" i="2"/>
  <c r="Y829" i="2" s="1"/>
  <c r="AA829" i="2"/>
  <c r="AB829" i="2" s="1"/>
  <c r="V830" i="2"/>
  <c r="O831" i="2"/>
  <c r="N831" i="2" s="1"/>
  <c r="S831" i="2"/>
  <c r="R831" i="2" s="1"/>
  <c r="X831" i="2"/>
  <c r="Y831" i="2" s="1"/>
  <c r="AA831" i="2"/>
  <c r="AB831" i="2" s="1"/>
  <c r="O832" i="2"/>
  <c r="N832" i="2" s="1"/>
  <c r="S832" i="2"/>
  <c r="R832" i="2" s="1"/>
  <c r="X832" i="2"/>
  <c r="Y832" i="2" s="1"/>
  <c r="AA832" i="2"/>
  <c r="AB832" i="2" s="1"/>
  <c r="O833" i="2"/>
  <c r="N833" i="2" s="1"/>
  <c r="S833" i="2"/>
  <c r="R833" i="2" s="1"/>
  <c r="X833" i="2"/>
  <c r="Y833" i="2" s="1"/>
  <c r="AA833" i="2"/>
  <c r="AB833" i="2" s="1"/>
  <c r="O834" i="2"/>
  <c r="N834" i="2" s="1"/>
  <c r="S834" i="2"/>
  <c r="R834" i="2" s="1"/>
  <c r="X834" i="2"/>
  <c r="Y834" i="2" s="1"/>
  <c r="AA834" i="2"/>
  <c r="AB834" i="2" s="1"/>
  <c r="O835" i="2"/>
  <c r="N835" i="2" s="1"/>
  <c r="S835" i="2"/>
  <c r="R835" i="2" s="1"/>
  <c r="X835" i="2"/>
  <c r="Y835" i="2" s="1"/>
  <c r="AA835" i="2"/>
  <c r="AB835" i="2" s="1"/>
  <c r="V836" i="2"/>
  <c r="O837" i="2"/>
  <c r="N837" i="2" s="1"/>
  <c r="S837" i="2"/>
  <c r="R837" i="2" s="1"/>
  <c r="X837" i="2"/>
  <c r="Y837" i="2" s="1"/>
  <c r="AA837" i="2"/>
  <c r="AB837" i="2" s="1"/>
  <c r="O838" i="2"/>
  <c r="N838" i="2" s="1"/>
  <c r="S838" i="2"/>
  <c r="R838" i="2" s="1"/>
  <c r="X838" i="2"/>
  <c r="Y838" i="2" s="1"/>
  <c r="AA838" i="2"/>
  <c r="AB838" i="2" s="1"/>
  <c r="O839" i="2"/>
  <c r="N839" i="2" s="1"/>
  <c r="S839" i="2"/>
  <c r="R839" i="2" s="1"/>
  <c r="X839" i="2"/>
  <c r="Y839" i="2" s="1"/>
  <c r="AA839" i="2"/>
  <c r="AB839" i="2" s="1"/>
  <c r="O840" i="2"/>
  <c r="N840" i="2" s="1"/>
  <c r="S840" i="2"/>
  <c r="R840" i="2" s="1"/>
  <c r="X840" i="2"/>
  <c r="Y840" i="2" s="1"/>
  <c r="AA840" i="2"/>
  <c r="AB840" i="2" s="1"/>
  <c r="O841" i="2"/>
  <c r="N841" i="2" s="1"/>
  <c r="S841" i="2"/>
  <c r="R841" i="2" s="1"/>
  <c r="X841" i="2"/>
  <c r="Y841" i="2" s="1"/>
  <c r="AA841" i="2"/>
  <c r="AB841" i="2" s="1"/>
  <c r="O842" i="2"/>
  <c r="N842" i="2" s="1"/>
  <c r="S842" i="2"/>
  <c r="R842" i="2" s="1"/>
  <c r="X842" i="2"/>
  <c r="Y842" i="2" s="1"/>
  <c r="AA842" i="2"/>
  <c r="AB842" i="2" s="1"/>
  <c r="O843" i="2"/>
  <c r="N843" i="2" s="1"/>
  <c r="S843" i="2"/>
  <c r="R843" i="2" s="1"/>
  <c r="X843" i="2"/>
  <c r="Y843" i="2" s="1"/>
  <c r="AA843" i="2"/>
  <c r="AB843" i="2" s="1"/>
  <c r="O844" i="2"/>
  <c r="N844" i="2" s="1"/>
  <c r="S844" i="2"/>
  <c r="R844" i="2" s="1"/>
  <c r="X844" i="2"/>
  <c r="Y844" i="2" s="1"/>
  <c r="AA844" i="2"/>
  <c r="AB844" i="2" s="1"/>
  <c r="O845" i="2"/>
  <c r="N845" i="2" s="1"/>
  <c r="S845" i="2"/>
  <c r="R845" i="2" s="1"/>
  <c r="X845" i="2"/>
  <c r="Y845" i="2" s="1"/>
  <c r="AA845" i="2"/>
  <c r="AB845" i="2" s="1"/>
  <c r="V846" i="2"/>
  <c r="O847" i="2"/>
  <c r="N847" i="2" s="1"/>
  <c r="S847" i="2"/>
  <c r="R847" i="2" s="1"/>
  <c r="X847" i="2"/>
  <c r="Y847" i="2" s="1"/>
  <c r="AA847" i="2"/>
  <c r="AB847" i="2" s="1"/>
  <c r="O848" i="2"/>
  <c r="N848" i="2" s="1"/>
  <c r="S848" i="2"/>
  <c r="R848" i="2" s="1"/>
  <c r="X848" i="2"/>
  <c r="Y848" i="2" s="1"/>
  <c r="AA848" i="2"/>
  <c r="AB848" i="2" s="1"/>
  <c r="O849" i="2"/>
  <c r="N849" i="2" s="1"/>
  <c r="S849" i="2"/>
  <c r="R849" i="2" s="1"/>
  <c r="X849" i="2"/>
  <c r="Y849" i="2" s="1"/>
  <c r="AA849" i="2"/>
  <c r="AB849" i="2" s="1"/>
  <c r="O850" i="2"/>
  <c r="N850" i="2" s="1"/>
  <c r="S850" i="2"/>
  <c r="R850" i="2" s="1"/>
  <c r="X850" i="2"/>
  <c r="Y850" i="2" s="1"/>
  <c r="AA850" i="2"/>
  <c r="AB850" i="2" s="1"/>
  <c r="O851" i="2"/>
  <c r="N851" i="2" s="1"/>
  <c r="S851" i="2"/>
  <c r="R851" i="2" s="1"/>
  <c r="X851" i="2"/>
  <c r="Y851" i="2" s="1"/>
  <c r="AA851" i="2"/>
  <c r="AB851" i="2" s="1"/>
  <c r="O852" i="2"/>
  <c r="N852" i="2" s="1"/>
  <c r="S852" i="2"/>
  <c r="R852" i="2" s="1"/>
  <c r="X852" i="2"/>
  <c r="Y852" i="2" s="1"/>
  <c r="AA852" i="2"/>
  <c r="AB852" i="2" s="1"/>
  <c r="V853" i="2"/>
  <c r="O854" i="2"/>
  <c r="N854" i="2" s="1"/>
  <c r="S854" i="2"/>
  <c r="R854" i="2" s="1"/>
  <c r="X854" i="2"/>
  <c r="Y854" i="2" s="1"/>
  <c r="AA854" i="2"/>
  <c r="AB854" i="2" s="1"/>
  <c r="O855" i="2"/>
  <c r="N855" i="2" s="1"/>
  <c r="S855" i="2"/>
  <c r="R855" i="2" s="1"/>
  <c r="X855" i="2"/>
  <c r="Y855" i="2" s="1"/>
  <c r="AA855" i="2"/>
  <c r="AB855" i="2" s="1"/>
  <c r="O856" i="2"/>
  <c r="N856" i="2" s="1"/>
  <c r="S856" i="2"/>
  <c r="R856" i="2" s="1"/>
  <c r="X856" i="2"/>
  <c r="Y856" i="2" s="1"/>
  <c r="AA856" i="2"/>
  <c r="AB856" i="2" s="1"/>
  <c r="O857" i="2"/>
  <c r="N857" i="2" s="1"/>
  <c r="S857" i="2"/>
  <c r="R857" i="2" s="1"/>
  <c r="X857" i="2"/>
  <c r="Y857" i="2" s="1"/>
  <c r="AA857" i="2"/>
  <c r="AB857" i="2" s="1"/>
  <c r="O858" i="2"/>
  <c r="N858" i="2" s="1"/>
  <c r="S858" i="2"/>
  <c r="R858" i="2" s="1"/>
  <c r="X858" i="2"/>
  <c r="Y858" i="2" s="1"/>
  <c r="AA858" i="2"/>
  <c r="AB858" i="2" s="1"/>
  <c r="O859" i="2"/>
  <c r="N859" i="2" s="1"/>
  <c r="S859" i="2"/>
  <c r="R859" i="2" s="1"/>
  <c r="X859" i="2"/>
  <c r="Y859" i="2" s="1"/>
  <c r="AA859" i="2"/>
  <c r="AB859" i="2" s="1"/>
  <c r="V860" i="2"/>
  <c r="O861" i="2"/>
  <c r="N861" i="2" s="1"/>
  <c r="S861" i="2"/>
  <c r="R861" i="2" s="1"/>
  <c r="X861" i="2"/>
  <c r="Y861" i="2" s="1"/>
  <c r="AA861" i="2"/>
  <c r="AB861" i="2" s="1"/>
  <c r="O862" i="2"/>
  <c r="N862" i="2" s="1"/>
  <c r="S862" i="2"/>
  <c r="R862" i="2" s="1"/>
  <c r="X862" i="2"/>
  <c r="Y862" i="2" s="1"/>
  <c r="AA862" i="2"/>
  <c r="AB862" i="2" s="1"/>
  <c r="O863" i="2"/>
  <c r="N863" i="2" s="1"/>
  <c r="S863" i="2"/>
  <c r="R863" i="2" s="1"/>
  <c r="X863" i="2"/>
  <c r="Y863" i="2" s="1"/>
  <c r="AA863" i="2"/>
  <c r="AB863" i="2" s="1"/>
  <c r="V864" i="2"/>
  <c r="O865" i="2"/>
  <c r="N865" i="2" s="1"/>
  <c r="S865" i="2"/>
  <c r="R865" i="2" s="1"/>
  <c r="X865" i="2"/>
  <c r="Y865" i="2" s="1"/>
  <c r="AA865" i="2"/>
  <c r="AB865" i="2" s="1"/>
  <c r="O866" i="2"/>
  <c r="N866" i="2" s="1"/>
  <c r="S866" i="2"/>
  <c r="R866" i="2" s="1"/>
  <c r="X866" i="2"/>
  <c r="Y866" i="2" s="1"/>
  <c r="AA866" i="2"/>
  <c r="AB866" i="2" s="1"/>
  <c r="O867" i="2"/>
  <c r="N867" i="2" s="1"/>
  <c r="S867" i="2"/>
  <c r="R867" i="2" s="1"/>
  <c r="X867" i="2"/>
  <c r="Y867" i="2" s="1"/>
  <c r="AA867" i="2"/>
  <c r="AB867" i="2" s="1"/>
  <c r="O868" i="2"/>
  <c r="N868" i="2" s="1"/>
  <c r="S868" i="2"/>
  <c r="R868" i="2" s="1"/>
  <c r="X868" i="2"/>
  <c r="Y868" i="2" s="1"/>
  <c r="AA868" i="2"/>
  <c r="AB868" i="2" s="1"/>
  <c r="V869" i="2"/>
  <c r="AD869" i="2"/>
  <c r="AC869" i="2" s="1"/>
  <c r="AF869" i="2"/>
  <c r="AG869" i="2"/>
  <c r="O870" i="2"/>
  <c r="N870" i="2" s="1"/>
  <c r="S870" i="2"/>
  <c r="R870" i="2" s="1"/>
  <c r="X870" i="2"/>
  <c r="Y870" i="2" s="1"/>
  <c r="AA870" i="2"/>
  <c r="AB870" i="2" s="1"/>
  <c r="AC870" i="2"/>
  <c r="AE870" i="2"/>
  <c r="O871" i="2"/>
  <c r="N871" i="2" s="1"/>
  <c r="S871" i="2"/>
  <c r="R871" i="2" s="1"/>
  <c r="X871" i="2"/>
  <c r="Y871" i="2" s="1"/>
  <c r="AA871" i="2"/>
  <c r="AB871" i="2" s="1"/>
  <c r="AF871" i="2"/>
  <c r="O872" i="2"/>
  <c r="N872" i="2" s="1"/>
  <c r="S872" i="2"/>
  <c r="R872" i="2" s="1"/>
  <c r="X872" i="2"/>
  <c r="Y872" i="2" s="1"/>
  <c r="AA872" i="2"/>
  <c r="AB872" i="2" s="1"/>
  <c r="O873" i="2"/>
  <c r="N873" i="2" s="1"/>
  <c r="S873" i="2"/>
  <c r="R873" i="2" s="1"/>
  <c r="X873" i="2"/>
  <c r="Y873" i="2" s="1"/>
  <c r="AA873" i="2"/>
  <c r="AB873" i="2" s="1"/>
  <c r="AG873" i="2"/>
  <c r="O874" i="2"/>
  <c r="N874" i="2" s="1"/>
  <c r="S874" i="2"/>
  <c r="R874" i="2" s="1"/>
  <c r="X874" i="2"/>
  <c r="Y874" i="2" s="1"/>
  <c r="AA874" i="2"/>
  <c r="AB874" i="2" s="1"/>
  <c r="O875" i="2"/>
  <c r="N875" i="2" s="1"/>
  <c r="S875" i="2"/>
  <c r="R875" i="2" s="1"/>
  <c r="X875" i="2"/>
  <c r="Y875" i="2" s="1"/>
  <c r="AA875" i="2"/>
  <c r="AB875" i="2" s="1"/>
  <c r="O876" i="2"/>
  <c r="N876" i="2" s="1"/>
  <c r="S876" i="2"/>
  <c r="R876" i="2" s="1"/>
  <c r="X876" i="2"/>
  <c r="Y876" i="2" s="1"/>
  <c r="AA876" i="2"/>
  <c r="AB876" i="2" s="1"/>
  <c r="O877" i="2"/>
  <c r="N877" i="2" s="1"/>
  <c r="S877" i="2"/>
  <c r="R877" i="2" s="1"/>
  <c r="X877" i="2"/>
  <c r="Y877" i="2" s="1"/>
  <c r="AA877" i="2"/>
  <c r="AB877" i="2" s="1"/>
  <c r="O878" i="2"/>
  <c r="N878" i="2" s="1"/>
  <c r="S878" i="2"/>
  <c r="R878" i="2" s="1"/>
  <c r="X878" i="2"/>
  <c r="Y878" i="2" s="1"/>
  <c r="AA878" i="2"/>
  <c r="AB878" i="2" s="1"/>
  <c r="O879" i="2"/>
  <c r="N879" i="2" s="1"/>
  <c r="S879" i="2"/>
  <c r="R879" i="2" s="1"/>
  <c r="X879" i="2"/>
  <c r="Y879" i="2" s="1"/>
  <c r="AA879" i="2"/>
  <c r="AB879" i="2" s="1"/>
  <c r="O880" i="2"/>
  <c r="N880" i="2" s="1"/>
  <c r="S880" i="2"/>
  <c r="R880" i="2" s="1"/>
  <c r="X880" i="2"/>
  <c r="Y880" i="2" s="1"/>
  <c r="AA880" i="2"/>
  <c r="AB880" i="2" s="1"/>
  <c r="V881" i="2"/>
  <c r="O882" i="2"/>
  <c r="N882" i="2" s="1"/>
  <c r="S882" i="2"/>
  <c r="R882" i="2" s="1"/>
  <c r="X882" i="2"/>
  <c r="Y882" i="2" s="1"/>
  <c r="AA882" i="2"/>
  <c r="AB882" i="2" s="1"/>
  <c r="O883" i="2"/>
  <c r="N883" i="2" s="1"/>
  <c r="S883" i="2"/>
  <c r="R883" i="2" s="1"/>
  <c r="X883" i="2"/>
  <c r="Y883" i="2" s="1"/>
  <c r="AA883" i="2"/>
  <c r="AB883" i="2" s="1"/>
  <c r="O884" i="2"/>
  <c r="N884" i="2" s="1"/>
  <c r="S884" i="2"/>
  <c r="R884" i="2" s="1"/>
  <c r="X884" i="2"/>
  <c r="Y884" i="2" s="1"/>
  <c r="AA884" i="2"/>
  <c r="AB884" i="2" s="1"/>
  <c r="O885" i="2"/>
  <c r="N885" i="2" s="1"/>
  <c r="S885" i="2"/>
  <c r="R885" i="2" s="1"/>
  <c r="X885" i="2"/>
  <c r="Y885" i="2" s="1"/>
  <c r="AA885" i="2"/>
  <c r="AB885" i="2" s="1"/>
  <c r="O886" i="2"/>
  <c r="N886" i="2" s="1"/>
  <c r="S886" i="2"/>
  <c r="R886" i="2" s="1"/>
  <c r="X886" i="2"/>
  <c r="Y886" i="2" s="1"/>
  <c r="AA886" i="2"/>
  <c r="AB886" i="2" s="1"/>
  <c r="O887" i="2"/>
  <c r="N887" i="2" s="1"/>
  <c r="S887" i="2"/>
  <c r="R887" i="2" s="1"/>
  <c r="X887" i="2"/>
  <c r="Y887" i="2" s="1"/>
  <c r="AA887" i="2"/>
  <c r="AB887" i="2" s="1"/>
  <c r="O888" i="2"/>
  <c r="N888" i="2" s="1"/>
  <c r="S888" i="2"/>
  <c r="R888" i="2" s="1"/>
  <c r="X888" i="2"/>
  <c r="Y888" i="2" s="1"/>
  <c r="AA888" i="2"/>
  <c r="AB888" i="2" s="1"/>
  <c r="O889" i="2"/>
  <c r="N889" i="2" s="1"/>
  <c r="S889" i="2"/>
  <c r="R889" i="2" s="1"/>
  <c r="X889" i="2"/>
  <c r="Y889" i="2" s="1"/>
  <c r="AA889" i="2"/>
  <c r="AB889" i="2" s="1"/>
  <c r="O890" i="2"/>
  <c r="N890" i="2" s="1"/>
  <c r="S890" i="2"/>
  <c r="R890" i="2" s="1"/>
  <c r="X890" i="2"/>
  <c r="Y890" i="2" s="1"/>
  <c r="AA890" i="2"/>
  <c r="AB890" i="2" s="1"/>
  <c r="O891" i="2"/>
  <c r="N891" i="2" s="1"/>
  <c r="S891" i="2"/>
  <c r="R891" i="2" s="1"/>
  <c r="X891" i="2"/>
  <c r="Y891" i="2" s="1"/>
  <c r="AA891" i="2"/>
  <c r="AB891" i="2" s="1"/>
  <c r="O892" i="2"/>
  <c r="N892" i="2" s="1"/>
  <c r="S892" i="2"/>
  <c r="R892" i="2" s="1"/>
  <c r="X892" i="2"/>
  <c r="Y892" i="2" s="1"/>
  <c r="AA892" i="2"/>
  <c r="AB892" i="2" s="1"/>
  <c r="V893" i="2"/>
  <c r="O894" i="2"/>
  <c r="N894" i="2" s="1"/>
  <c r="S894" i="2"/>
  <c r="R894" i="2" s="1"/>
  <c r="X894" i="2"/>
  <c r="Y894" i="2" s="1"/>
  <c r="AA894" i="2"/>
  <c r="AB894" i="2" s="1"/>
  <c r="O895" i="2"/>
  <c r="N895" i="2" s="1"/>
  <c r="S895" i="2"/>
  <c r="R895" i="2" s="1"/>
  <c r="X895" i="2"/>
  <c r="Y895" i="2" s="1"/>
  <c r="AA895" i="2"/>
  <c r="AB895" i="2" s="1"/>
  <c r="V896" i="2"/>
  <c r="O897" i="2"/>
  <c r="N897" i="2" s="1"/>
  <c r="S897" i="2"/>
  <c r="R897" i="2" s="1"/>
  <c r="X897" i="2"/>
  <c r="Y897" i="2" s="1"/>
  <c r="AA897" i="2"/>
  <c r="AB897" i="2" s="1"/>
  <c r="O898" i="2"/>
  <c r="N898" i="2" s="1"/>
  <c r="S898" i="2"/>
  <c r="R898" i="2" s="1"/>
  <c r="X898" i="2"/>
  <c r="Y898" i="2" s="1"/>
  <c r="AA898" i="2"/>
  <c r="AB898" i="2" s="1"/>
  <c r="O899" i="2"/>
  <c r="N899" i="2" s="1"/>
  <c r="S899" i="2"/>
  <c r="R899" i="2" s="1"/>
  <c r="X899" i="2"/>
  <c r="Y899" i="2" s="1"/>
  <c r="AA899" i="2"/>
  <c r="AB899" i="2" s="1"/>
  <c r="O900" i="2"/>
  <c r="N900" i="2" s="1"/>
  <c r="S900" i="2"/>
  <c r="R900" i="2" s="1"/>
  <c r="X900" i="2"/>
  <c r="Y900" i="2" s="1"/>
  <c r="AA900" i="2"/>
  <c r="AB900" i="2" s="1"/>
  <c r="O901" i="2"/>
  <c r="N901" i="2" s="1"/>
  <c r="S901" i="2"/>
  <c r="R901" i="2" s="1"/>
  <c r="X901" i="2"/>
  <c r="Y901" i="2" s="1"/>
  <c r="AA901" i="2"/>
  <c r="AB901" i="2" s="1"/>
  <c r="O902" i="2"/>
  <c r="N902" i="2" s="1"/>
  <c r="S902" i="2"/>
  <c r="R902" i="2" s="1"/>
  <c r="X902" i="2"/>
  <c r="Y902" i="2" s="1"/>
  <c r="AA902" i="2"/>
  <c r="AB902" i="2" s="1"/>
  <c r="O903" i="2"/>
  <c r="N903" i="2" s="1"/>
  <c r="S903" i="2"/>
  <c r="R903" i="2" s="1"/>
  <c r="X903" i="2"/>
  <c r="Y903" i="2" s="1"/>
  <c r="AA903" i="2"/>
  <c r="AB903" i="2" s="1"/>
  <c r="V904" i="2"/>
  <c r="O905" i="2"/>
  <c r="N905" i="2" s="1"/>
  <c r="S905" i="2"/>
  <c r="R905" i="2" s="1"/>
  <c r="X905" i="2"/>
  <c r="Y905" i="2" s="1"/>
  <c r="AA905" i="2"/>
  <c r="AB905" i="2" s="1"/>
  <c r="O906" i="2"/>
  <c r="N906" i="2" s="1"/>
  <c r="S906" i="2"/>
  <c r="R906" i="2" s="1"/>
  <c r="X906" i="2"/>
  <c r="Y906" i="2" s="1"/>
  <c r="AA906" i="2"/>
  <c r="AB906" i="2" s="1"/>
  <c r="V907" i="2"/>
  <c r="O908" i="2"/>
  <c r="N908" i="2" s="1"/>
  <c r="S908" i="2"/>
  <c r="R908" i="2" s="1"/>
  <c r="X908" i="2"/>
  <c r="Y908" i="2" s="1"/>
  <c r="AA908" i="2"/>
  <c r="AB908" i="2" s="1"/>
  <c r="O909" i="2"/>
  <c r="N909" i="2" s="1"/>
  <c r="S909" i="2"/>
  <c r="R909" i="2" s="1"/>
  <c r="X909" i="2"/>
  <c r="Y909" i="2" s="1"/>
  <c r="AA909" i="2"/>
  <c r="AB909" i="2" s="1"/>
  <c r="V910" i="2"/>
  <c r="AD910" i="2"/>
  <c r="AC910" i="2" s="1"/>
  <c r="AF910" i="2"/>
  <c r="AG910" i="2"/>
  <c r="O911" i="2"/>
  <c r="N911" i="2" s="1"/>
  <c r="S911" i="2"/>
  <c r="R911" i="2" s="1"/>
  <c r="X911" i="2"/>
  <c r="Y911" i="2" s="1"/>
  <c r="AA911" i="2"/>
  <c r="AB911" i="2" s="1"/>
  <c r="AC911" i="2"/>
  <c r="AE911" i="2"/>
  <c r="O912" i="2"/>
  <c r="N912" i="2" s="1"/>
  <c r="S912" i="2"/>
  <c r="R912" i="2" s="1"/>
  <c r="X912" i="2"/>
  <c r="Y912" i="2" s="1"/>
  <c r="AA912" i="2"/>
  <c r="AB912" i="2" s="1"/>
  <c r="AF912" i="2"/>
  <c r="O913" i="2"/>
  <c r="N913" i="2" s="1"/>
  <c r="S913" i="2"/>
  <c r="R913" i="2" s="1"/>
  <c r="X913" i="2"/>
  <c r="Y913" i="2" s="1"/>
  <c r="AA913" i="2"/>
  <c r="AB913" i="2" s="1"/>
  <c r="O914" i="2"/>
  <c r="N914" i="2" s="1"/>
  <c r="S914" i="2"/>
  <c r="R914" i="2" s="1"/>
  <c r="X914" i="2"/>
  <c r="Y914" i="2" s="1"/>
  <c r="AA914" i="2"/>
  <c r="AB914" i="2" s="1"/>
  <c r="AG914" i="2"/>
  <c r="O915" i="2"/>
  <c r="N915" i="2" s="1"/>
  <c r="S915" i="2"/>
  <c r="R915" i="2" s="1"/>
  <c r="X915" i="2"/>
  <c r="Y915" i="2" s="1"/>
  <c r="AA915" i="2"/>
  <c r="AB915" i="2" s="1"/>
  <c r="O916" i="2"/>
  <c r="N916" i="2" s="1"/>
  <c r="S916" i="2"/>
  <c r="R916" i="2" s="1"/>
  <c r="X916" i="2"/>
  <c r="Y916" i="2" s="1"/>
  <c r="AA916" i="2"/>
  <c r="AB916" i="2" s="1"/>
  <c r="O917" i="2"/>
  <c r="N917" i="2" s="1"/>
  <c r="S917" i="2"/>
  <c r="R917" i="2" s="1"/>
  <c r="X917" i="2"/>
  <c r="Y917" i="2" s="1"/>
  <c r="AA917" i="2"/>
  <c r="AB917" i="2" s="1"/>
  <c r="O918" i="2"/>
  <c r="N918" i="2" s="1"/>
  <c r="S918" i="2"/>
  <c r="R918" i="2" s="1"/>
  <c r="X918" i="2"/>
  <c r="Y918" i="2" s="1"/>
  <c r="AA918" i="2"/>
  <c r="AB918" i="2" s="1"/>
  <c r="O919" i="2"/>
  <c r="N919" i="2" s="1"/>
  <c r="S919" i="2"/>
  <c r="R919" i="2" s="1"/>
  <c r="X919" i="2"/>
  <c r="Y919" i="2" s="1"/>
  <c r="AA919" i="2"/>
  <c r="AB919" i="2" s="1"/>
  <c r="O920" i="2"/>
  <c r="N920" i="2" s="1"/>
  <c r="S920" i="2"/>
  <c r="R920" i="2" s="1"/>
  <c r="X920" i="2"/>
  <c r="Y920" i="2" s="1"/>
  <c r="AA920" i="2"/>
  <c r="AB920" i="2" s="1"/>
  <c r="O921" i="2"/>
  <c r="N921" i="2" s="1"/>
  <c r="S921" i="2"/>
  <c r="R921" i="2" s="1"/>
  <c r="X921" i="2"/>
  <c r="Y921" i="2" s="1"/>
  <c r="AA921" i="2"/>
  <c r="AB921" i="2" s="1"/>
  <c r="V922" i="2"/>
  <c r="O923" i="2"/>
  <c r="N923" i="2" s="1"/>
  <c r="S923" i="2"/>
  <c r="R923" i="2" s="1"/>
  <c r="X923" i="2"/>
  <c r="Y923" i="2" s="1"/>
  <c r="AA923" i="2"/>
  <c r="AB923" i="2" s="1"/>
  <c r="O924" i="2"/>
  <c r="N924" i="2" s="1"/>
  <c r="S924" i="2"/>
  <c r="R924" i="2" s="1"/>
  <c r="X924" i="2"/>
  <c r="Y924" i="2" s="1"/>
  <c r="AA924" i="2"/>
  <c r="AB924" i="2" s="1"/>
  <c r="O925" i="2"/>
  <c r="N925" i="2" s="1"/>
  <c r="S925" i="2"/>
  <c r="R925" i="2" s="1"/>
  <c r="X925" i="2"/>
  <c r="Y925" i="2" s="1"/>
  <c r="AA925" i="2"/>
  <c r="AB925" i="2" s="1"/>
  <c r="O926" i="2"/>
  <c r="N926" i="2" s="1"/>
  <c r="S926" i="2"/>
  <c r="R926" i="2" s="1"/>
  <c r="X926" i="2"/>
  <c r="Y926" i="2" s="1"/>
  <c r="AA926" i="2"/>
  <c r="AB926" i="2" s="1"/>
  <c r="O927" i="2"/>
  <c r="N927" i="2" s="1"/>
  <c r="S927" i="2"/>
  <c r="R927" i="2" s="1"/>
  <c r="X927" i="2"/>
  <c r="Y927" i="2" s="1"/>
  <c r="AA927" i="2"/>
  <c r="AB927" i="2" s="1"/>
  <c r="O928" i="2"/>
  <c r="N928" i="2" s="1"/>
  <c r="S928" i="2"/>
  <c r="R928" i="2" s="1"/>
  <c r="X928" i="2"/>
  <c r="Y928" i="2" s="1"/>
  <c r="AA928" i="2"/>
  <c r="AB928" i="2" s="1"/>
  <c r="O929" i="2"/>
  <c r="N929" i="2" s="1"/>
  <c r="S929" i="2"/>
  <c r="R929" i="2" s="1"/>
  <c r="X929" i="2"/>
  <c r="Y929" i="2" s="1"/>
  <c r="AA929" i="2"/>
  <c r="AB929" i="2" s="1"/>
  <c r="O930" i="2"/>
  <c r="N930" i="2" s="1"/>
  <c r="S930" i="2"/>
  <c r="R930" i="2" s="1"/>
  <c r="X930" i="2"/>
  <c r="Y930" i="2" s="1"/>
  <c r="AA930" i="2"/>
  <c r="AB930" i="2" s="1"/>
  <c r="O931" i="2"/>
  <c r="N931" i="2" s="1"/>
  <c r="S931" i="2"/>
  <c r="R931" i="2" s="1"/>
  <c r="X931" i="2"/>
  <c r="Y931" i="2" s="1"/>
  <c r="AA931" i="2"/>
  <c r="AB931" i="2" s="1"/>
  <c r="O932" i="2"/>
  <c r="N932" i="2" s="1"/>
  <c r="S932" i="2"/>
  <c r="R932" i="2" s="1"/>
  <c r="X932" i="2"/>
  <c r="Y932" i="2" s="1"/>
  <c r="AA932" i="2"/>
  <c r="AB932" i="2" s="1"/>
  <c r="V933" i="2"/>
  <c r="O934" i="2"/>
  <c r="N934" i="2" s="1"/>
  <c r="S934" i="2"/>
  <c r="R934" i="2" s="1"/>
  <c r="X934" i="2"/>
  <c r="Y934" i="2" s="1"/>
  <c r="AA934" i="2"/>
  <c r="AB934" i="2" s="1"/>
  <c r="O935" i="2"/>
  <c r="N935" i="2" s="1"/>
  <c r="S935" i="2"/>
  <c r="R935" i="2" s="1"/>
  <c r="X935" i="2"/>
  <c r="Y935" i="2" s="1"/>
  <c r="AA935" i="2"/>
  <c r="AB935" i="2" s="1"/>
  <c r="V936" i="2"/>
  <c r="O937" i="2"/>
  <c r="N937" i="2" s="1"/>
  <c r="S937" i="2"/>
  <c r="R937" i="2" s="1"/>
  <c r="X937" i="2"/>
  <c r="Y937" i="2" s="1"/>
  <c r="AA937" i="2"/>
  <c r="AB937" i="2" s="1"/>
  <c r="O938" i="2"/>
  <c r="N938" i="2" s="1"/>
  <c r="S938" i="2"/>
  <c r="R938" i="2" s="1"/>
  <c r="X938" i="2"/>
  <c r="Y938" i="2" s="1"/>
  <c r="AA938" i="2"/>
  <c r="AB938" i="2" s="1"/>
  <c r="V939" i="2"/>
  <c r="O940" i="2"/>
  <c r="N940" i="2" s="1"/>
  <c r="S940" i="2"/>
  <c r="R940" i="2" s="1"/>
  <c r="X940" i="2"/>
  <c r="Y940" i="2" s="1"/>
  <c r="AA940" i="2"/>
  <c r="AB940" i="2" s="1"/>
  <c r="O941" i="2"/>
  <c r="N941" i="2" s="1"/>
  <c r="S941" i="2"/>
  <c r="R941" i="2" s="1"/>
  <c r="X941" i="2"/>
  <c r="Y941" i="2" s="1"/>
  <c r="AA941" i="2"/>
  <c r="AB941" i="2" s="1"/>
  <c r="O942" i="2"/>
  <c r="N942" i="2" s="1"/>
  <c r="S942" i="2"/>
  <c r="R942" i="2" s="1"/>
  <c r="X942" i="2"/>
  <c r="Y942" i="2" s="1"/>
  <c r="AA942" i="2"/>
  <c r="AB942" i="2" s="1"/>
  <c r="V943" i="2"/>
  <c r="AD943" i="2"/>
  <c r="AC943" i="2" s="1"/>
  <c r="AF943" i="2"/>
  <c r="AG943" i="2"/>
  <c r="O944" i="2"/>
  <c r="N944" i="2" s="1"/>
  <c r="S944" i="2"/>
  <c r="R944" i="2" s="1"/>
  <c r="X944" i="2"/>
  <c r="Y944" i="2" s="1"/>
  <c r="AA944" i="2"/>
  <c r="AB944" i="2" s="1"/>
  <c r="AC944" i="2"/>
  <c r="AE944" i="2"/>
  <c r="O945" i="2"/>
  <c r="N945" i="2" s="1"/>
  <c r="S945" i="2"/>
  <c r="R945" i="2" s="1"/>
  <c r="X945" i="2"/>
  <c r="Y945" i="2" s="1"/>
  <c r="AA945" i="2"/>
  <c r="AB945" i="2" s="1"/>
  <c r="AF945" i="2"/>
  <c r="O946" i="2"/>
  <c r="N946" i="2" s="1"/>
  <c r="S946" i="2"/>
  <c r="R946" i="2" s="1"/>
  <c r="X946" i="2"/>
  <c r="Y946" i="2" s="1"/>
  <c r="AA946" i="2"/>
  <c r="AB946" i="2" s="1"/>
  <c r="O947" i="2"/>
  <c r="N947" i="2" s="1"/>
  <c r="S947" i="2"/>
  <c r="R947" i="2" s="1"/>
  <c r="X947" i="2"/>
  <c r="Y947" i="2" s="1"/>
  <c r="AA947" i="2"/>
  <c r="AB947" i="2" s="1"/>
  <c r="AG947" i="2"/>
  <c r="V948" i="2"/>
  <c r="O949" i="2"/>
  <c r="N949" i="2" s="1"/>
  <c r="S949" i="2"/>
  <c r="R949" i="2" s="1"/>
  <c r="X949" i="2"/>
  <c r="Y949" i="2" s="1"/>
  <c r="AA949" i="2"/>
  <c r="AB949" i="2" s="1"/>
  <c r="O950" i="2"/>
  <c r="N950" i="2" s="1"/>
  <c r="S950" i="2"/>
  <c r="R950" i="2" s="1"/>
  <c r="X950" i="2"/>
  <c r="Y950" i="2" s="1"/>
  <c r="AA950" i="2"/>
  <c r="AB950" i="2" s="1"/>
  <c r="O951" i="2"/>
  <c r="N951" i="2" s="1"/>
  <c r="S951" i="2"/>
  <c r="R951" i="2" s="1"/>
  <c r="X951" i="2"/>
  <c r="Y951" i="2" s="1"/>
  <c r="AA951" i="2"/>
  <c r="AB951" i="2" s="1"/>
  <c r="O952" i="2"/>
  <c r="N952" i="2" s="1"/>
  <c r="S952" i="2"/>
  <c r="R952" i="2" s="1"/>
  <c r="X952" i="2"/>
  <c r="Y952" i="2" s="1"/>
  <c r="AA952" i="2"/>
  <c r="AB952" i="2" s="1"/>
  <c r="V953" i="2"/>
  <c r="O954" i="2"/>
  <c r="N954" i="2" s="1"/>
  <c r="S954" i="2"/>
  <c r="R954" i="2" s="1"/>
  <c r="X954" i="2"/>
  <c r="Y954" i="2" s="1"/>
  <c r="AA954" i="2"/>
  <c r="AB954" i="2" s="1"/>
  <c r="O955" i="2"/>
  <c r="N955" i="2" s="1"/>
  <c r="S955" i="2"/>
  <c r="R955" i="2" s="1"/>
  <c r="X955" i="2"/>
  <c r="Y955" i="2" s="1"/>
  <c r="AA955" i="2"/>
  <c r="AB955" i="2" s="1"/>
  <c r="O956" i="2"/>
  <c r="N956" i="2" s="1"/>
  <c r="S956" i="2"/>
  <c r="R956" i="2" s="1"/>
  <c r="X956" i="2"/>
  <c r="Y956" i="2" s="1"/>
  <c r="AA956" i="2"/>
  <c r="AB956" i="2" s="1"/>
  <c r="O957" i="2"/>
  <c r="N957" i="2" s="1"/>
  <c r="S957" i="2"/>
  <c r="R957" i="2" s="1"/>
  <c r="X957" i="2"/>
  <c r="Y957" i="2" s="1"/>
  <c r="AA957" i="2"/>
  <c r="AB957" i="2" s="1"/>
  <c r="V958" i="2"/>
  <c r="O959" i="2"/>
  <c r="N959" i="2" s="1"/>
  <c r="S959" i="2"/>
  <c r="R959" i="2" s="1"/>
  <c r="X959" i="2"/>
  <c r="Y959" i="2" s="1"/>
  <c r="AA959" i="2"/>
  <c r="AB959" i="2" s="1"/>
  <c r="O960" i="2"/>
  <c r="N960" i="2" s="1"/>
  <c r="S960" i="2"/>
  <c r="R960" i="2" s="1"/>
  <c r="X960" i="2"/>
  <c r="Y960" i="2" s="1"/>
  <c r="AA960" i="2"/>
  <c r="AB960" i="2" s="1"/>
  <c r="O961" i="2"/>
  <c r="N961" i="2" s="1"/>
  <c r="S961" i="2"/>
  <c r="R961" i="2" s="1"/>
  <c r="X961" i="2"/>
  <c r="Y961" i="2" s="1"/>
  <c r="AA961" i="2"/>
  <c r="AB961" i="2" s="1"/>
  <c r="O962" i="2"/>
  <c r="N962" i="2" s="1"/>
  <c r="S962" i="2"/>
  <c r="R962" i="2" s="1"/>
  <c r="X962" i="2"/>
  <c r="Y962" i="2" s="1"/>
  <c r="AA962" i="2"/>
  <c r="AB962" i="2" s="1"/>
  <c r="O963" i="2"/>
  <c r="N963" i="2" s="1"/>
  <c r="S963" i="2"/>
  <c r="R963" i="2" s="1"/>
  <c r="X963" i="2"/>
  <c r="Y963" i="2" s="1"/>
  <c r="AA963" i="2"/>
  <c r="AB963" i="2" s="1"/>
  <c r="O964" i="2"/>
  <c r="N964" i="2" s="1"/>
  <c r="S964" i="2"/>
  <c r="R964" i="2" s="1"/>
  <c r="X964" i="2"/>
  <c r="Y964" i="2" s="1"/>
  <c r="AA964" i="2"/>
  <c r="AB964" i="2" s="1"/>
  <c r="O965" i="2"/>
  <c r="N965" i="2" s="1"/>
  <c r="S965" i="2"/>
  <c r="R965" i="2" s="1"/>
  <c r="X965" i="2"/>
  <c r="Y965" i="2" s="1"/>
  <c r="AA965" i="2"/>
  <c r="AB965" i="2" s="1"/>
  <c r="O966" i="2"/>
  <c r="N966" i="2" s="1"/>
  <c r="S966" i="2"/>
  <c r="R966" i="2" s="1"/>
  <c r="X966" i="2"/>
  <c r="Y966" i="2" s="1"/>
  <c r="AA966" i="2"/>
  <c r="AB966" i="2" s="1"/>
  <c r="O967" i="2"/>
  <c r="N967" i="2" s="1"/>
  <c r="S967" i="2"/>
  <c r="R967" i="2" s="1"/>
  <c r="X967" i="2"/>
  <c r="Y967" i="2" s="1"/>
  <c r="AA967" i="2"/>
  <c r="AB967" i="2" s="1"/>
  <c r="O968" i="2"/>
  <c r="N968" i="2" s="1"/>
  <c r="S968" i="2"/>
  <c r="R968" i="2" s="1"/>
  <c r="X968" i="2"/>
  <c r="Y968" i="2" s="1"/>
  <c r="AA968" i="2"/>
  <c r="AB968" i="2" s="1"/>
  <c r="O969" i="2"/>
  <c r="N969" i="2" s="1"/>
  <c r="S969" i="2"/>
  <c r="R969" i="2" s="1"/>
  <c r="X969" i="2"/>
  <c r="Y969" i="2" s="1"/>
  <c r="AA969" i="2"/>
  <c r="AB969" i="2" s="1"/>
  <c r="V970" i="2"/>
  <c r="O971" i="2"/>
  <c r="N971" i="2" s="1"/>
  <c r="S971" i="2"/>
  <c r="R971" i="2" s="1"/>
  <c r="X971" i="2"/>
  <c r="Y971" i="2" s="1"/>
  <c r="AA971" i="2"/>
  <c r="AB971" i="2" s="1"/>
  <c r="O972" i="2"/>
  <c r="N972" i="2" s="1"/>
  <c r="S972" i="2"/>
  <c r="R972" i="2" s="1"/>
  <c r="X972" i="2"/>
  <c r="Y972" i="2" s="1"/>
  <c r="AA972" i="2"/>
  <c r="AB972" i="2" s="1"/>
  <c r="O973" i="2"/>
  <c r="N973" i="2" s="1"/>
  <c r="S973" i="2"/>
  <c r="R973" i="2" s="1"/>
  <c r="X973" i="2"/>
  <c r="Y973" i="2" s="1"/>
  <c r="AA973" i="2"/>
  <c r="AB973" i="2" s="1"/>
  <c r="O974" i="2"/>
  <c r="N974" i="2" s="1"/>
  <c r="S974" i="2"/>
  <c r="R974" i="2" s="1"/>
  <c r="X974" i="2"/>
  <c r="Y974" i="2" s="1"/>
  <c r="AA974" i="2"/>
  <c r="AB974" i="2" s="1"/>
  <c r="O975" i="2"/>
  <c r="N975" i="2" s="1"/>
  <c r="S975" i="2"/>
  <c r="R975" i="2" s="1"/>
  <c r="X975" i="2"/>
  <c r="Y975" i="2" s="1"/>
  <c r="AA975" i="2"/>
  <c r="AB975" i="2" s="1"/>
  <c r="O976" i="2"/>
  <c r="N976" i="2" s="1"/>
  <c r="S976" i="2"/>
  <c r="R976" i="2" s="1"/>
  <c r="X976" i="2"/>
  <c r="Y976" i="2" s="1"/>
  <c r="AA976" i="2"/>
  <c r="AB976" i="2" s="1"/>
  <c r="V977" i="2"/>
  <c r="AD977" i="2"/>
  <c r="AC977" i="2" s="1"/>
  <c r="AF977" i="2"/>
  <c r="AG977" i="2"/>
  <c r="O978" i="2"/>
  <c r="N978" i="2" s="1"/>
  <c r="S978" i="2"/>
  <c r="R978" i="2" s="1"/>
  <c r="X978" i="2"/>
  <c r="Y978" i="2" s="1"/>
  <c r="AA978" i="2"/>
  <c r="AB978" i="2" s="1"/>
  <c r="AC978" i="2"/>
  <c r="AE978" i="2"/>
  <c r="O979" i="2"/>
  <c r="N979" i="2" s="1"/>
  <c r="S979" i="2"/>
  <c r="R979" i="2" s="1"/>
  <c r="X979" i="2"/>
  <c r="Y979" i="2" s="1"/>
  <c r="AA979" i="2"/>
  <c r="AB979" i="2" s="1"/>
  <c r="AF979" i="2"/>
  <c r="V980" i="2"/>
  <c r="O981" i="2"/>
  <c r="N981" i="2" s="1"/>
  <c r="S981" i="2"/>
  <c r="R981" i="2" s="1"/>
  <c r="X981" i="2"/>
  <c r="Y981" i="2" s="1"/>
  <c r="AA981" i="2"/>
  <c r="AB981" i="2" s="1"/>
  <c r="AG981" i="2"/>
  <c r="O982" i="2"/>
  <c r="N982" i="2" s="1"/>
  <c r="S982" i="2"/>
  <c r="R982" i="2" s="1"/>
  <c r="X982" i="2"/>
  <c r="Y982" i="2" s="1"/>
  <c r="AA982" i="2"/>
  <c r="AB982" i="2" s="1"/>
  <c r="V983" i="2"/>
  <c r="O984" i="2"/>
  <c r="N984" i="2" s="1"/>
  <c r="S984" i="2"/>
  <c r="R984" i="2" s="1"/>
  <c r="X984" i="2"/>
  <c r="Y984" i="2" s="1"/>
  <c r="AA984" i="2"/>
  <c r="AB984" i="2" s="1"/>
  <c r="O985" i="2"/>
  <c r="N985" i="2" s="1"/>
  <c r="S985" i="2"/>
  <c r="R985" i="2" s="1"/>
  <c r="X985" i="2"/>
  <c r="Y985" i="2" s="1"/>
  <c r="AA985" i="2"/>
  <c r="AB985" i="2" s="1"/>
  <c r="O986" i="2"/>
  <c r="N986" i="2" s="1"/>
  <c r="S986" i="2"/>
  <c r="R986" i="2" s="1"/>
  <c r="X986" i="2"/>
  <c r="Y986" i="2" s="1"/>
  <c r="AA986" i="2"/>
  <c r="AB986" i="2" s="1"/>
  <c r="O987" i="2"/>
  <c r="N987" i="2" s="1"/>
  <c r="S987" i="2"/>
  <c r="R987" i="2" s="1"/>
  <c r="X987" i="2"/>
  <c r="Y987" i="2" s="1"/>
  <c r="AA987" i="2"/>
  <c r="AB987" i="2" s="1"/>
  <c r="O988" i="2"/>
  <c r="N988" i="2" s="1"/>
  <c r="S988" i="2"/>
  <c r="R988" i="2" s="1"/>
  <c r="X988" i="2"/>
  <c r="Y988" i="2" s="1"/>
  <c r="AA988" i="2"/>
  <c r="AB988" i="2" s="1"/>
  <c r="O989" i="2"/>
  <c r="N989" i="2" s="1"/>
  <c r="S989" i="2"/>
  <c r="R989" i="2" s="1"/>
  <c r="X989" i="2"/>
  <c r="Y989" i="2" s="1"/>
  <c r="AA989" i="2"/>
  <c r="AB989" i="2" s="1"/>
  <c r="O990" i="2"/>
  <c r="N990" i="2" s="1"/>
  <c r="S990" i="2"/>
  <c r="R990" i="2" s="1"/>
  <c r="X990" i="2"/>
  <c r="Y990" i="2" s="1"/>
  <c r="AA990" i="2"/>
  <c r="AB990" i="2" s="1"/>
  <c r="O991" i="2"/>
  <c r="N991" i="2" s="1"/>
  <c r="S991" i="2"/>
  <c r="R991" i="2" s="1"/>
  <c r="X991" i="2"/>
  <c r="Y991" i="2" s="1"/>
  <c r="AA991" i="2"/>
  <c r="AB991" i="2" s="1"/>
  <c r="O992" i="2"/>
  <c r="N992" i="2" s="1"/>
  <c r="S992" i="2"/>
  <c r="R992" i="2" s="1"/>
  <c r="X992" i="2"/>
  <c r="Y992" i="2" s="1"/>
  <c r="AA992" i="2"/>
  <c r="AB992" i="2" s="1"/>
  <c r="O993" i="2"/>
  <c r="N993" i="2" s="1"/>
  <c r="S993" i="2"/>
  <c r="R993" i="2" s="1"/>
  <c r="X993" i="2"/>
  <c r="Y993" i="2" s="1"/>
  <c r="AA993" i="2"/>
  <c r="AB993" i="2" s="1"/>
  <c r="O994" i="2"/>
  <c r="N994" i="2" s="1"/>
  <c r="S994" i="2"/>
  <c r="R994" i="2" s="1"/>
  <c r="X994" i="2"/>
  <c r="Y994" i="2" s="1"/>
  <c r="AA994" i="2"/>
  <c r="AB994" i="2" s="1"/>
  <c r="O995" i="2"/>
  <c r="N995" i="2" s="1"/>
  <c r="S995" i="2"/>
  <c r="R995" i="2" s="1"/>
  <c r="X995" i="2"/>
  <c r="Y995" i="2" s="1"/>
  <c r="AA995" i="2"/>
  <c r="AB995" i="2" s="1"/>
  <c r="O996" i="2"/>
  <c r="N996" i="2" s="1"/>
  <c r="S996" i="2"/>
  <c r="R996" i="2" s="1"/>
  <c r="X996" i="2"/>
  <c r="Y996" i="2" s="1"/>
  <c r="AA996" i="2"/>
  <c r="AB996" i="2" s="1"/>
  <c r="O997" i="2"/>
  <c r="N997" i="2" s="1"/>
  <c r="S997" i="2"/>
  <c r="R997" i="2" s="1"/>
  <c r="X997" i="2"/>
  <c r="Y997" i="2" s="1"/>
  <c r="AA997" i="2"/>
  <c r="AB997" i="2" s="1"/>
  <c r="O998" i="2"/>
  <c r="N998" i="2" s="1"/>
  <c r="S998" i="2"/>
  <c r="R998" i="2" s="1"/>
  <c r="X998" i="2"/>
  <c r="Y998" i="2" s="1"/>
  <c r="AA998" i="2"/>
  <c r="AB998" i="2" s="1"/>
  <c r="O999" i="2"/>
  <c r="N999" i="2" s="1"/>
  <c r="S999" i="2"/>
  <c r="R999" i="2" s="1"/>
  <c r="X999" i="2"/>
  <c r="Y999" i="2" s="1"/>
  <c r="AA999" i="2"/>
  <c r="AB999" i="2" s="1"/>
  <c r="O1000" i="2"/>
  <c r="N1000" i="2" s="1"/>
  <c r="S1000" i="2"/>
  <c r="R1000" i="2" s="1"/>
  <c r="X1000" i="2"/>
  <c r="Y1000" i="2" s="1"/>
  <c r="AA1000" i="2"/>
  <c r="AB1000" i="2" s="1"/>
  <c r="O1001" i="2"/>
  <c r="N1001" i="2" s="1"/>
  <c r="S1001" i="2"/>
  <c r="R1001" i="2" s="1"/>
  <c r="X1001" i="2"/>
  <c r="Y1001" i="2" s="1"/>
  <c r="AA1001" i="2"/>
  <c r="AB1001" i="2" s="1"/>
  <c r="V1002" i="2"/>
  <c r="O1003" i="2"/>
  <c r="N1003" i="2" s="1"/>
  <c r="S1003" i="2"/>
  <c r="R1003" i="2" s="1"/>
  <c r="X1003" i="2"/>
  <c r="Y1003" i="2" s="1"/>
  <c r="AA1003" i="2"/>
  <c r="AB1003" i="2" s="1"/>
  <c r="O1004" i="2"/>
  <c r="N1004" i="2" s="1"/>
  <c r="S1004" i="2"/>
  <c r="R1004" i="2" s="1"/>
  <c r="X1004" i="2"/>
  <c r="Y1004" i="2" s="1"/>
  <c r="AA1004" i="2"/>
  <c r="AB1004" i="2" s="1"/>
  <c r="O1005" i="2"/>
  <c r="N1005" i="2" s="1"/>
  <c r="S1005" i="2"/>
  <c r="R1005" i="2" s="1"/>
  <c r="X1005" i="2"/>
  <c r="Y1005" i="2" s="1"/>
  <c r="AA1005" i="2"/>
  <c r="AB1005" i="2" s="1"/>
  <c r="O1006" i="2"/>
  <c r="N1006" i="2" s="1"/>
  <c r="S1006" i="2"/>
  <c r="R1006" i="2" s="1"/>
  <c r="X1006" i="2"/>
  <c r="Y1006" i="2" s="1"/>
  <c r="AA1006" i="2"/>
  <c r="AB1006" i="2" s="1"/>
  <c r="O1007" i="2"/>
  <c r="N1007" i="2" s="1"/>
  <c r="S1007" i="2"/>
  <c r="R1007" i="2" s="1"/>
  <c r="X1007" i="2"/>
  <c r="Y1007" i="2" s="1"/>
  <c r="AA1007" i="2"/>
  <c r="AB1007" i="2" s="1"/>
  <c r="O1008" i="2"/>
  <c r="N1008" i="2" s="1"/>
  <c r="S1008" i="2"/>
  <c r="R1008" i="2" s="1"/>
  <c r="X1008" i="2"/>
  <c r="Y1008" i="2" s="1"/>
  <c r="AA1008" i="2"/>
  <c r="AB1008" i="2" s="1"/>
  <c r="O1009" i="2"/>
  <c r="N1009" i="2" s="1"/>
  <c r="S1009" i="2"/>
  <c r="R1009" i="2" s="1"/>
  <c r="X1009" i="2"/>
  <c r="Y1009" i="2" s="1"/>
  <c r="AA1009" i="2"/>
  <c r="AB1009" i="2" s="1"/>
  <c r="O1010" i="2"/>
  <c r="N1010" i="2" s="1"/>
  <c r="S1010" i="2"/>
  <c r="R1010" i="2" s="1"/>
  <c r="X1010" i="2"/>
  <c r="Y1010" i="2" s="1"/>
  <c r="AA1010" i="2"/>
  <c r="AB1010" i="2" s="1"/>
  <c r="O1011" i="2"/>
  <c r="N1011" i="2" s="1"/>
  <c r="S1011" i="2"/>
  <c r="R1011" i="2" s="1"/>
  <c r="X1011" i="2"/>
  <c r="Y1011" i="2" s="1"/>
  <c r="AA1011" i="2"/>
  <c r="AB1011" i="2" s="1"/>
  <c r="O1012" i="2"/>
  <c r="N1012" i="2" s="1"/>
  <c r="S1012" i="2"/>
  <c r="R1012" i="2" s="1"/>
  <c r="X1012" i="2"/>
  <c r="Y1012" i="2" s="1"/>
  <c r="AA1012" i="2"/>
  <c r="AB1012" i="2" s="1"/>
  <c r="O1013" i="2"/>
  <c r="N1013" i="2" s="1"/>
  <c r="S1013" i="2"/>
  <c r="R1013" i="2" s="1"/>
  <c r="X1013" i="2"/>
  <c r="Y1013" i="2" s="1"/>
  <c r="AA1013" i="2"/>
  <c r="AB1013" i="2" s="1"/>
  <c r="O1014" i="2"/>
  <c r="N1014" i="2" s="1"/>
  <c r="S1014" i="2"/>
  <c r="R1014" i="2" s="1"/>
  <c r="X1014" i="2"/>
  <c r="Y1014" i="2" s="1"/>
  <c r="AA1014" i="2"/>
  <c r="AB1014" i="2" s="1"/>
  <c r="O1015" i="2"/>
  <c r="N1015" i="2" s="1"/>
  <c r="S1015" i="2"/>
  <c r="R1015" i="2" s="1"/>
  <c r="X1015" i="2"/>
  <c r="Y1015" i="2" s="1"/>
  <c r="AA1015" i="2"/>
  <c r="AB1015" i="2" s="1"/>
  <c r="O1016" i="2"/>
  <c r="N1016" i="2" s="1"/>
  <c r="S1016" i="2"/>
  <c r="R1016" i="2" s="1"/>
  <c r="X1016" i="2"/>
  <c r="Y1016" i="2" s="1"/>
  <c r="AA1016" i="2"/>
  <c r="AB1016" i="2" s="1"/>
  <c r="O1017" i="2"/>
  <c r="N1017" i="2" s="1"/>
  <c r="S1017" i="2"/>
  <c r="R1017" i="2" s="1"/>
  <c r="X1017" i="2"/>
  <c r="Y1017" i="2" s="1"/>
  <c r="AA1017" i="2"/>
  <c r="AB1017" i="2" s="1"/>
  <c r="O1018" i="2"/>
  <c r="N1018" i="2" s="1"/>
  <c r="S1018" i="2"/>
  <c r="R1018" i="2" s="1"/>
  <c r="X1018" i="2"/>
  <c r="Y1018" i="2" s="1"/>
  <c r="AA1018" i="2"/>
  <c r="AB1018" i="2" s="1"/>
  <c r="O1019" i="2"/>
  <c r="N1019" i="2" s="1"/>
  <c r="S1019" i="2"/>
  <c r="R1019" i="2" s="1"/>
  <c r="X1019" i="2"/>
  <c r="Y1019" i="2" s="1"/>
  <c r="AA1019" i="2"/>
  <c r="AB1019" i="2" s="1"/>
  <c r="O1020" i="2"/>
  <c r="N1020" i="2" s="1"/>
  <c r="S1020" i="2"/>
  <c r="R1020" i="2" s="1"/>
  <c r="X1020" i="2"/>
  <c r="Y1020" i="2" s="1"/>
  <c r="AA1020" i="2"/>
  <c r="AB1020" i="2" s="1"/>
  <c r="O1021" i="2"/>
  <c r="N1021" i="2" s="1"/>
  <c r="S1021" i="2"/>
  <c r="R1021" i="2" s="1"/>
  <c r="X1021" i="2"/>
  <c r="Y1021" i="2" s="1"/>
  <c r="AA1021" i="2"/>
  <c r="AB1021" i="2" s="1"/>
  <c r="O1022" i="2"/>
  <c r="N1022" i="2" s="1"/>
  <c r="S1022" i="2"/>
  <c r="R1022" i="2" s="1"/>
  <c r="X1022" i="2"/>
  <c r="Y1022" i="2" s="1"/>
  <c r="AA1022" i="2"/>
  <c r="AB1022" i="2" s="1"/>
  <c r="O1023" i="2"/>
  <c r="N1023" i="2" s="1"/>
  <c r="S1023" i="2"/>
  <c r="R1023" i="2" s="1"/>
  <c r="X1023" i="2"/>
  <c r="Y1023" i="2" s="1"/>
  <c r="AA1023" i="2"/>
  <c r="AB1023" i="2" s="1"/>
  <c r="O1024" i="2"/>
  <c r="N1024" i="2" s="1"/>
  <c r="S1024" i="2"/>
  <c r="R1024" i="2" s="1"/>
  <c r="X1024" i="2"/>
  <c r="Y1024" i="2" s="1"/>
  <c r="AA1024" i="2"/>
  <c r="AB1024" i="2" s="1"/>
  <c r="O1025" i="2"/>
  <c r="N1025" i="2" s="1"/>
  <c r="S1025" i="2"/>
  <c r="R1025" i="2" s="1"/>
  <c r="X1025" i="2"/>
  <c r="Y1025" i="2" s="1"/>
  <c r="AA1025" i="2"/>
  <c r="AB1025" i="2" s="1"/>
  <c r="O1026" i="2"/>
  <c r="N1026" i="2" s="1"/>
  <c r="S1026" i="2"/>
  <c r="R1026" i="2" s="1"/>
  <c r="X1026" i="2"/>
  <c r="Y1026" i="2" s="1"/>
  <c r="AA1026" i="2"/>
  <c r="AB1026" i="2" s="1"/>
  <c r="V1027" i="2"/>
  <c r="O1028" i="2"/>
  <c r="N1028" i="2" s="1"/>
  <c r="S1028" i="2"/>
  <c r="R1028" i="2" s="1"/>
  <c r="X1028" i="2"/>
  <c r="Y1028" i="2" s="1"/>
  <c r="AA1028" i="2"/>
  <c r="AB1028" i="2" s="1"/>
  <c r="O1029" i="2"/>
  <c r="N1029" i="2" s="1"/>
  <c r="S1029" i="2"/>
  <c r="R1029" i="2" s="1"/>
  <c r="X1029" i="2"/>
  <c r="Y1029" i="2" s="1"/>
  <c r="AA1029" i="2"/>
  <c r="AB1029" i="2" s="1"/>
  <c r="O1030" i="2"/>
  <c r="N1030" i="2" s="1"/>
  <c r="S1030" i="2"/>
  <c r="R1030" i="2" s="1"/>
  <c r="X1030" i="2"/>
  <c r="Y1030" i="2" s="1"/>
  <c r="AA1030" i="2"/>
  <c r="AB1030" i="2" s="1"/>
  <c r="O1031" i="2"/>
  <c r="N1031" i="2" s="1"/>
  <c r="S1031" i="2"/>
  <c r="R1031" i="2" s="1"/>
  <c r="X1031" i="2"/>
  <c r="Y1031" i="2" s="1"/>
  <c r="AA1031" i="2"/>
  <c r="AB1031" i="2" s="1"/>
  <c r="O1032" i="2"/>
  <c r="N1032" i="2" s="1"/>
  <c r="S1032" i="2"/>
  <c r="R1032" i="2" s="1"/>
  <c r="X1032" i="2"/>
  <c r="Y1032" i="2" s="1"/>
  <c r="AA1032" i="2"/>
  <c r="AB1032" i="2" s="1"/>
  <c r="O1033" i="2"/>
  <c r="N1033" i="2" s="1"/>
  <c r="S1033" i="2"/>
  <c r="R1033" i="2" s="1"/>
  <c r="X1033" i="2"/>
  <c r="Y1033" i="2" s="1"/>
  <c r="AA1033" i="2"/>
  <c r="AB1033" i="2" s="1"/>
  <c r="O1034" i="2"/>
  <c r="N1034" i="2" s="1"/>
  <c r="S1034" i="2"/>
  <c r="R1034" i="2" s="1"/>
  <c r="X1034" i="2"/>
  <c r="Y1034" i="2" s="1"/>
  <c r="AA1034" i="2"/>
  <c r="AB1034" i="2" s="1"/>
  <c r="O1035" i="2"/>
  <c r="N1035" i="2" s="1"/>
  <c r="S1035" i="2"/>
  <c r="R1035" i="2" s="1"/>
  <c r="X1035" i="2"/>
  <c r="Y1035" i="2" s="1"/>
  <c r="AA1035" i="2"/>
  <c r="AB1035" i="2" s="1"/>
  <c r="V1036" i="2"/>
  <c r="O1037" i="2"/>
  <c r="N1037" i="2" s="1"/>
  <c r="S1037" i="2"/>
  <c r="R1037" i="2" s="1"/>
  <c r="X1037" i="2"/>
  <c r="Y1037" i="2" s="1"/>
  <c r="AA1037" i="2"/>
  <c r="AB1037" i="2" s="1"/>
  <c r="O1038" i="2"/>
  <c r="N1038" i="2" s="1"/>
  <c r="S1038" i="2"/>
  <c r="R1038" i="2" s="1"/>
  <c r="X1038" i="2"/>
  <c r="Y1038" i="2" s="1"/>
  <c r="AA1038" i="2"/>
  <c r="AB1038" i="2" s="1"/>
  <c r="O1039" i="2"/>
  <c r="N1039" i="2" s="1"/>
  <c r="S1039" i="2"/>
  <c r="R1039" i="2" s="1"/>
  <c r="X1039" i="2"/>
  <c r="Y1039" i="2" s="1"/>
  <c r="AA1039" i="2"/>
  <c r="AB1039" i="2" s="1"/>
  <c r="O1040" i="2"/>
  <c r="N1040" i="2" s="1"/>
  <c r="S1040" i="2"/>
  <c r="R1040" i="2" s="1"/>
  <c r="X1040" i="2"/>
  <c r="Y1040" i="2" s="1"/>
  <c r="AA1040" i="2"/>
  <c r="AB1040" i="2" s="1"/>
  <c r="O1041" i="2"/>
  <c r="N1041" i="2" s="1"/>
  <c r="S1041" i="2"/>
  <c r="R1041" i="2" s="1"/>
  <c r="X1041" i="2"/>
  <c r="Y1041" i="2" s="1"/>
  <c r="AA1041" i="2"/>
  <c r="AB1041" i="2" s="1"/>
  <c r="O1042" i="2"/>
  <c r="N1042" i="2" s="1"/>
  <c r="S1042" i="2"/>
  <c r="R1042" i="2" s="1"/>
  <c r="X1042" i="2"/>
  <c r="Y1042" i="2" s="1"/>
  <c r="AA1042" i="2"/>
  <c r="AB1042" i="2" s="1"/>
  <c r="O1043" i="2"/>
  <c r="N1043" i="2" s="1"/>
  <c r="S1043" i="2"/>
  <c r="R1043" i="2" s="1"/>
  <c r="X1043" i="2"/>
  <c r="Y1043" i="2" s="1"/>
  <c r="AA1043" i="2"/>
  <c r="AB1043" i="2" s="1"/>
  <c r="O1044" i="2"/>
  <c r="N1044" i="2" s="1"/>
  <c r="S1044" i="2"/>
  <c r="R1044" i="2" s="1"/>
  <c r="X1044" i="2"/>
  <c r="Y1044" i="2" s="1"/>
  <c r="AA1044" i="2"/>
  <c r="AB1044" i="2" s="1"/>
  <c r="O1045" i="2"/>
  <c r="N1045" i="2" s="1"/>
  <c r="S1045" i="2"/>
  <c r="R1045" i="2" s="1"/>
  <c r="X1045" i="2"/>
  <c r="Y1045" i="2" s="1"/>
  <c r="AA1045" i="2"/>
  <c r="AB1045" i="2" s="1"/>
  <c r="O1046" i="2"/>
  <c r="N1046" i="2" s="1"/>
  <c r="S1046" i="2"/>
  <c r="R1046" i="2" s="1"/>
  <c r="X1046" i="2"/>
  <c r="Y1046" i="2" s="1"/>
  <c r="AA1046" i="2"/>
  <c r="AB1046" i="2" s="1"/>
  <c r="V1047" i="2"/>
  <c r="AD1047" i="2"/>
  <c r="AC1047" i="2" s="1"/>
  <c r="AF1047" i="2"/>
  <c r="AG1047" i="2"/>
  <c r="O1048" i="2"/>
  <c r="N1048" i="2" s="1"/>
  <c r="S1048" i="2"/>
  <c r="R1048" i="2" s="1"/>
  <c r="X1048" i="2"/>
  <c r="Y1048" i="2" s="1"/>
  <c r="AA1048" i="2"/>
  <c r="AB1048" i="2" s="1"/>
  <c r="AC1048" i="2"/>
  <c r="AE1048" i="2"/>
  <c r="O1049" i="2"/>
  <c r="N1049" i="2" s="1"/>
  <c r="S1049" i="2"/>
  <c r="R1049" i="2" s="1"/>
  <c r="X1049" i="2"/>
  <c r="Y1049" i="2" s="1"/>
  <c r="AA1049" i="2"/>
  <c r="AB1049" i="2" s="1"/>
  <c r="AF1049" i="2"/>
  <c r="O1050" i="2"/>
  <c r="N1050" i="2" s="1"/>
  <c r="S1050" i="2"/>
  <c r="R1050" i="2" s="1"/>
  <c r="X1050" i="2"/>
  <c r="Y1050" i="2" s="1"/>
  <c r="AA1050" i="2"/>
  <c r="AB1050" i="2" s="1"/>
  <c r="O1051" i="2"/>
  <c r="N1051" i="2" s="1"/>
  <c r="S1051" i="2"/>
  <c r="R1051" i="2" s="1"/>
  <c r="X1051" i="2"/>
  <c r="Y1051" i="2" s="1"/>
  <c r="AA1051" i="2"/>
  <c r="AB1051" i="2" s="1"/>
  <c r="AG1051" i="2"/>
  <c r="O1052" i="2"/>
  <c r="N1052" i="2" s="1"/>
  <c r="S1052" i="2"/>
  <c r="R1052" i="2" s="1"/>
  <c r="X1052" i="2"/>
  <c r="Y1052" i="2" s="1"/>
  <c r="AA1052" i="2"/>
  <c r="AB1052" i="2" s="1"/>
  <c r="O1053" i="2"/>
  <c r="N1053" i="2" s="1"/>
  <c r="S1053" i="2"/>
  <c r="R1053" i="2" s="1"/>
  <c r="X1053" i="2"/>
  <c r="Y1053" i="2" s="1"/>
  <c r="AA1053" i="2"/>
  <c r="AB1053" i="2" s="1"/>
  <c r="O1054" i="2"/>
  <c r="N1054" i="2" s="1"/>
  <c r="S1054" i="2"/>
  <c r="R1054" i="2" s="1"/>
  <c r="X1054" i="2"/>
  <c r="Y1054" i="2" s="1"/>
  <c r="AA1054" i="2"/>
  <c r="AB1054" i="2" s="1"/>
  <c r="O1055" i="2"/>
  <c r="N1055" i="2" s="1"/>
  <c r="S1055" i="2"/>
  <c r="R1055" i="2" s="1"/>
  <c r="X1055" i="2"/>
  <c r="Y1055" i="2" s="1"/>
  <c r="AA1055" i="2"/>
  <c r="AB1055" i="2" s="1"/>
  <c r="V1056" i="2"/>
  <c r="O1057" i="2"/>
  <c r="N1057" i="2" s="1"/>
  <c r="S1057" i="2"/>
  <c r="R1057" i="2" s="1"/>
  <c r="X1057" i="2"/>
  <c r="Y1057" i="2" s="1"/>
  <c r="AA1057" i="2"/>
  <c r="AB1057" i="2" s="1"/>
  <c r="O1058" i="2"/>
  <c r="N1058" i="2" s="1"/>
  <c r="S1058" i="2"/>
  <c r="R1058" i="2" s="1"/>
  <c r="X1058" i="2"/>
  <c r="Y1058" i="2" s="1"/>
  <c r="AA1058" i="2"/>
  <c r="AB1058" i="2" s="1"/>
  <c r="O1059" i="2"/>
  <c r="N1059" i="2" s="1"/>
  <c r="S1059" i="2"/>
  <c r="R1059" i="2" s="1"/>
  <c r="X1059" i="2"/>
  <c r="Y1059" i="2" s="1"/>
  <c r="AA1059" i="2"/>
  <c r="AB1059" i="2" s="1"/>
  <c r="O1060" i="2"/>
  <c r="N1060" i="2" s="1"/>
  <c r="S1060" i="2"/>
  <c r="R1060" i="2" s="1"/>
  <c r="X1060" i="2"/>
  <c r="Y1060" i="2" s="1"/>
  <c r="AA1060" i="2"/>
  <c r="AB1060" i="2" s="1"/>
  <c r="O1061" i="2"/>
  <c r="N1061" i="2" s="1"/>
  <c r="S1061" i="2"/>
  <c r="R1061" i="2" s="1"/>
  <c r="X1061" i="2"/>
  <c r="Y1061" i="2" s="1"/>
  <c r="AA1061" i="2"/>
  <c r="AB1061" i="2" s="1"/>
  <c r="O1062" i="2"/>
  <c r="N1062" i="2" s="1"/>
  <c r="S1062" i="2"/>
  <c r="R1062" i="2" s="1"/>
  <c r="X1062" i="2"/>
  <c r="Y1062" i="2" s="1"/>
  <c r="AA1062" i="2"/>
  <c r="AB1062" i="2" s="1"/>
  <c r="O1063" i="2"/>
  <c r="N1063" i="2" s="1"/>
  <c r="S1063" i="2"/>
  <c r="R1063" i="2" s="1"/>
  <c r="X1063" i="2"/>
  <c r="Y1063" i="2" s="1"/>
  <c r="AA1063" i="2"/>
  <c r="AB1063" i="2" s="1"/>
  <c r="O1064" i="2"/>
  <c r="N1064" i="2" s="1"/>
  <c r="S1064" i="2"/>
  <c r="R1064" i="2" s="1"/>
  <c r="X1064" i="2"/>
  <c r="Y1064" i="2" s="1"/>
  <c r="AA1064" i="2"/>
  <c r="AB1064" i="2" s="1"/>
  <c r="O1065" i="2"/>
  <c r="N1065" i="2" s="1"/>
  <c r="S1065" i="2"/>
  <c r="R1065" i="2" s="1"/>
  <c r="X1065" i="2"/>
  <c r="Y1065" i="2" s="1"/>
  <c r="AA1065" i="2"/>
  <c r="AB1065" i="2" s="1"/>
  <c r="O1066" i="2"/>
  <c r="N1066" i="2" s="1"/>
  <c r="S1066" i="2"/>
  <c r="R1066" i="2" s="1"/>
  <c r="X1066" i="2"/>
  <c r="Y1066" i="2" s="1"/>
  <c r="AA1066" i="2"/>
  <c r="AB1066" i="2" s="1"/>
  <c r="O1067" i="2"/>
  <c r="N1067" i="2" s="1"/>
  <c r="S1067" i="2"/>
  <c r="R1067" i="2" s="1"/>
  <c r="X1067" i="2"/>
  <c r="Y1067" i="2" s="1"/>
  <c r="AA1067" i="2"/>
  <c r="AB1067" i="2" s="1"/>
  <c r="V1068" i="2"/>
  <c r="O1069" i="2"/>
  <c r="N1069" i="2" s="1"/>
  <c r="S1069" i="2"/>
  <c r="R1069" i="2" s="1"/>
  <c r="X1069" i="2"/>
  <c r="Y1069" i="2" s="1"/>
  <c r="AA1069" i="2"/>
  <c r="AB1069" i="2" s="1"/>
  <c r="O1070" i="2"/>
  <c r="N1070" i="2" s="1"/>
  <c r="S1070" i="2"/>
  <c r="R1070" i="2" s="1"/>
  <c r="X1070" i="2"/>
  <c r="Y1070" i="2" s="1"/>
  <c r="AA1070" i="2"/>
  <c r="AB1070" i="2" s="1"/>
  <c r="V1071" i="2"/>
  <c r="O1072" i="2"/>
  <c r="N1072" i="2" s="1"/>
  <c r="S1072" i="2"/>
  <c r="R1072" i="2" s="1"/>
  <c r="X1072" i="2"/>
  <c r="Y1072" i="2" s="1"/>
  <c r="AA1072" i="2"/>
  <c r="AB1072" i="2" s="1"/>
  <c r="O1073" i="2"/>
  <c r="N1073" i="2" s="1"/>
  <c r="S1073" i="2"/>
  <c r="R1073" i="2" s="1"/>
  <c r="X1073" i="2"/>
  <c r="Y1073" i="2" s="1"/>
  <c r="AA1073" i="2"/>
  <c r="AB1073" i="2" s="1"/>
  <c r="O1074" i="2"/>
  <c r="N1074" i="2" s="1"/>
  <c r="S1074" i="2"/>
  <c r="R1074" i="2" s="1"/>
  <c r="X1074" i="2"/>
  <c r="Y1074" i="2" s="1"/>
  <c r="AA1074" i="2"/>
  <c r="AB1074" i="2" s="1"/>
  <c r="O1075" i="2"/>
  <c r="N1075" i="2" s="1"/>
  <c r="S1075" i="2"/>
  <c r="R1075" i="2" s="1"/>
  <c r="X1075" i="2"/>
  <c r="Y1075" i="2" s="1"/>
  <c r="AA1075" i="2"/>
  <c r="AB1075" i="2" s="1"/>
  <c r="O1076" i="2"/>
  <c r="N1076" i="2" s="1"/>
  <c r="S1076" i="2"/>
  <c r="R1076" i="2" s="1"/>
  <c r="X1076" i="2"/>
  <c r="Y1076" i="2" s="1"/>
  <c r="AA1076" i="2"/>
  <c r="AB1076" i="2" s="1"/>
  <c r="O1077" i="2"/>
  <c r="N1077" i="2" s="1"/>
  <c r="S1077" i="2"/>
  <c r="R1077" i="2" s="1"/>
  <c r="X1077" i="2"/>
  <c r="Y1077" i="2" s="1"/>
  <c r="AA1077" i="2"/>
  <c r="AB1077" i="2" s="1"/>
  <c r="O1078" i="2"/>
  <c r="N1078" i="2" s="1"/>
  <c r="S1078" i="2"/>
  <c r="R1078" i="2" s="1"/>
  <c r="X1078" i="2"/>
  <c r="Y1078" i="2" s="1"/>
  <c r="AA1078" i="2"/>
  <c r="AB1078" i="2" s="1"/>
  <c r="V1079" i="2"/>
  <c r="O1080" i="2"/>
  <c r="N1080" i="2" s="1"/>
  <c r="S1080" i="2"/>
  <c r="R1080" i="2" s="1"/>
  <c r="X1080" i="2"/>
  <c r="Y1080" i="2" s="1"/>
  <c r="AA1080" i="2"/>
  <c r="AB1080" i="2" s="1"/>
  <c r="O1081" i="2"/>
  <c r="N1081" i="2" s="1"/>
  <c r="S1081" i="2"/>
  <c r="R1081" i="2" s="1"/>
  <c r="X1081" i="2"/>
  <c r="Y1081" i="2" s="1"/>
  <c r="AA1081" i="2"/>
  <c r="AB1081" i="2" s="1"/>
  <c r="O1082" i="2"/>
  <c r="N1082" i="2" s="1"/>
  <c r="S1082" i="2"/>
  <c r="R1082" i="2" s="1"/>
  <c r="X1082" i="2"/>
  <c r="Y1082" i="2" s="1"/>
  <c r="AA1082" i="2"/>
  <c r="AB1082" i="2" s="1"/>
  <c r="O1083" i="2"/>
  <c r="N1083" i="2" s="1"/>
  <c r="S1083" i="2"/>
  <c r="R1083" i="2" s="1"/>
  <c r="X1083" i="2"/>
  <c r="Y1083" i="2" s="1"/>
  <c r="AA1083" i="2"/>
  <c r="AB1083" i="2" s="1"/>
  <c r="O1084" i="2"/>
  <c r="N1084" i="2" s="1"/>
  <c r="S1084" i="2"/>
  <c r="R1084" i="2" s="1"/>
  <c r="X1084" i="2"/>
  <c r="Y1084" i="2" s="1"/>
  <c r="AA1084" i="2"/>
  <c r="AB1084" i="2" s="1"/>
  <c r="O1085" i="2"/>
  <c r="N1085" i="2" s="1"/>
  <c r="S1085" i="2"/>
  <c r="R1085" i="2" s="1"/>
  <c r="X1085" i="2"/>
  <c r="Y1085" i="2" s="1"/>
  <c r="AA1085" i="2"/>
  <c r="AB1085" i="2" s="1"/>
  <c r="O1086" i="2"/>
  <c r="N1086" i="2" s="1"/>
  <c r="S1086" i="2"/>
  <c r="R1086" i="2" s="1"/>
  <c r="X1086" i="2"/>
  <c r="Y1086" i="2" s="1"/>
  <c r="AA1086" i="2"/>
  <c r="AB1086" i="2" s="1"/>
  <c r="O1087" i="2"/>
  <c r="N1087" i="2" s="1"/>
  <c r="S1087" i="2"/>
  <c r="R1087" i="2" s="1"/>
  <c r="X1087" i="2"/>
  <c r="Y1087" i="2" s="1"/>
  <c r="AA1087" i="2"/>
  <c r="AB1087" i="2" s="1"/>
  <c r="V1088" i="2"/>
  <c r="O1089" i="2"/>
  <c r="N1089" i="2" s="1"/>
  <c r="S1089" i="2"/>
  <c r="R1089" i="2" s="1"/>
  <c r="X1089" i="2"/>
  <c r="Y1089" i="2" s="1"/>
  <c r="AA1089" i="2"/>
  <c r="AB1089" i="2" s="1"/>
  <c r="O1090" i="2"/>
  <c r="N1090" i="2" s="1"/>
  <c r="S1090" i="2"/>
  <c r="R1090" i="2" s="1"/>
  <c r="X1090" i="2"/>
  <c r="Y1090" i="2" s="1"/>
  <c r="AA1090" i="2"/>
  <c r="AB1090" i="2" s="1"/>
  <c r="O1091" i="2"/>
  <c r="N1091" i="2" s="1"/>
  <c r="S1091" i="2"/>
  <c r="R1091" i="2" s="1"/>
  <c r="X1091" i="2"/>
  <c r="Y1091" i="2" s="1"/>
  <c r="AA1091" i="2"/>
  <c r="AB1091" i="2" s="1"/>
  <c r="O1092" i="2"/>
  <c r="N1092" i="2" s="1"/>
  <c r="S1092" i="2"/>
  <c r="R1092" i="2" s="1"/>
  <c r="X1092" i="2"/>
  <c r="Y1092" i="2" s="1"/>
  <c r="AA1092" i="2"/>
  <c r="AB1092" i="2" s="1"/>
  <c r="O1093" i="2"/>
  <c r="N1093" i="2" s="1"/>
  <c r="S1093" i="2"/>
  <c r="R1093" i="2" s="1"/>
  <c r="X1093" i="2"/>
  <c r="Y1093" i="2" s="1"/>
  <c r="AA1093" i="2"/>
  <c r="AB1093" i="2" s="1"/>
  <c r="O1094" i="2"/>
  <c r="N1094" i="2" s="1"/>
  <c r="S1094" i="2"/>
  <c r="R1094" i="2" s="1"/>
  <c r="X1094" i="2"/>
  <c r="Y1094" i="2" s="1"/>
  <c r="AA1094" i="2"/>
  <c r="AB1094" i="2" s="1"/>
  <c r="O1095" i="2"/>
  <c r="N1095" i="2" s="1"/>
  <c r="S1095" i="2"/>
  <c r="R1095" i="2" s="1"/>
  <c r="X1095" i="2"/>
  <c r="Y1095" i="2" s="1"/>
  <c r="AA1095" i="2"/>
  <c r="AB1095" i="2" s="1"/>
  <c r="O1096" i="2"/>
  <c r="N1096" i="2" s="1"/>
  <c r="S1096" i="2"/>
  <c r="R1096" i="2" s="1"/>
  <c r="X1096" i="2"/>
  <c r="Y1096" i="2" s="1"/>
  <c r="AA1096" i="2"/>
  <c r="AB1096" i="2" s="1"/>
  <c r="O1097" i="2"/>
  <c r="N1097" i="2" s="1"/>
  <c r="S1097" i="2"/>
  <c r="R1097" i="2" s="1"/>
  <c r="X1097" i="2"/>
  <c r="Y1097" i="2" s="1"/>
  <c r="AA1097" i="2"/>
  <c r="AB1097" i="2" s="1"/>
  <c r="O1098" i="2"/>
  <c r="N1098" i="2" s="1"/>
  <c r="S1098" i="2"/>
  <c r="R1098" i="2" s="1"/>
  <c r="X1098" i="2"/>
  <c r="Y1098" i="2" s="1"/>
  <c r="AA1098" i="2"/>
  <c r="AB1098" i="2" s="1"/>
  <c r="O1099" i="2"/>
  <c r="N1099" i="2" s="1"/>
  <c r="S1099" i="2"/>
  <c r="R1099" i="2" s="1"/>
  <c r="X1099" i="2"/>
  <c r="Y1099" i="2" s="1"/>
  <c r="AA1099" i="2"/>
  <c r="AB1099" i="2" s="1"/>
  <c r="O1100" i="2"/>
  <c r="N1100" i="2" s="1"/>
  <c r="S1100" i="2"/>
  <c r="R1100" i="2" s="1"/>
  <c r="X1100" i="2"/>
  <c r="Y1100" i="2" s="1"/>
  <c r="AA1100" i="2"/>
  <c r="AB1100" i="2" s="1"/>
  <c r="O1101" i="2"/>
  <c r="N1101" i="2" s="1"/>
  <c r="S1101" i="2"/>
  <c r="R1101" i="2" s="1"/>
  <c r="X1101" i="2"/>
  <c r="Y1101" i="2" s="1"/>
  <c r="AA1101" i="2"/>
  <c r="AB1101" i="2" s="1"/>
  <c r="O1102" i="2"/>
  <c r="N1102" i="2" s="1"/>
  <c r="S1102" i="2"/>
  <c r="R1102" i="2" s="1"/>
  <c r="X1102" i="2"/>
  <c r="Y1102" i="2" s="1"/>
  <c r="AA1102" i="2"/>
  <c r="AB1102" i="2" s="1"/>
  <c r="O1103" i="2"/>
  <c r="N1103" i="2" s="1"/>
  <c r="S1103" i="2"/>
  <c r="R1103" i="2" s="1"/>
  <c r="X1103" i="2"/>
  <c r="Y1103" i="2" s="1"/>
  <c r="AA1103" i="2"/>
  <c r="AB1103" i="2" s="1"/>
  <c r="O1104" i="2"/>
  <c r="N1104" i="2" s="1"/>
  <c r="S1104" i="2"/>
  <c r="R1104" i="2" s="1"/>
  <c r="X1104" i="2"/>
  <c r="Y1104" i="2" s="1"/>
  <c r="AA1104" i="2"/>
  <c r="AB1104" i="2" s="1"/>
  <c r="O1105" i="2"/>
  <c r="N1105" i="2" s="1"/>
  <c r="S1105" i="2"/>
  <c r="R1105" i="2" s="1"/>
  <c r="X1105" i="2"/>
  <c r="Y1105" i="2" s="1"/>
  <c r="AA1105" i="2"/>
  <c r="AB1105" i="2" s="1"/>
  <c r="E1106" i="2"/>
  <c r="O1106" i="2"/>
  <c r="N1106" i="2" s="1"/>
  <c r="S1106" i="2"/>
  <c r="R1106" i="2" s="1"/>
  <c r="X1106" i="2"/>
  <c r="Y1106" i="2" s="1"/>
  <c r="AA1106" i="2"/>
  <c r="AB1106" i="2" s="1"/>
  <c r="V1107" i="2"/>
  <c r="O1108" i="2"/>
  <c r="N1108" i="2" s="1"/>
  <c r="S1108" i="2"/>
  <c r="R1108" i="2" s="1"/>
  <c r="X1108" i="2"/>
  <c r="Y1108" i="2" s="1"/>
  <c r="AA1108" i="2"/>
  <c r="AB1108" i="2" s="1"/>
  <c r="O1109" i="2"/>
  <c r="N1109" i="2" s="1"/>
  <c r="S1109" i="2"/>
  <c r="R1109" i="2" s="1"/>
  <c r="X1109" i="2"/>
  <c r="Y1109" i="2" s="1"/>
  <c r="AA1109" i="2"/>
  <c r="AB1109" i="2" s="1"/>
  <c r="O1110" i="2"/>
  <c r="N1110" i="2" s="1"/>
  <c r="S1110" i="2"/>
  <c r="R1110" i="2" s="1"/>
  <c r="X1110" i="2"/>
  <c r="Y1110" i="2" s="1"/>
  <c r="AA1110" i="2"/>
  <c r="AB1110" i="2" s="1"/>
  <c r="O1111" i="2"/>
  <c r="N1111" i="2" s="1"/>
  <c r="S1111" i="2"/>
  <c r="R1111" i="2" s="1"/>
  <c r="X1111" i="2"/>
  <c r="Y1111" i="2" s="1"/>
  <c r="AA1111" i="2"/>
  <c r="AB1111" i="2" s="1"/>
  <c r="O1112" i="2"/>
  <c r="N1112" i="2" s="1"/>
  <c r="S1112" i="2"/>
  <c r="R1112" i="2" s="1"/>
  <c r="X1112" i="2"/>
  <c r="Y1112" i="2" s="1"/>
  <c r="AA1112" i="2"/>
  <c r="AB1112" i="2" s="1"/>
  <c r="O1113" i="2"/>
  <c r="N1113" i="2" s="1"/>
  <c r="S1113" i="2"/>
  <c r="R1113" i="2" s="1"/>
  <c r="X1113" i="2"/>
  <c r="Y1113" i="2" s="1"/>
  <c r="AA1113" i="2"/>
  <c r="AB1113" i="2" s="1"/>
  <c r="O1114" i="2"/>
  <c r="N1114" i="2" s="1"/>
  <c r="S1114" i="2"/>
  <c r="R1114" i="2" s="1"/>
  <c r="X1114" i="2"/>
  <c r="Y1114" i="2" s="1"/>
  <c r="AA1114" i="2"/>
  <c r="AB1114" i="2" s="1"/>
  <c r="O1115" i="2"/>
  <c r="N1115" i="2" s="1"/>
  <c r="S1115" i="2"/>
  <c r="R1115" i="2" s="1"/>
  <c r="X1115" i="2"/>
  <c r="Y1115" i="2" s="1"/>
  <c r="AA1115" i="2"/>
  <c r="AB1115" i="2" s="1"/>
  <c r="O1116" i="2"/>
  <c r="N1116" i="2" s="1"/>
  <c r="S1116" i="2"/>
  <c r="R1116" i="2" s="1"/>
  <c r="X1116" i="2"/>
  <c r="Y1116" i="2" s="1"/>
  <c r="AA1116" i="2"/>
  <c r="AB1116" i="2" s="1"/>
  <c r="O1117" i="2"/>
  <c r="N1117" i="2" s="1"/>
  <c r="S1117" i="2"/>
  <c r="R1117" i="2" s="1"/>
  <c r="X1117" i="2"/>
  <c r="Y1117" i="2" s="1"/>
  <c r="AA1117" i="2"/>
  <c r="AB1117" i="2" s="1"/>
  <c r="O1118" i="2"/>
  <c r="N1118" i="2" s="1"/>
  <c r="S1118" i="2"/>
  <c r="R1118" i="2" s="1"/>
  <c r="X1118" i="2"/>
  <c r="Y1118" i="2" s="1"/>
  <c r="AA1118" i="2"/>
  <c r="AB1118" i="2" s="1"/>
  <c r="O1119" i="2"/>
  <c r="N1119" i="2" s="1"/>
  <c r="S1119" i="2"/>
  <c r="R1119" i="2" s="1"/>
  <c r="X1119" i="2"/>
  <c r="Y1119" i="2" s="1"/>
  <c r="AA1119" i="2"/>
  <c r="AB1119" i="2" s="1"/>
  <c r="O1120" i="2"/>
  <c r="N1120" i="2" s="1"/>
  <c r="S1120" i="2"/>
  <c r="R1120" i="2" s="1"/>
  <c r="X1120" i="2"/>
  <c r="Y1120" i="2" s="1"/>
  <c r="AA1120" i="2"/>
  <c r="AB1120" i="2" s="1"/>
  <c r="O1121" i="2"/>
  <c r="N1121" i="2" s="1"/>
  <c r="S1121" i="2"/>
  <c r="R1121" i="2" s="1"/>
  <c r="X1121" i="2"/>
  <c r="Y1121" i="2" s="1"/>
  <c r="AA1121" i="2"/>
  <c r="AB1121" i="2" s="1"/>
  <c r="O1122" i="2"/>
  <c r="N1122" i="2" s="1"/>
  <c r="S1122" i="2"/>
  <c r="R1122" i="2" s="1"/>
  <c r="X1122" i="2"/>
  <c r="Y1122" i="2" s="1"/>
  <c r="AA1122" i="2"/>
  <c r="AB1122" i="2" s="1"/>
  <c r="V1123" i="2"/>
  <c r="AD1123" i="2"/>
  <c r="AC1123" i="2" s="1"/>
  <c r="AF1123" i="2"/>
  <c r="AG1123" i="2"/>
  <c r="O1124" i="2"/>
  <c r="N1124" i="2" s="1"/>
  <c r="S1124" i="2"/>
  <c r="R1124" i="2" s="1"/>
  <c r="X1124" i="2"/>
  <c r="Y1124" i="2" s="1"/>
  <c r="AA1124" i="2"/>
  <c r="AB1124" i="2" s="1"/>
  <c r="AC1124" i="2"/>
  <c r="AE1124" i="2"/>
  <c r="O1125" i="2"/>
  <c r="N1125" i="2" s="1"/>
  <c r="S1125" i="2"/>
  <c r="R1125" i="2" s="1"/>
  <c r="X1125" i="2"/>
  <c r="Y1125" i="2" s="1"/>
  <c r="AA1125" i="2"/>
  <c r="AB1125" i="2" s="1"/>
  <c r="AF1125" i="2"/>
  <c r="O1126" i="2"/>
  <c r="N1126" i="2" s="1"/>
  <c r="S1126" i="2"/>
  <c r="R1126" i="2" s="1"/>
  <c r="X1126" i="2"/>
  <c r="Y1126" i="2" s="1"/>
  <c r="AA1126" i="2"/>
  <c r="AB1126" i="2" s="1"/>
  <c r="O1127" i="2"/>
  <c r="N1127" i="2" s="1"/>
  <c r="S1127" i="2"/>
  <c r="R1127" i="2" s="1"/>
  <c r="X1127" i="2"/>
  <c r="Y1127" i="2" s="1"/>
  <c r="AA1127" i="2"/>
  <c r="AB1127" i="2" s="1"/>
  <c r="AG1127" i="2"/>
  <c r="O1128" i="2"/>
  <c r="N1128" i="2" s="1"/>
  <c r="S1128" i="2"/>
  <c r="R1128" i="2" s="1"/>
  <c r="X1128" i="2"/>
  <c r="Y1128" i="2" s="1"/>
  <c r="AA1128" i="2"/>
  <c r="AB1128" i="2" s="1"/>
  <c r="O1129" i="2"/>
  <c r="N1129" i="2" s="1"/>
  <c r="S1129" i="2"/>
  <c r="R1129" i="2" s="1"/>
  <c r="X1129" i="2"/>
  <c r="Y1129" i="2" s="1"/>
  <c r="AA1129" i="2"/>
  <c r="AB1129" i="2" s="1"/>
  <c r="O1130" i="2"/>
  <c r="N1130" i="2" s="1"/>
  <c r="S1130" i="2"/>
  <c r="R1130" i="2" s="1"/>
  <c r="X1130" i="2"/>
  <c r="Y1130" i="2" s="1"/>
  <c r="AA1130" i="2"/>
  <c r="AB1130" i="2" s="1"/>
  <c r="O1131" i="2"/>
  <c r="N1131" i="2" s="1"/>
  <c r="S1131" i="2"/>
  <c r="R1131" i="2" s="1"/>
  <c r="X1131" i="2"/>
  <c r="Y1131" i="2" s="1"/>
  <c r="AA1131" i="2"/>
  <c r="AB1131" i="2" s="1"/>
  <c r="O1132" i="2"/>
  <c r="N1132" i="2" s="1"/>
  <c r="S1132" i="2"/>
  <c r="R1132" i="2" s="1"/>
  <c r="X1132" i="2"/>
  <c r="Y1132" i="2" s="1"/>
  <c r="AA1132" i="2"/>
  <c r="AB1132" i="2" s="1"/>
  <c r="O1133" i="2"/>
  <c r="N1133" i="2" s="1"/>
  <c r="S1133" i="2"/>
  <c r="R1133" i="2" s="1"/>
  <c r="X1133" i="2"/>
  <c r="Y1133" i="2" s="1"/>
  <c r="AA1133" i="2"/>
  <c r="AB1133" i="2" s="1"/>
  <c r="O1134" i="2"/>
  <c r="N1134" i="2" s="1"/>
  <c r="S1134" i="2"/>
  <c r="R1134" i="2" s="1"/>
  <c r="X1134" i="2"/>
  <c r="Y1134" i="2" s="1"/>
  <c r="AA1134" i="2"/>
  <c r="AB1134" i="2" s="1"/>
  <c r="V1135" i="2"/>
  <c r="O1136" i="2"/>
  <c r="N1136" i="2" s="1"/>
  <c r="S1136" i="2"/>
  <c r="R1136" i="2" s="1"/>
  <c r="X1136" i="2"/>
  <c r="Y1136" i="2" s="1"/>
  <c r="AA1136" i="2"/>
  <c r="AB1136" i="2" s="1"/>
  <c r="O1137" i="2"/>
  <c r="N1137" i="2" s="1"/>
  <c r="S1137" i="2"/>
  <c r="R1137" i="2" s="1"/>
  <c r="X1137" i="2"/>
  <c r="Y1137" i="2" s="1"/>
  <c r="AA1137" i="2"/>
  <c r="AB1137" i="2" s="1"/>
  <c r="O1138" i="2"/>
  <c r="N1138" i="2" s="1"/>
  <c r="S1138" i="2"/>
  <c r="R1138" i="2" s="1"/>
  <c r="X1138" i="2"/>
  <c r="Y1138" i="2" s="1"/>
  <c r="AA1138" i="2"/>
  <c r="AB1138" i="2" s="1"/>
  <c r="O1139" i="2"/>
  <c r="N1139" i="2" s="1"/>
  <c r="S1139" i="2"/>
  <c r="R1139" i="2" s="1"/>
  <c r="X1139" i="2"/>
  <c r="Y1139" i="2" s="1"/>
  <c r="AA1139" i="2"/>
  <c r="AB1139" i="2" s="1"/>
  <c r="V1140" i="2"/>
  <c r="O1141" i="2"/>
  <c r="N1141" i="2" s="1"/>
  <c r="S1141" i="2"/>
  <c r="R1141" i="2" s="1"/>
  <c r="X1141" i="2"/>
  <c r="Y1141" i="2" s="1"/>
  <c r="AA1141" i="2"/>
  <c r="AB1141" i="2" s="1"/>
  <c r="V1142" i="2"/>
  <c r="O1143" i="2"/>
  <c r="N1143" i="2" s="1"/>
  <c r="S1143" i="2"/>
  <c r="R1143" i="2" s="1"/>
  <c r="X1143" i="2"/>
  <c r="Y1143" i="2" s="1"/>
  <c r="AA1143" i="2"/>
  <c r="AB1143" i="2" s="1"/>
  <c r="O1144" i="2"/>
  <c r="N1144" i="2" s="1"/>
  <c r="S1144" i="2"/>
  <c r="R1144" i="2" s="1"/>
  <c r="X1144" i="2"/>
  <c r="Y1144" i="2" s="1"/>
  <c r="AA1144" i="2"/>
  <c r="AB1144" i="2" s="1"/>
  <c r="O1145" i="2"/>
  <c r="N1145" i="2" s="1"/>
  <c r="S1145" i="2"/>
  <c r="R1145" i="2" s="1"/>
  <c r="X1145" i="2"/>
  <c r="Y1145" i="2" s="1"/>
  <c r="AA1145" i="2"/>
  <c r="AB1145" i="2" s="1"/>
  <c r="V1146" i="2"/>
  <c r="O1147" i="2"/>
  <c r="N1147" i="2" s="1"/>
  <c r="S1147" i="2"/>
  <c r="R1147" i="2" s="1"/>
  <c r="X1147" i="2"/>
  <c r="Y1147" i="2" s="1"/>
  <c r="AA1147" i="2"/>
  <c r="AB1147" i="2" s="1"/>
  <c r="O1148" i="2"/>
  <c r="N1148" i="2" s="1"/>
  <c r="S1148" i="2"/>
  <c r="R1148" i="2" s="1"/>
  <c r="X1148" i="2"/>
  <c r="Y1148" i="2" s="1"/>
  <c r="AA1148" i="2"/>
  <c r="AB1148" i="2" s="1"/>
  <c r="O1149" i="2"/>
  <c r="N1149" i="2" s="1"/>
  <c r="S1149" i="2"/>
  <c r="R1149" i="2" s="1"/>
  <c r="X1149" i="2"/>
  <c r="Y1149" i="2" s="1"/>
  <c r="AA1149" i="2"/>
  <c r="AB1149" i="2" s="1"/>
  <c r="O1150" i="2"/>
  <c r="N1150" i="2" s="1"/>
  <c r="S1150" i="2"/>
  <c r="R1150" i="2" s="1"/>
  <c r="X1150" i="2"/>
  <c r="Y1150" i="2" s="1"/>
  <c r="AA1150" i="2"/>
  <c r="AB1150" i="2" s="1"/>
  <c r="O1151" i="2"/>
  <c r="N1151" i="2" s="1"/>
  <c r="S1151" i="2"/>
  <c r="R1151" i="2" s="1"/>
  <c r="X1151" i="2"/>
  <c r="Y1151" i="2" s="1"/>
  <c r="AA1151" i="2"/>
  <c r="AB1151" i="2" s="1"/>
  <c r="O1152" i="2"/>
  <c r="N1152" i="2" s="1"/>
  <c r="S1152" i="2"/>
  <c r="R1152" i="2" s="1"/>
  <c r="X1152" i="2"/>
  <c r="Y1152" i="2" s="1"/>
  <c r="AA1152" i="2"/>
  <c r="AB1152" i="2" s="1"/>
  <c r="O1153" i="2"/>
  <c r="N1153" i="2" s="1"/>
  <c r="S1153" i="2"/>
  <c r="R1153" i="2" s="1"/>
  <c r="X1153" i="2"/>
  <c r="Y1153" i="2" s="1"/>
  <c r="AA1153" i="2"/>
  <c r="AB1153" i="2" s="1"/>
  <c r="O1154" i="2"/>
  <c r="N1154" i="2" s="1"/>
  <c r="S1154" i="2"/>
  <c r="R1154" i="2" s="1"/>
  <c r="X1154" i="2"/>
  <c r="Y1154" i="2" s="1"/>
  <c r="AA1154" i="2"/>
  <c r="AB1154" i="2" s="1"/>
  <c r="O1155" i="2"/>
  <c r="N1155" i="2" s="1"/>
  <c r="S1155" i="2"/>
  <c r="R1155" i="2" s="1"/>
  <c r="X1155" i="2"/>
  <c r="Y1155" i="2" s="1"/>
  <c r="AA1155" i="2"/>
  <c r="AB1155" i="2" s="1"/>
  <c r="O1156" i="2"/>
  <c r="N1156" i="2" s="1"/>
  <c r="S1156" i="2"/>
  <c r="R1156" i="2" s="1"/>
  <c r="X1156" i="2"/>
  <c r="Y1156" i="2" s="1"/>
  <c r="AA1156" i="2"/>
  <c r="AB1156" i="2" s="1"/>
  <c r="O1157" i="2"/>
  <c r="N1157" i="2" s="1"/>
  <c r="S1157" i="2"/>
  <c r="R1157" i="2" s="1"/>
  <c r="X1157" i="2"/>
  <c r="Y1157" i="2" s="1"/>
  <c r="AA1157" i="2"/>
  <c r="AB1157" i="2" s="1"/>
  <c r="V1158" i="2"/>
  <c r="AD1158" i="2"/>
  <c r="AC1158" i="2" s="1"/>
  <c r="AF1158" i="2"/>
  <c r="AG1158" i="2"/>
  <c r="O1159" i="2"/>
  <c r="N1159" i="2" s="1"/>
  <c r="S1159" i="2"/>
  <c r="R1159" i="2" s="1"/>
  <c r="X1159" i="2"/>
  <c r="Y1159" i="2" s="1"/>
  <c r="AA1159" i="2"/>
  <c r="AB1159" i="2" s="1"/>
  <c r="AC1159" i="2"/>
  <c r="AE1159" i="2"/>
  <c r="O1160" i="2"/>
  <c r="N1160" i="2" s="1"/>
  <c r="S1160" i="2"/>
  <c r="R1160" i="2" s="1"/>
  <c r="X1160" i="2"/>
  <c r="Y1160" i="2" s="1"/>
  <c r="AA1160" i="2"/>
  <c r="AB1160" i="2" s="1"/>
  <c r="AF1160" i="2"/>
  <c r="O1161" i="2"/>
  <c r="N1161" i="2" s="1"/>
  <c r="S1161" i="2"/>
  <c r="R1161" i="2" s="1"/>
  <c r="X1161" i="2"/>
  <c r="Y1161" i="2" s="1"/>
  <c r="AA1161" i="2"/>
  <c r="AB1161" i="2" s="1"/>
  <c r="O1162" i="2"/>
  <c r="N1162" i="2" s="1"/>
  <c r="S1162" i="2"/>
  <c r="R1162" i="2" s="1"/>
  <c r="X1162" i="2"/>
  <c r="Y1162" i="2" s="1"/>
  <c r="AA1162" i="2"/>
  <c r="AB1162" i="2" s="1"/>
  <c r="AG1162" i="2"/>
  <c r="O1163" i="2"/>
  <c r="N1163" i="2" s="1"/>
  <c r="S1163" i="2"/>
  <c r="R1163" i="2" s="1"/>
  <c r="X1163" i="2"/>
  <c r="Y1163" i="2" s="1"/>
  <c r="AA1163" i="2"/>
  <c r="AB1163" i="2" s="1"/>
  <c r="O1164" i="2"/>
  <c r="N1164" i="2" s="1"/>
  <c r="S1164" i="2"/>
  <c r="R1164" i="2" s="1"/>
  <c r="X1164" i="2"/>
  <c r="Y1164" i="2" s="1"/>
  <c r="AA1164" i="2"/>
  <c r="AB1164" i="2" s="1"/>
  <c r="V1165" i="2"/>
  <c r="O1166" i="2"/>
  <c r="N1166" i="2" s="1"/>
  <c r="S1166" i="2"/>
  <c r="R1166" i="2" s="1"/>
  <c r="X1166" i="2"/>
  <c r="Y1166" i="2" s="1"/>
  <c r="AA1166" i="2"/>
  <c r="AB1166" i="2" s="1"/>
  <c r="O1167" i="2"/>
  <c r="N1167" i="2" s="1"/>
  <c r="S1167" i="2"/>
  <c r="R1167" i="2" s="1"/>
  <c r="X1167" i="2"/>
  <c r="Y1167" i="2" s="1"/>
  <c r="AA1167" i="2"/>
  <c r="AB1167" i="2" s="1"/>
  <c r="O1168" i="2"/>
  <c r="N1168" i="2" s="1"/>
  <c r="S1168" i="2"/>
  <c r="R1168" i="2" s="1"/>
  <c r="X1168" i="2"/>
  <c r="Y1168" i="2" s="1"/>
  <c r="AA1168" i="2"/>
  <c r="AB1168" i="2" s="1"/>
  <c r="O1169" i="2"/>
  <c r="N1169" i="2" s="1"/>
  <c r="S1169" i="2"/>
  <c r="R1169" i="2" s="1"/>
  <c r="X1169" i="2"/>
  <c r="Y1169" i="2" s="1"/>
  <c r="AA1169" i="2"/>
  <c r="AB1169" i="2" s="1"/>
  <c r="O1170" i="2"/>
  <c r="N1170" i="2" s="1"/>
  <c r="S1170" i="2"/>
  <c r="R1170" i="2" s="1"/>
  <c r="X1170" i="2"/>
  <c r="Y1170" i="2" s="1"/>
  <c r="AA1170" i="2"/>
  <c r="AB1170" i="2" s="1"/>
  <c r="O1171" i="2"/>
  <c r="N1171" i="2" s="1"/>
  <c r="S1171" i="2"/>
  <c r="R1171" i="2" s="1"/>
  <c r="X1171" i="2"/>
  <c r="Y1171" i="2" s="1"/>
  <c r="AA1171" i="2"/>
  <c r="AB1171" i="2" s="1"/>
  <c r="O1172" i="2"/>
  <c r="N1172" i="2" s="1"/>
  <c r="S1172" i="2"/>
  <c r="R1172" i="2" s="1"/>
  <c r="X1172" i="2"/>
  <c r="Y1172" i="2" s="1"/>
  <c r="AA1172" i="2"/>
  <c r="AB1172" i="2" s="1"/>
  <c r="V1173" i="2"/>
  <c r="O1174" i="2"/>
  <c r="N1174" i="2" s="1"/>
  <c r="S1174" i="2"/>
  <c r="R1174" i="2" s="1"/>
  <c r="X1174" i="2"/>
  <c r="Y1174" i="2" s="1"/>
  <c r="AA1174" i="2"/>
  <c r="AB1174" i="2" s="1"/>
  <c r="O1175" i="2"/>
  <c r="N1175" i="2" s="1"/>
  <c r="S1175" i="2"/>
  <c r="R1175" i="2" s="1"/>
  <c r="X1175" i="2"/>
  <c r="Y1175" i="2" s="1"/>
  <c r="AA1175" i="2"/>
  <c r="AB1175" i="2" s="1"/>
  <c r="O1176" i="2"/>
  <c r="N1176" i="2" s="1"/>
  <c r="S1176" i="2"/>
  <c r="R1176" i="2" s="1"/>
  <c r="X1176" i="2"/>
  <c r="Y1176" i="2" s="1"/>
  <c r="AA1176" i="2"/>
  <c r="AB1176" i="2" s="1"/>
  <c r="V1177" i="2"/>
  <c r="O1178" i="2"/>
  <c r="N1178" i="2" s="1"/>
  <c r="S1178" i="2"/>
  <c r="R1178" i="2" s="1"/>
  <c r="X1178" i="2"/>
  <c r="Y1178" i="2" s="1"/>
  <c r="AA1178" i="2"/>
  <c r="AB1178" i="2" s="1"/>
  <c r="O1179" i="2"/>
  <c r="N1179" i="2" s="1"/>
  <c r="S1179" i="2"/>
  <c r="R1179" i="2" s="1"/>
  <c r="X1179" i="2"/>
  <c r="Y1179" i="2" s="1"/>
  <c r="AA1179" i="2"/>
  <c r="AB1179" i="2" s="1"/>
  <c r="O1180" i="2"/>
  <c r="N1180" i="2" s="1"/>
  <c r="S1180" i="2"/>
  <c r="R1180" i="2" s="1"/>
  <c r="X1180" i="2"/>
  <c r="Y1180" i="2" s="1"/>
  <c r="AA1180" i="2"/>
  <c r="AB1180" i="2" s="1"/>
  <c r="V1181" i="2"/>
  <c r="O1182" i="2"/>
  <c r="N1182" i="2" s="1"/>
  <c r="S1182" i="2"/>
  <c r="R1182" i="2" s="1"/>
  <c r="X1182" i="2"/>
  <c r="Y1182" i="2" s="1"/>
  <c r="AA1182" i="2"/>
  <c r="AB1182" i="2" s="1"/>
  <c r="O1183" i="2"/>
  <c r="N1183" i="2" s="1"/>
  <c r="S1183" i="2"/>
  <c r="R1183" i="2" s="1"/>
  <c r="X1183" i="2"/>
  <c r="Y1183" i="2" s="1"/>
  <c r="AA1183" i="2"/>
  <c r="AB1183" i="2" s="1"/>
  <c r="O1184" i="2"/>
  <c r="N1184" i="2" s="1"/>
  <c r="S1184" i="2"/>
  <c r="R1184" i="2" s="1"/>
  <c r="X1184" i="2"/>
  <c r="Y1184" i="2" s="1"/>
  <c r="AA1184" i="2"/>
  <c r="AB1184" i="2" s="1"/>
  <c r="O1185" i="2"/>
  <c r="N1185" i="2" s="1"/>
  <c r="S1185" i="2"/>
  <c r="R1185" i="2" s="1"/>
  <c r="X1185" i="2"/>
  <c r="Y1185" i="2" s="1"/>
  <c r="AA1185" i="2"/>
  <c r="AB1185" i="2" s="1"/>
  <c r="O1186" i="2"/>
  <c r="N1186" i="2" s="1"/>
  <c r="S1186" i="2"/>
  <c r="R1186" i="2" s="1"/>
  <c r="X1186" i="2"/>
  <c r="Y1186" i="2" s="1"/>
  <c r="AA1186" i="2"/>
  <c r="AB1186" i="2" s="1"/>
  <c r="O1187" i="2"/>
  <c r="N1187" i="2" s="1"/>
  <c r="S1187" i="2"/>
  <c r="R1187" i="2" s="1"/>
  <c r="X1187" i="2"/>
  <c r="Y1187" i="2" s="1"/>
  <c r="AA1187" i="2"/>
  <c r="AB1187" i="2" s="1"/>
  <c r="O1188" i="2"/>
  <c r="N1188" i="2" s="1"/>
  <c r="S1188" i="2"/>
  <c r="R1188" i="2" s="1"/>
  <c r="X1188" i="2"/>
  <c r="Y1188" i="2" s="1"/>
  <c r="AA1188" i="2"/>
  <c r="AB1188" i="2" s="1"/>
  <c r="O1189" i="2"/>
  <c r="N1189" i="2" s="1"/>
  <c r="S1189" i="2"/>
  <c r="R1189" i="2" s="1"/>
  <c r="X1189" i="2"/>
  <c r="Y1189" i="2" s="1"/>
  <c r="AA1189" i="2"/>
  <c r="AB1189" i="2" s="1"/>
  <c r="O1190" i="2"/>
  <c r="N1190" i="2" s="1"/>
  <c r="S1190" i="2"/>
  <c r="R1190" i="2" s="1"/>
  <c r="X1190" i="2"/>
  <c r="Y1190" i="2" s="1"/>
  <c r="AA1190" i="2"/>
  <c r="AB1190" i="2" s="1"/>
  <c r="O1191" i="2"/>
  <c r="N1191" i="2" s="1"/>
  <c r="S1191" i="2"/>
  <c r="R1191" i="2" s="1"/>
  <c r="X1191" i="2"/>
  <c r="Y1191" i="2" s="1"/>
  <c r="AA1191" i="2"/>
  <c r="AB1191" i="2" s="1"/>
  <c r="O1192" i="2"/>
  <c r="N1192" i="2" s="1"/>
  <c r="S1192" i="2"/>
  <c r="R1192" i="2" s="1"/>
  <c r="X1192" i="2"/>
  <c r="Y1192" i="2" s="1"/>
  <c r="AA1192" i="2"/>
  <c r="AB1192" i="2" s="1"/>
  <c r="V1193" i="2"/>
  <c r="AD1193" i="2"/>
  <c r="AC1193" i="2" s="1"/>
  <c r="AF1193" i="2"/>
  <c r="AG1193" i="2"/>
  <c r="O1194" i="2"/>
  <c r="N1194" i="2" s="1"/>
  <c r="S1194" i="2"/>
  <c r="R1194" i="2" s="1"/>
  <c r="X1194" i="2"/>
  <c r="Y1194" i="2" s="1"/>
  <c r="AA1194" i="2"/>
  <c r="AB1194" i="2" s="1"/>
  <c r="AC1194" i="2"/>
  <c r="AE1194" i="2"/>
  <c r="O1195" i="2"/>
  <c r="N1195" i="2" s="1"/>
  <c r="S1195" i="2"/>
  <c r="R1195" i="2" s="1"/>
  <c r="X1195" i="2"/>
  <c r="Y1195" i="2" s="1"/>
  <c r="AA1195" i="2"/>
  <c r="AB1195" i="2" s="1"/>
  <c r="AF1195" i="2"/>
  <c r="O1196" i="2"/>
  <c r="N1196" i="2" s="1"/>
  <c r="S1196" i="2"/>
  <c r="R1196" i="2" s="1"/>
  <c r="X1196" i="2"/>
  <c r="Y1196" i="2" s="1"/>
  <c r="AA1196" i="2"/>
  <c r="AB1196" i="2" s="1"/>
  <c r="O1197" i="2"/>
  <c r="N1197" i="2" s="1"/>
  <c r="S1197" i="2"/>
  <c r="R1197" i="2" s="1"/>
  <c r="X1197" i="2"/>
  <c r="Y1197" i="2" s="1"/>
  <c r="AA1197" i="2"/>
  <c r="AB1197" i="2" s="1"/>
  <c r="AG1197" i="2"/>
  <c r="O1198" i="2"/>
  <c r="N1198" i="2" s="1"/>
  <c r="S1198" i="2"/>
  <c r="R1198" i="2" s="1"/>
  <c r="X1198" i="2"/>
  <c r="Y1198" i="2" s="1"/>
  <c r="AA1198" i="2"/>
  <c r="AB1198" i="2" s="1"/>
  <c r="O1199" i="2"/>
  <c r="N1199" i="2" s="1"/>
  <c r="S1199" i="2"/>
  <c r="R1199" i="2" s="1"/>
  <c r="X1199" i="2"/>
  <c r="Y1199" i="2" s="1"/>
  <c r="AA1199" i="2"/>
  <c r="AB1199" i="2" s="1"/>
  <c r="O1200" i="2"/>
  <c r="N1200" i="2" s="1"/>
  <c r="S1200" i="2"/>
  <c r="R1200" i="2" s="1"/>
  <c r="X1200" i="2"/>
  <c r="Y1200" i="2" s="1"/>
  <c r="AA1200" i="2"/>
  <c r="AB1200" i="2" s="1"/>
  <c r="O1201" i="2"/>
  <c r="N1201" i="2" s="1"/>
  <c r="S1201" i="2"/>
  <c r="R1201" i="2" s="1"/>
  <c r="X1201" i="2"/>
  <c r="Y1201" i="2" s="1"/>
  <c r="AA1201" i="2"/>
  <c r="AB1201" i="2" s="1"/>
  <c r="O1202" i="2"/>
  <c r="N1202" i="2" s="1"/>
  <c r="S1202" i="2"/>
  <c r="R1202" i="2" s="1"/>
  <c r="X1202" i="2"/>
  <c r="Y1202" i="2" s="1"/>
  <c r="AA1202" i="2"/>
  <c r="AB1202" i="2" s="1"/>
  <c r="O1203" i="2"/>
  <c r="N1203" i="2" s="1"/>
  <c r="S1203" i="2"/>
  <c r="R1203" i="2" s="1"/>
  <c r="X1203" i="2"/>
  <c r="Y1203" i="2" s="1"/>
  <c r="AA1203" i="2"/>
  <c r="AB1203" i="2" s="1"/>
  <c r="O1204" i="2"/>
  <c r="N1204" i="2" s="1"/>
  <c r="S1204" i="2"/>
  <c r="R1204" i="2" s="1"/>
  <c r="X1204" i="2"/>
  <c r="Y1204" i="2" s="1"/>
  <c r="AA1204" i="2"/>
  <c r="AB1204" i="2" s="1"/>
  <c r="V1205" i="2"/>
  <c r="O1206" i="2"/>
  <c r="N1206" i="2" s="1"/>
  <c r="S1206" i="2"/>
  <c r="R1206" i="2" s="1"/>
  <c r="X1206" i="2"/>
  <c r="Y1206" i="2" s="1"/>
  <c r="AA1206" i="2"/>
  <c r="AB1206" i="2" s="1"/>
  <c r="O1207" i="2"/>
  <c r="N1207" i="2" s="1"/>
  <c r="S1207" i="2"/>
  <c r="R1207" i="2" s="1"/>
  <c r="X1207" i="2"/>
  <c r="Y1207" i="2" s="1"/>
  <c r="AA1207" i="2"/>
  <c r="AB1207" i="2" s="1"/>
  <c r="V1208" i="2"/>
  <c r="O1209" i="2"/>
  <c r="N1209" i="2" s="1"/>
  <c r="S1209" i="2"/>
  <c r="R1209" i="2" s="1"/>
  <c r="X1209" i="2"/>
  <c r="Y1209" i="2" s="1"/>
  <c r="AA1209" i="2"/>
  <c r="AB1209" i="2" s="1"/>
  <c r="O1210" i="2"/>
  <c r="N1210" i="2" s="1"/>
  <c r="S1210" i="2"/>
  <c r="R1210" i="2" s="1"/>
  <c r="X1210" i="2"/>
  <c r="Y1210" i="2" s="1"/>
  <c r="AA1210" i="2"/>
  <c r="AB1210" i="2" s="1"/>
  <c r="O1211" i="2"/>
  <c r="N1211" i="2" s="1"/>
  <c r="S1211" i="2"/>
  <c r="R1211" i="2" s="1"/>
  <c r="X1211" i="2"/>
  <c r="Y1211" i="2" s="1"/>
  <c r="AA1211" i="2"/>
  <c r="AB1211" i="2" s="1"/>
  <c r="O1212" i="2"/>
  <c r="N1212" i="2" s="1"/>
  <c r="S1212" i="2"/>
  <c r="R1212" i="2" s="1"/>
  <c r="X1212" i="2"/>
  <c r="Y1212" i="2" s="1"/>
  <c r="AA1212" i="2"/>
  <c r="AB1212" i="2" s="1"/>
  <c r="O1213" i="2"/>
  <c r="N1213" i="2" s="1"/>
  <c r="S1213" i="2"/>
  <c r="R1213" i="2" s="1"/>
  <c r="X1213" i="2"/>
  <c r="Y1213" i="2" s="1"/>
  <c r="AA1213" i="2"/>
  <c r="AB1213" i="2" s="1"/>
  <c r="O1214" i="2"/>
  <c r="N1214" i="2" s="1"/>
  <c r="S1214" i="2"/>
  <c r="R1214" i="2" s="1"/>
  <c r="X1214" i="2"/>
  <c r="Y1214" i="2" s="1"/>
  <c r="AA1214" i="2"/>
  <c r="AB1214" i="2" s="1"/>
  <c r="O1215" i="2"/>
  <c r="N1215" i="2" s="1"/>
  <c r="S1215" i="2"/>
  <c r="R1215" i="2" s="1"/>
  <c r="X1215" i="2"/>
  <c r="Y1215" i="2" s="1"/>
  <c r="AA1215" i="2"/>
  <c r="AB1215" i="2" s="1"/>
  <c r="O1216" i="2"/>
  <c r="N1216" i="2" s="1"/>
  <c r="S1216" i="2"/>
  <c r="R1216" i="2" s="1"/>
  <c r="X1216" i="2"/>
  <c r="Y1216" i="2" s="1"/>
  <c r="AA1216" i="2"/>
  <c r="AB1216" i="2" s="1"/>
  <c r="V1217" i="2"/>
  <c r="O1218" i="2"/>
  <c r="N1218" i="2" s="1"/>
  <c r="S1218" i="2"/>
  <c r="R1218" i="2" s="1"/>
  <c r="X1218" i="2"/>
  <c r="Y1218" i="2" s="1"/>
  <c r="AA1218" i="2"/>
  <c r="AB1218" i="2" s="1"/>
  <c r="O1219" i="2"/>
  <c r="N1219" i="2" s="1"/>
  <c r="S1219" i="2"/>
  <c r="R1219" i="2" s="1"/>
  <c r="X1219" i="2"/>
  <c r="Y1219" i="2" s="1"/>
  <c r="AA1219" i="2"/>
  <c r="AB1219" i="2" s="1"/>
  <c r="O1220" i="2"/>
  <c r="N1220" i="2" s="1"/>
  <c r="S1220" i="2"/>
  <c r="R1220" i="2" s="1"/>
  <c r="X1220" i="2"/>
  <c r="Y1220" i="2" s="1"/>
  <c r="AA1220" i="2"/>
  <c r="AB1220" i="2" s="1"/>
  <c r="V1221" i="2"/>
  <c r="O1222" i="2"/>
  <c r="N1222" i="2" s="1"/>
  <c r="S1222" i="2"/>
  <c r="R1222" i="2" s="1"/>
  <c r="X1222" i="2"/>
  <c r="Y1222" i="2" s="1"/>
  <c r="AA1222" i="2"/>
  <c r="AB1222" i="2" s="1"/>
  <c r="O1223" i="2"/>
  <c r="N1223" i="2" s="1"/>
  <c r="S1223" i="2"/>
  <c r="R1223" i="2" s="1"/>
  <c r="X1223" i="2"/>
  <c r="Y1223" i="2" s="1"/>
  <c r="AA1223" i="2"/>
  <c r="AB1223" i="2" s="1"/>
  <c r="O1224" i="2"/>
  <c r="N1224" i="2" s="1"/>
  <c r="S1224" i="2"/>
  <c r="R1224" i="2" s="1"/>
  <c r="X1224" i="2"/>
  <c r="Y1224" i="2" s="1"/>
  <c r="AA1224" i="2"/>
  <c r="AB1224" i="2" s="1"/>
  <c r="O1225" i="2"/>
  <c r="N1225" i="2" s="1"/>
  <c r="S1225" i="2"/>
  <c r="R1225" i="2" s="1"/>
  <c r="X1225" i="2"/>
  <c r="Y1225" i="2" s="1"/>
  <c r="AA1225" i="2"/>
  <c r="AB1225" i="2" s="1"/>
  <c r="O1226" i="2"/>
  <c r="N1226" i="2" s="1"/>
  <c r="S1226" i="2"/>
  <c r="R1226" i="2" s="1"/>
  <c r="X1226" i="2"/>
  <c r="Y1226" i="2" s="1"/>
  <c r="AA1226" i="2"/>
  <c r="AB1226" i="2" s="1"/>
  <c r="O1227" i="2"/>
  <c r="N1227" i="2" s="1"/>
  <c r="S1227" i="2"/>
  <c r="R1227" i="2" s="1"/>
  <c r="X1227" i="2"/>
  <c r="Y1227" i="2" s="1"/>
  <c r="AA1227" i="2"/>
  <c r="AB1227" i="2" s="1"/>
  <c r="O1228" i="2"/>
  <c r="N1228" i="2" s="1"/>
  <c r="S1228" i="2"/>
  <c r="R1228" i="2" s="1"/>
  <c r="X1228" i="2"/>
  <c r="Y1228" i="2" s="1"/>
  <c r="AA1228" i="2"/>
  <c r="AB1228" i="2" s="1"/>
  <c r="O1229" i="2"/>
  <c r="N1229" i="2" s="1"/>
  <c r="S1229" i="2"/>
  <c r="R1229" i="2" s="1"/>
  <c r="X1229" i="2"/>
  <c r="Y1229" i="2" s="1"/>
  <c r="AA1229" i="2"/>
  <c r="AB1229" i="2" s="1"/>
  <c r="O1230" i="2"/>
  <c r="N1230" i="2" s="1"/>
  <c r="S1230" i="2"/>
  <c r="R1230" i="2" s="1"/>
  <c r="X1230" i="2"/>
  <c r="Y1230" i="2" s="1"/>
  <c r="AA1230" i="2"/>
  <c r="AB1230" i="2" s="1"/>
  <c r="O1231" i="2"/>
  <c r="N1231" i="2" s="1"/>
  <c r="S1231" i="2"/>
  <c r="R1231" i="2" s="1"/>
  <c r="X1231" i="2"/>
  <c r="Y1231" i="2" s="1"/>
  <c r="AA1231" i="2"/>
  <c r="AB1231" i="2" s="1"/>
  <c r="V1232" i="2"/>
  <c r="AD1232" i="2"/>
  <c r="AC1232" i="2" s="1"/>
  <c r="AF1232" i="2"/>
  <c r="AG1232" i="2"/>
  <c r="O1233" i="2"/>
  <c r="N1233" i="2" s="1"/>
  <c r="S1233" i="2"/>
  <c r="R1233" i="2" s="1"/>
  <c r="X1233" i="2"/>
  <c r="Y1233" i="2" s="1"/>
  <c r="AA1233" i="2"/>
  <c r="AB1233" i="2" s="1"/>
  <c r="AC1233" i="2"/>
  <c r="AE1233" i="2"/>
  <c r="O1234" i="2"/>
  <c r="N1234" i="2" s="1"/>
  <c r="S1234" i="2"/>
  <c r="R1234" i="2" s="1"/>
  <c r="X1234" i="2"/>
  <c r="Y1234" i="2" s="1"/>
  <c r="AA1234" i="2"/>
  <c r="AB1234" i="2" s="1"/>
  <c r="AF1234" i="2"/>
  <c r="O1235" i="2"/>
  <c r="N1235" i="2" s="1"/>
  <c r="S1235" i="2"/>
  <c r="R1235" i="2" s="1"/>
  <c r="X1235" i="2"/>
  <c r="Y1235" i="2" s="1"/>
  <c r="AA1235" i="2"/>
  <c r="AB1235" i="2" s="1"/>
  <c r="O1236" i="2"/>
  <c r="N1236" i="2" s="1"/>
  <c r="S1236" i="2"/>
  <c r="R1236" i="2" s="1"/>
  <c r="X1236" i="2"/>
  <c r="Y1236" i="2" s="1"/>
  <c r="AA1236" i="2"/>
  <c r="AB1236" i="2" s="1"/>
  <c r="AG1236" i="2"/>
  <c r="O1237" i="2"/>
  <c r="N1237" i="2" s="1"/>
  <c r="S1237" i="2"/>
  <c r="R1237" i="2" s="1"/>
  <c r="X1237" i="2"/>
  <c r="Y1237" i="2" s="1"/>
  <c r="AA1237" i="2"/>
  <c r="AB1237" i="2" s="1"/>
  <c r="O1238" i="2"/>
  <c r="N1238" i="2" s="1"/>
  <c r="S1238" i="2"/>
  <c r="R1238" i="2" s="1"/>
  <c r="X1238" i="2"/>
  <c r="Y1238" i="2" s="1"/>
  <c r="AA1238" i="2"/>
  <c r="AB1238" i="2" s="1"/>
  <c r="O1239" i="2"/>
  <c r="N1239" i="2" s="1"/>
  <c r="S1239" i="2"/>
  <c r="R1239" i="2" s="1"/>
  <c r="X1239" i="2"/>
  <c r="Y1239" i="2" s="1"/>
  <c r="AA1239" i="2"/>
  <c r="AB1239" i="2" s="1"/>
  <c r="V1240" i="2"/>
  <c r="O1241" i="2"/>
  <c r="N1241" i="2" s="1"/>
  <c r="S1241" i="2"/>
  <c r="R1241" i="2" s="1"/>
  <c r="X1241" i="2"/>
  <c r="Y1241" i="2" s="1"/>
  <c r="AA1241" i="2"/>
  <c r="AB1241" i="2" s="1"/>
  <c r="O1242" i="2"/>
  <c r="N1242" i="2" s="1"/>
  <c r="S1242" i="2"/>
  <c r="R1242" i="2" s="1"/>
  <c r="X1242" i="2"/>
  <c r="Y1242" i="2" s="1"/>
  <c r="AA1242" i="2"/>
  <c r="AB1242" i="2" s="1"/>
  <c r="O1243" i="2"/>
  <c r="N1243" i="2" s="1"/>
  <c r="S1243" i="2"/>
  <c r="R1243" i="2" s="1"/>
  <c r="X1243" i="2"/>
  <c r="Y1243" i="2" s="1"/>
  <c r="AA1243" i="2"/>
  <c r="AB1243" i="2" s="1"/>
  <c r="O1244" i="2"/>
  <c r="N1244" i="2" s="1"/>
  <c r="S1244" i="2"/>
  <c r="R1244" i="2" s="1"/>
  <c r="X1244" i="2"/>
  <c r="Y1244" i="2" s="1"/>
  <c r="AA1244" i="2"/>
  <c r="AB1244" i="2" s="1"/>
  <c r="O1245" i="2"/>
  <c r="N1245" i="2" s="1"/>
  <c r="S1245" i="2"/>
  <c r="R1245" i="2" s="1"/>
  <c r="X1245" i="2"/>
  <c r="Y1245" i="2" s="1"/>
  <c r="AA1245" i="2"/>
  <c r="AB1245" i="2" s="1"/>
  <c r="O1246" i="2"/>
  <c r="N1246" i="2" s="1"/>
  <c r="S1246" i="2"/>
  <c r="R1246" i="2" s="1"/>
  <c r="X1246" i="2"/>
  <c r="Y1246" i="2" s="1"/>
  <c r="AA1246" i="2"/>
  <c r="AB1246" i="2" s="1"/>
  <c r="V1247" i="2"/>
  <c r="O1248" i="2"/>
  <c r="N1248" i="2" s="1"/>
  <c r="S1248" i="2"/>
  <c r="R1248" i="2" s="1"/>
  <c r="X1248" i="2"/>
  <c r="Y1248" i="2" s="1"/>
  <c r="AA1248" i="2"/>
  <c r="AB1248" i="2" s="1"/>
  <c r="O1249" i="2"/>
  <c r="N1249" i="2" s="1"/>
  <c r="S1249" i="2"/>
  <c r="R1249" i="2" s="1"/>
  <c r="X1249" i="2"/>
  <c r="Y1249" i="2" s="1"/>
  <c r="AA1249" i="2"/>
  <c r="AB1249" i="2" s="1"/>
  <c r="V1250" i="2"/>
  <c r="O1251" i="2"/>
  <c r="N1251" i="2" s="1"/>
  <c r="S1251" i="2"/>
  <c r="R1251" i="2" s="1"/>
  <c r="X1251" i="2"/>
  <c r="Y1251" i="2" s="1"/>
  <c r="AA1251" i="2"/>
  <c r="AB1251" i="2" s="1"/>
  <c r="O1252" i="2"/>
  <c r="N1252" i="2" s="1"/>
  <c r="S1252" i="2"/>
  <c r="R1252" i="2" s="1"/>
  <c r="X1252" i="2"/>
  <c r="Y1252" i="2" s="1"/>
  <c r="AA1252" i="2"/>
  <c r="AB1252" i="2" s="1"/>
  <c r="O1253" i="2"/>
  <c r="N1253" i="2" s="1"/>
  <c r="S1253" i="2"/>
  <c r="R1253" i="2" s="1"/>
  <c r="X1253" i="2"/>
  <c r="Y1253" i="2" s="1"/>
  <c r="AA1253" i="2"/>
  <c r="AB1253" i="2" s="1"/>
  <c r="V1254" i="2"/>
  <c r="O1255" i="2"/>
  <c r="N1255" i="2" s="1"/>
  <c r="S1255" i="2"/>
  <c r="R1255" i="2" s="1"/>
  <c r="X1255" i="2"/>
  <c r="Y1255" i="2" s="1"/>
  <c r="AA1255" i="2"/>
  <c r="AB1255" i="2" s="1"/>
  <c r="O1256" i="2"/>
  <c r="N1256" i="2" s="1"/>
  <c r="S1256" i="2"/>
  <c r="R1256" i="2" s="1"/>
  <c r="X1256" i="2"/>
  <c r="Y1256" i="2" s="1"/>
  <c r="AA1256" i="2"/>
  <c r="AB1256" i="2" s="1"/>
  <c r="O1257" i="2"/>
  <c r="N1257" i="2" s="1"/>
  <c r="S1257" i="2"/>
  <c r="R1257" i="2" s="1"/>
  <c r="X1257" i="2"/>
  <c r="Y1257" i="2" s="1"/>
  <c r="AA1257" i="2"/>
  <c r="AB1257" i="2" s="1"/>
  <c r="O1258" i="2"/>
  <c r="N1258" i="2" s="1"/>
  <c r="S1258" i="2"/>
  <c r="R1258" i="2" s="1"/>
  <c r="X1258" i="2"/>
  <c r="Y1258" i="2" s="1"/>
  <c r="AA1258" i="2"/>
  <c r="AB1258" i="2" s="1"/>
  <c r="O1259" i="2"/>
  <c r="N1259" i="2" s="1"/>
  <c r="S1259" i="2"/>
  <c r="R1259" i="2" s="1"/>
  <c r="X1259" i="2"/>
  <c r="Y1259" i="2" s="1"/>
  <c r="AA1259" i="2"/>
  <c r="AB1259" i="2" s="1"/>
  <c r="O1260" i="2"/>
  <c r="N1260" i="2" s="1"/>
  <c r="S1260" i="2"/>
  <c r="R1260" i="2" s="1"/>
  <c r="X1260" i="2"/>
  <c r="Y1260" i="2" s="1"/>
  <c r="AA1260" i="2"/>
  <c r="AB1260" i="2" s="1"/>
  <c r="O1261" i="2"/>
  <c r="N1261" i="2" s="1"/>
  <c r="S1261" i="2"/>
  <c r="R1261" i="2" s="1"/>
  <c r="X1261" i="2"/>
  <c r="Y1261" i="2" s="1"/>
  <c r="AA1261" i="2"/>
  <c r="AB1261" i="2" s="1"/>
  <c r="O1262" i="2"/>
  <c r="N1262" i="2" s="1"/>
  <c r="S1262" i="2"/>
  <c r="R1262" i="2" s="1"/>
  <c r="X1262" i="2"/>
  <c r="Y1262" i="2" s="1"/>
  <c r="AA1262" i="2"/>
  <c r="AB1262" i="2" s="1"/>
  <c r="O1263" i="2"/>
  <c r="N1263" i="2" s="1"/>
  <c r="S1263" i="2"/>
  <c r="R1263" i="2" s="1"/>
  <c r="X1263" i="2"/>
  <c r="Y1263" i="2" s="1"/>
  <c r="AA1263" i="2"/>
  <c r="AB1263" i="2" s="1"/>
  <c r="O1264" i="2"/>
  <c r="N1264" i="2" s="1"/>
  <c r="S1264" i="2"/>
  <c r="R1264" i="2" s="1"/>
  <c r="X1264" i="2"/>
  <c r="Y1264" i="2" s="1"/>
  <c r="AA1264" i="2"/>
  <c r="AB1264" i="2" s="1"/>
  <c r="V1265" i="2"/>
  <c r="O1266" i="2"/>
  <c r="N1266" i="2" s="1"/>
  <c r="S1266" i="2"/>
  <c r="R1266" i="2" s="1"/>
  <c r="X1266" i="2"/>
  <c r="Y1266" i="2" s="1"/>
  <c r="AA1266" i="2"/>
  <c r="AB1266" i="2" s="1"/>
  <c r="O1267" i="2"/>
  <c r="N1267" i="2" s="1"/>
  <c r="S1267" i="2"/>
  <c r="R1267" i="2" s="1"/>
  <c r="X1267" i="2"/>
  <c r="Y1267" i="2" s="1"/>
  <c r="AA1267" i="2"/>
  <c r="AB1267" i="2" s="1"/>
  <c r="O1268" i="2"/>
  <c r="N1268" i="2" s="1"/>
  <c r="S1268" i="2"/>
  <c r="R1268" i="2" s="1"/>
  <c r="X1268" i="2"/>
  <c r="Y1268" i="2" s="1"/>
  <c r="AA1268" i="2"/>
  <c r="AB1268" i="2" s="1"/>
  <c r="O1269" i="2"/>
  <c r="N1269" i="2" s="1"/>
  <c r="S1269" i="2"/>
  <c r="R1269" i="2" s="1"/>
  <c r="X1269" i="2"/>
  <c r="Y1269" i="2" s="1"/>
  <c r="AA1269" i="2"/>
  <c r="AB1269" i="2" s="1"/>
  <c r="O1270" i="2"/>
  <c r="N1270" i="2" s="1"/>
  <c r="S1270" i="2"/>
  <c r="R1270" i="2" s="1"/>
  <c r="X1270" i="2"/>
  <c r="Y1270" i="2" s="1"/>
  <c r="AA1270" i="2"/>
  <c r="AB1270" i="2" s="1"/>
  <c r="O1271" i="2"/>
  <c r="N1271" i="2" s="1"/>
  <c r="S1271" i="2"/>
  <c r="R1271" i="2" s="1"/>
  <c r="X1271" i="2"/>
  <c r="Y1271" i="2" s="1"/>
  <c r="AA1271" i="2"/>
  <c r="AB1271" i="2" s="1"/>
  <c r="V1272" i="2"/>
  <c r="AD1272" i="2"/>
  <c r="AC1272" i="2" s="1"/>
  <c r="AF1272" i="2"/>
  <c r="AG1272" i="2"/>
  <c r="O1273" i="2"/>
  <c r="N1273" i="2" s="1"/>
  <c r="S1273" i="2"/>
  <c r="R1273" i="2" s="1"/>
  <c r="X1273" i="2"/>
  <c r="Y1273" i="2" s="1"/>
  <c r="AA1273" i="2"/>
  <c r="AB1273" i="2" s="1"/>
  <c r="AC1273" i="2"/>
  <c r="AE1273" i="2"/>
  <c r="O1274" i="2"/>
  <c r="N1274" i="2" s="1"/>
  <c r="S1274" i="2"/>
  <c r="R1274" i="2" s="1"/>
  <c r="X1274" i="2"/>
  <c r="Y1274" i="2" s="1"/>
  <c r="AA1274" i="2"/>
  <c r="AB1274" i="2" s="1"/>
  <c r="AF1274" i="2"/>
  <c r="O1275" i="2"/>
  <c r="N1275" i="2" s="1"/>
  <c r="S1275" i="2"/>
  <c r="R1275" i="2" s="1"/>
  <c r="X1275" i="2"/>
  <c r="Y1275" i="2" s="1"/>
  <c r="AA1275" i="2"/>
  <c r="AB1275" i="2" s="1"/>
  <c r="O1276" i="2"/>
  <c r="N1276" i="2" s="1"/>
  <c r="S1276" i="2"/>
  <c r="R1276" i="2" s="1"/>
  <c r="X1276" i="2"/>
  <c r="Y1276" i="2" s="1"/>
  <c r="AA1276" i="2"/>
  <c r="AB1276" i="2" s="1"/>
  <c r="AG1276" i="2"/>
  <c r="O1277" i="2"/>
  <c r="N1277" i="2" s="1"/>
  <c r="S1277" i="2"/>
  <c r="R1277" i="2" s="1"/>
  <c r="X1277" i="2"/>
  <c r="Y1277" i="2" s="1"/>
  <c r="AA1277" i="2"/>
  <c r="AB1277" i="2" s="1"/>
  <c r="O1278" i="2"/>
  <c r="N1278" i="2" s="1"/>
  <c r="S1278" i="2"/>
  <c r="R1278" i="2" s="1"/>
  <c r="X1278" i="2"/>
  <c r="Y1278" i="2" s="1"/>
  <c r="AA1278" i="2"/>
  <c r="AB1278" i="2" s="1"/>
  <c r="V1279" i="2"/>
  <c r="O1280" i="2"/>
  <c r="N1280" i="2" s="1"/>
  <c r="S1280" i="2"/>
  <c r="R1280" i="2" s="1"/>
  <c r="X1280" i="2"/>
  <c r="Y1280" i="2" s="1"/>
  <c r="AA1280" i="2"/>
  <c r="AB1280" i="2" s="1"/>
  <c r="O1281" i="2"/>
  <c r="N1281" i="2" s="1"/>
  <c r="S1281" i="2"/>
  <c r="R1281" i="2" s="1"/>
  <c r="X1281" i="2"/>
  <c r="Y1281" i="2" s="1"/>
  <c r="AA1281" i="2"/>
  <c r="AB1281" i="2" s="1"/>
  <c r="V1282" i="2"/>
  <c r="O1283" i="2"/>
  <c r="N1283" i="2" s="1"/>
  <c r="S1283" i="2"/>
  <c r="R1283" i="2" s="1"/>
  <c r="X1283" i="2"/>
  <c r="Y1283" i="2" s="1"/>
  <c r="AA1283" i="2"/>
  <c r="AB1283" i="2" s="1"/>
  <c r="O1284" i="2"/>
  <c r="N1284" i="2" s="1"/>
  <c r="S1284" i="2"/>
  <c r="R1284" i="2" s="1"/>
  <c r="X1284" i="2"/>
  <c r="Y1284" i="2" s="1"/>
  <c r="AA1284" i="2"/>
  <c r="AB1284" i="2" s="1"/>
  <c r="O1285" i="2"/>
  <c r="N1285" i="2" s="1"/>
  <c r="S1285" i="2"/>
  <c r="R1285" i="2" s="1"/>
  <c r="X1285" i="2"/>
  <c r="Y1285" i="2" s="1"/>
  <c r="AA1285" i="2"/>
  <c r="AB1285" i="2" s="1"/>
  <c r="O1286" i="2"/>
  <c r="N1286" i="2" s="1"/>
  <c r="S1286" i="2"/>
  <c r="R1286" i="2" s="1"/>
  <c r="X1286" i="2"/>
  <c r="Y1286" i="2" s="1"/>
  <c r="AA1286" i="2"/>
  <c r="AB1286" i="2" s="1"/>
  <c r="O1287" i="2"/>
  <c r="N1287" i="2" s="1"/>
  <c r="S1287" i="2"/>
  <c r="R1287" i="2" s="1"/>
  <c r="X1287" i="2"/>
  <c r="Y1287" i="2" s="1"/>
  <c r="AA1287" i="2"/>
  <c r="AB1287" i="2" s="1"/>
  <c r="E1288" i="2"/>
  <c r="O1288" i="2"/>
  <c r="N1288" i="2" s="1"/>
  <c r="S1288" i="2"/>
  <c r="R1288" i="2" s="1"/>
  <c r="X1288" i="2"/>
  <c r="Y1288" i="2" s="1"/>
  <c r="AA1288" i="2"/>
  <c r="AB1288" i="2" s="1"/>
  <c r="O1289" i="2"/>
  <c r="N1289" i="2" s="1"/>
  <c r="S1289" i="2"/>
  <c r="R1289" i="2" s="1"/>
  <c r="X1289" i="2"/>
  <c r="Y1289" i="2" s="1"/>
  <c r="AA1289" i="2"/>
  <c r="AB1289" i="2" s="1"/>
  <c r="O1290" i="2"/>
  <c r="N1290" i="2" s="1"/>
  <c r="S1290" i="2"/>
  <c r="R1290" i="2" s="1"/>
  <c r="X1290" i="2"/>
  <c r="Y1290" i="2" s="1"/>
  <c r="AA1290" i="2"/>
  <c r="AB1290" i="2" s="1"/>
  <c r="O1291" i="2"/>
  <c r="N1291" i="2" s="1"/>
  <c r="S1291" i="2"/>
  <c r="R1291" i="2" s="1"/>
  <c r="X1291" i="2"/>
  <c r="Y1291" i="2" s="1"/>
  <c r="AA1291" i="2"/>
  <c r="AB1291" i="2" s="1"/>
  <c r="O1292" i="2"/>
  <c r="N1292" i="2" s="1"/>
  <c r="S1292" i="2"/>
  <c r="R1292" i="2" s="1"/>
  <c r="X1292" i="2"/>
  <c r="Y1292" i="2" s="1"/>
  <c r="AA1292" i="2"/>
  <c r="AB1292" i="2" s="1"/>
  <c r="O1293" i="2"/>
  <c r="N1293" i="2" s="1"/>
  <c r="S1293" i="2"/>
  <c r="R1293" i="2" s="1"/>
  <c r="X1293" i="2"/>
  <c r="Y1293" i="2" s="1"/>
  <c r="AA1293" i="2"/>
  <c r="AB1293" i="2" s="1"/>
  <c r="O1294" i="2"/>
  <c r="N1294" i="2" s="1"/>
  <c r="S1294" i="2"/>
  <c r="R1294" i="2" s="1"/>
  <c r="X1294" i="2"/>
  <c r="Y1294" i="2" s="1"/>
  <c r="AA1294" i="2"/>
  <c r="AB1294" i="2" s="1"/>
  <c r="O1295" i="2"/>
  <c r="N1295" i="2" s="1"/>
  <c r="S1295" i="2"/>
  <c r="R1295" i="2" s="1"/>
  <c r="X1295" i="2"/>
  <c r="Y1295" i="2" s="1"/>
  <c r="AA1295" i="2"/>
  <c r="AB1295" i="2" s="1"/>
  <c r="O1296" i="2"/>
  <c r="N1296" i="2" s="1"/>
  <c r="S1296" i="2"/>
  <c r="R1296" i="2" s="1"/>
  <c r="X1296" i="2"/>
  <c r="Y1296" i="2" s="1"/>
  <c r="AA1296" i="2"/>
  <c r="AB1296" i="2" s="1"/>
  <c r="O1297" i="2"/>
  <c r="N1297" i="2" s="1"/>
  <c r="S1297" i="2"/>
  <c r="R1297" i="2" s="1"/>
  <c r="X1297" i="2"/>
  <c r="Y1297" i="2" s="1"/>
  <c r="AA1297" i="2"/>
  <c r="AB1297" i="2" s="1"/>
  <c r="O1298" i="2"/>
  <c r="N1298" i="2" s="1"/>
  <c r="S1298" i="2"/>
  <c r="R1298" i="2" s="1"/>
  <c r="X1298" i="2"/>
  <c r="Y1298" i="2" s="1"/>
  <c r="AA1298" i="2"/>
  <c r="AB1298" i="2" s="1"/>
  <c r="O1299" i="2"/>
  <c r="N1299" i="2" s="1"/>
  <c r="S1299" i="2"/>
  <c r="R1299" i="2" s="1"/>
  <c r="X1299" i="2"/>
  <c r="Y1299" i="2" s="1"/>
  <c r="AA1299" i="2"/>
  <c r="AB1299" i="2" s="1"/>
  <c r="O1300" i="2"/>
  <c r="N1300" i="2" s="1"/>
  <c r="S1300" i="2"/>
  <c r="R1300" i="2" s="1"/>
  <c r="X1300" i="2"/>
  <c r="Y1300" i="2" s="1"/>
  <c r="AA1300" i="2"/>
  <c r="AB1300" i="2" s="1"/>
  <c r="V1301" i="2"/>
  <c r="O1302" i="2"/>
  <c r="N1302" i="2" s="1"/>
  <c r="S1302" i="2"/>
  <c r="R1302" i="2" s="1"/>
  <c r="X1302" i="2"/>
  <c r="Y1302" i="2" s="1"/>
  <c r="AA1302" i="2"/>
  <c r="AB1302" i="2" s="1"/>
  <c r="O1303" i="2"/>
  <c r="N1303" i="2" s="1"/>
  <c r="S1303" i="2"/>
  <c r="R1303" i="2" s="1"/>
  <c r="X1303" i="2"/>
  <c r="Y1303" i="2" s="1"/>
  <c r="AA1303" i="2"/>
  <c r="AB1303" i="2" s="1"/>
  <c r="O1304" i="2"/>
  <c r="N1304" i="2" s="1"/>
  <c r="S1304" i="2"/>
  <c r="R1304" i="2" s="1"/>
  <c r="X1304" i="2"/>
  <c r="Y1304" i="2" s="1"/>
  <c r="AA1304" i="2"/>
  <c r="AB1304" i="2" s="1"/>
  <c r="O1305" i="2"/>
  <c r="N1305" i="2" s="1"/>
  <c r="S1305" i="2"/>
  <c r="R1305" i="2" s="1"/>
  <c r="X1305" i="2"/>
  <c r="Y1305" i="2" s="1"/>
  <c r="AA1305" i="2"/>
  <c r="AB1305" i="2" s="1"/>
  <c r="O1306" i="2"/>
  <c r="N1306" i="2" s="1"/>
  <c r="S1306" i="2"/>
  <c r="R1306" i="2" s="1"/>
  <c r="X1306" i="2"/>
  <c r="Y1306" i="2" s="1"/>
  <c r="AA1306" i="2"/>
  <c r="AB1306" i="2" s="1"/>
  <c r="V1307" i="2"/>
  <c r="O1308" i="2"/>
  <c r="N1308" i="2" s="1"/>
  <c r="S1308" i="2"/>
  <c r="R1308" i="2" s="1"/>
  <c r="X1308" i="2"/>
  <c r="Y1308" i="2" s="1"/>
  <c r="AA1308" i="2"/>
  <c r="AB1308" i="2" s="1"/>
  <c r="O1309" i="2"/>
  <c r="N1309" i="2" s="1"/>
  <c r="S1309" i="2"/>
  <c r="R1309" i="2" s="1"/>
  <c r="X1309" i="2"/>
  <c r="Y1309" i="2" s="1"/>
  <c r="AA1309" i="2"/>
  <c r="AB1309" i="2" s="1"/>
  <c r="O1310" i="2"/>
  <c r="N1310" i="2" s="1"/>
  <c r="S1310" i="2"/>
  <c r="R1310" i="2" s="1"/>
  <c r="X1310" i="2"/>
  <c r="Y1310" i="2" s="1"/>
  <c r="AA1310" i="2"/>
  <c r="AB1310" i="2" s="1"/>
  <c r="O1311" i="2"/>
  <c r="N1311" i="2" s="1"/>
  <c r="S1311" i="2"/>
  <c r="R1311" i="2" s="1"/>
  <c r="X1311" i="2"/>
  <c r="Y1311" i="2" s="1"/>
  <c r="AA1311" i="2"/>
  <c r="AB1311" i="2" s="1"/>
  <c r="O1312" i="2"/>
  <c r="N1312" i="2" s="1"/>
  <c r="S1312" i="2"/>
  <c r="R1312" i="2" s="1"/>
  <c r="X1312" i="2"/>
  <c r="Y1312" i="2" s="1"/>
  <c r="AA1312" i="2"/>
  <c r="AB1312" i="2" s="1"/>
  <c r="O1313" i="2"/>
  <c r="N1313" i="2" s="1"/>
  <c r="S1313" i="2"/>
  <c r="R1313" i="2" s="1"/>
  <c r="X1313" i="2"/>
  <c r="Y1313" i="2" s="1"/>
  <c r="AA1313" i="2"/>
  <c r="AB1313" i="2" s="1"/>
  <c r="O1314" i="2"/>
  <c r="N1314" i="2" s="1"/>
  <c r="S1314" i="2"/>
  <c r="R1314" i="2" s="1"/>
  <c r="X1314" i="2"/>
  <c r="Y1314" i="2" s="1"/>
  <c r="AA1314" i="2"/>
  <c r="AB1314" i="2" s="1"/>
  <c r="O1315" i="2"/>
  <c r="N1315" i="2" s="1"/>
  <c r="S1315" i="2"/>
  <c r="R1315" i="2" s="1"/>
  <c r="X1315" i="2"/>
  <c r="Y1315" i="2" s="1"/>
  <c r="AA1315" i="2"/>
  <c r="AB1315" i="2" s="1"/>
  <c r="O1316" i="2"/>
  <c r="N1316" i="2" s="1"/>
  <c r="S1316" i="2"/>
  <c r="R1316" i="2" s="1"/>
  <c r="X1316" i="2"/>
  <c r="Y1316" i="2" s="1"/>
  <c r="AA1316" i="2"/>
  <c r="AB1316" i="2" s="1"/>
  <c r="O1317" i="2"/>
  <c r="N1317" i="2" s="1"/>
  <c r="S1317" i="2"/>
  <c r="R1317" i="2" s="1"/>
  <c r="X1317" i="2"/>
  <c r="Y1317" i="2" s="1"/>
  <c r="AA1317" i="2"/>
  <c r="AB1317" i="2" s="1"/>
  <c r="O1318" i="2"/>
  <c r="N1318" i="2" s="1"/>
  <c r="S1318" i="2"/>
  <c r="R1318" i="2" s="1"/>
  <c r="X1318" i="2"/>
  <c r="Y1318" i="2" s="1"/>
  <c r="AA1318" i="2"/>
  <c r="AB1318" i="2" s="1"/>
  <c r="V1319" i="2"/>
  <c r="AD1319" i="2"/>
  <c r="AC1319" i="2" s="1"/>
  <c r="AF1319" i="2"/>
  <c r="AG1319" i="2"/>
  <c r="O1320" i="2"/>
  <c r="N1320" i="2" s="1"/>
  <c r="S1320" i="2"/>
  <c r="R1320" i="2" s="1"/>
  <c r="X1320" i="2"/>
  <c r="Y1320" i="2" s="1"/>
  <c r="AA1320" i="2"/>
  <c r="AB1320" i="2" s="1"/>
  <c r="AC1320" i="2"/>
  <c r="AE1320" i="2"/>
  <c r="O1321" i="2"/>
  <c r="N1321" i="2" s="1"/>
  <c r="S1321" i="2"/>
  <c r="R1321" i="2" s="1"/>
  <c r="X1321" i="2"/>
  <c r="Y1321" i="2" s="1"/>
  <c r="AA1321" i="2"/>
  <c r="AB1321" i="2" s="1"/>
  <c r="AF1321" i="2"/>
  <c r="O1322" i="2"/>
  <c r="N1322" i="2" s="1"/>
  <c r="S1322" i="2"/>
  <c r="R1322" i="2" s="1"/>
  <c r="X1322" i="2"/>
  <c r="Y1322" i="2" s="1"/>
  <c r="AA1322" i="2"/>
  <c r="AB1322" i="2" s="1"/>
  <c r="O1323" i="2"/>
  <c r="N1323" i="2" s="1"/>
  <c r="S1323" i="2"/>
  <c r="R1323" i="2" s="1"/>
  <c r="X1323" i="2"/>
  <c r="Y1323" i="2" s="1"/>
  <c r="AA1323" i="2"/>
  <c r="AB1323" i="2" s="1"/>
  <c r="AG1323" i="2"/>
  <c r="O1324" i="2"/>
  <c r="N1324" i="2" s="1"/>
  <c r="S1324" i="2"/>
  <c r="R1324" i="2" s="1"/>
  <c r="X1324" i="2"/>
  <c r="Y1324" i="2" s="1"/>
  <c r="AA1324" i="2"/>
  <c r="AB1324" i="2" s="1"/>
  <c r="O1325" i="2"/>
  <c r="N1325" i="2" s="1"/>
  <c r="S1325" i="2"/>
  <c r="R1325" i="2" s="1"/>
  <c r="X1325" i="2"/>
  <c r="Y1325" i="2" s="1"/>
  <c r="AA1325" i="2"/>
  <c r="AB1325" i="2" s="1"/>
  <c r="V1326" i="2"/>
  <c r="O1327" i="2"/>
  <c r="N1327" i="2" s="1"/>
  <c r="S1327" i="2"/>
  <c r="R1327" i="2" s="1"/>
  <c r="X1327" i="2"/>
  <c r="Y1327" i="2" s="1"/>
  <c r="AA1327" i="2"/>
  <c r="AB1327" i="2" s="1"/>
  <c r="O1328" i="2"/>
  <c r="N1328" i="2" s="1"/>
  <c r="S1328" i="2"/>
  <c r="R1328" i="2" s="1"/>
  <c r="X1328" i="2"/>
  <c r="Y1328" i="2" s="1"/>
  <c r="AA1328" i="2"/>
  <c r="AB1328" i="2" s="1"/>
  <c r="O1329" i="2"/>
  <c r="N1329" i="2" s="1"/>
  <c r="S1329" i="2"/>
  <c r="R1329" i="2" s="1"/>
  <c r="X1329" i="2"/>
  <c r="Y1329" i="2" s="1"/>
  <c r="AA1329" i="2"/>
  <c r="AB1329" i="2" s="1"/>
  <c r="O1330" i="2"/>
  <c r="N1330" i="2" s="1"/>
  <c r="S1330" i="2"/>
  <c r="R1330" i="2" s="1"/>
  <c r="X1330" i="2"/>
  <c r="Y1330" i="2" s="1"/>
  <c r="AA1330" i="2"/>
  <c r="AB1330" i="2" s="1"/>
  <c r="O1331" i="2"/>
  <c r="N1331" i="2" s="1"/>
  <c r="S1331" i="2"/>
  <c r="R1331" i="2" s="1"/>
  <c r="X1331" i="2"/>
  <c r="Y1331" i="2" s="1"/>
  <c r="AA1331" i="2"/>
  <c r="AB1331" i="2" s="1"/>
  <c r="O1332" i="2"/>
  <c r="N1332" i="2" s="1"/>
  <c r="S1332" i="2"/>
  <c r="R1332" i="2" s="1"/>
  <c r="X1332" i="2"/>
  <c r="Y1332" i="2" s="1"/>
  <c r="AA1332" i="2"/>
  <c r="AB1332" i="2" s="1"/>
  <c r="V1333" i="2"/>
  <c r="O1334" i="2"/>
  <c r="N1334" i="2" s="1"/>
  <c r="S1334" i="2"/>
  <c r="R1334" i="2" s="1"/>
  <c r="X1334" i="2"/>
  <c r="Y1334" i="2" s="1"/>
  <c r="AA1334" i="2"/>
  <c r="AB1334" i="2" s="1"/>
  <c r="O1335" i="2"/>
  <c r="N1335" i="2" s="1"/>
  <c r="S1335" i="2"/>
  <c r="R1335" i="2" s="1"/>
  <c r="X1335" i="2"/>
  <c r="Y1335" i="2" s="1"/>
  <c r="AA1335" i="2"/>
  <c r="AB1335" i="2" s="1"/>
  <c r="O1336" i="2"/>
  <c r="N1336" i="2" s="1"/>
  <c r="S1336" i="2"/>
  <c r="R1336" i="2" s="1"/>
  <c r="X1336" i="2"/>
  <c r="Y1336" i="2" s="1"/>
  <c r="AA1336" i="2"/>
  <c r="AB1336" i="2" s="1"/>
  <c r="O1337" i="2"/>
  <c r="N1337" i="2" s="1"/>
  <c r="S1337" i="2"/>
  <c r="R1337" i="2" s="1"/>
  <c r="X1337" i="2"/>
  <c r="Y1337" i="2" s="1"/>
  <c r="AA1337" i="2"/>
  <c r="AB1337" i="2" s="1"/>
  <c r="O1338" i="2"/>
  <c r="N1338" i="2" s="1"/>
  <c r="S1338" i="2"/>
  <c r="R1338" i="2" s="1"/>
  <c r="X1338" i="2"/>
  <c r="Y1338" i="2" s="1"/>
  <c r="AA1338" i="2"/>
  <c r="AB1338" i="2" s="1"/>
  <c r="O1339" i="2"/>
  <c r="N1339" i="2" s="1"/>
  <c r="S1339" i="2"/>
  <c r="R1339" i="2" s="1"/>
  <c r="X1339" i="2"/>
  <c r="Y1339" i="2" s="1"/>
  <c r="AA1339" i="2"/>
  <c r="AB1339" i="2" s="1"/>
  <c r="O1340" i="2"/>
  <c r="N1340" i="2" s="1"/>
  <c r="S1340" i="2"/>
  <c r="R1340" i="2" s="1"/>
  <c r="X1340" i="2"/>
  <c r="Y1340" i="2" s="1"/>
  <c r="AA1340" i="2"/>
  <c r="AB1340" i="2" s="1"/>
  <c r="V1341" i="2"/>
  <c r="O1342" i="2"/>
  <c r="N1342" i="2" s="1"/>
  <c r="S1342" i="2"/>
  <c r="R1342" i="2" s="1"/>
  <c r="X1342" i="2"/>
  <c r="Y1342" i="2" s="1"/>
  <c r="AA1342" i="2"/>
  <c r="AB1342" i="2" s="1"/>
  <c r="O1343" i="2"/>
  <c r="N1343" i="2" s="1"/>
  <c r="S1343" i="2"/>
  <c r="R1343" i="2" s="1"/>
  <c r="X1343" i="2"/>
  <c r="Y1343" i="2" s="1"/>
  <c r="AA1343" i="2"/>
  <c r="AB1343" i="2" s="1"/>
  <c r="O1344" i="2"/>
  <c r="N1344" i="2" s="1"/>
  <c r="S1344" i="2"/>
  <c r="R1344" i="2" s="1"/>
  <c r="X1344" i="2"/>
  <c r="Y1344" i="2" s="1"/>
  <c r="AA1344" i="2"/>
  <c r="AB1344" i="2" s="1"/>
  <c r="O1345" i="2"/>
  <c r="N1345" i="2" s="1"/>
  <c r="S1345" i="2"/>
  <c r="R1345" i="2" s="1"/>
  <c r="X1345" i="2"/>
  <c r="Y1345" i="2" s="1"/>
  <c r="AA1345" i="2"/>
  <c r="AB1345" i="2" s="1"/>
  <c r="O1346" i="2"/>
  <c r="N1346" i="2" s="1"/>
  <c r="S1346" i="2"/>
  <c r="R1346" i="2" s="1"/>
  <c r="X1346" i="2"/>
  <c r="Y1346" i="2" s="1"/>
  <c r="AA1346" i="2"/>
  <c r="AB1346" i="2" s="1"/>
  <c r="O1347" i="2"/>
  <c r="N1347" i="2" s="1"/>
  <c r="S1347" i="2"/>
  <c r="R1347" i="2" s="1"/>
  <c r="X1347" i="2"/>
  <c r="Y1347" i="2" s="1"/>
  <c r="AA1347" i="2"/>
  <c r="AB1347" i="2" s="1"/>
  <c r="V1348" i="2"/>
  <c r="O1349" i="2"/>
  <c r="N1349" i="2" s="1"/>
  <c r="S1349" i="2"/>
  <c r="R1349" i="2" s="1"/>
  <c r="X1349" i="2"/>
  <c r="Y1349" i="2" s="1"/>
  <c r="AA1349" i="2"/>
  <c r="AB1349" i="2" s="1"/>
  <c r="O1350" i="2"/>
  <c r="N1350" i="2" s="1"/>
  <c r="S1350" i="2"/>
  <c r="R1350" i="2" s="1"/>
  <c r="X1350" i="2"/>
  <c r="Y1350" i="2" s="1"/>
  <c r="AA1350" i="2"/>
  <c r="AB1350" i="2" s="1"/>
  <c r="O1351" i="2"/>
  <c r="N1351" i="2" s="1"/>
  <c r="S1351" i="2"/>
  <c r="R1351" i="2" s="1"/>
  <c r="X1351" i="2"/>
  <c r="Y1351" i="2" s="1"/>
  <c r="AA1351" i="2"/>
  <c r="AB1351" i="2" s="1"/>
  <c r="O1352" i="2"/>
  <c r="N1352" i="2" s="1"/>
  <c r="S1352" i="2"/>
  <c r="R1352" i="2" s="1"/>
  <c r="X1352" i="2"/>
  <c r="Y1352" i="2" s="1"/>
  <c r="AA1352" i="2"/>
  <c r="AB1352" i="2" s="1"/>
  <c r="O1353" i="2"/>
  <c r="N1353" i="2" s="1"/>
  <c r="S1353" i="2"/>
  <c r="R1353" i="2" s="1"/>
  <c r="X1353" i="2"/>
  <c r="Y1353" i="2" s="1"/>
  <c r="AA1353" i="2"/>
  <c r="AB1353" i="2" s="1"/>
  <c r="O1354" i="2"/>
  <c r="N1354" i="2" s="1"/>
  <c r="S1354" i="2"/>
  <c r="R1354" i="2" s="1"/>
  <c r="X1354" i="2"/>
  <c r="Y1354" i="2" s="1"/>
  <c r="AA1354" i="2"/>
  <c r="AB1354" i="2" s="1"/>
  <c r="O1355" i="2"/>
  <c r="N1355" i="2" s="1"/>
  <c r="S1355" i="2"/>
  <c r="R1355" i="2" s="1"/>
  <c r="X1355" i="2"/>
  <c r="Y1355" i="2" s="1"/>
  <c r="AA1355" i="2"/>
  <c r="AB1355" i="2" s="1"/>
  <c r="O1356" i="2"/>
  <c r="N1356" i="2" s="1"/>
  <c r="S1356" i="2"/>
  <c r="R1356" i="2" s="1"/>
  <c r="X1356" i="2"/>
  <c r="Y1356" i="2" s="1"/>
  <c r="AA1356" i="2"/>
  <c r="AB1356" i="2" s="1"/>
  <c r="V1357" i="2"/>
  <c r="AD1357" i="2"/>
  <c r="AC1357" i="2" s="1"/>
  <c r="AF1357" i="2"/>
  <c r="AG1357" i="2"/>
  <c r="O1358" i="2"/>
  <c r="N1358" i="2" s="1"/>
  <c r="S1358" i="2"/>
  <c r="R1358" i="2" s="1"/>
  <c r="X1358" i="2"/>
  <c r="Y1358" i="2" s="1"/>
  <c r="AA1358" i="2"/>
  <c r="AB1358" i="2" s="1"/>
  <c r="AC1358" i="2"/>
  <c r="AE1358" i="2"/>
  <c r="O1359" i="2"/>
  <c r="N1359" i="2" s="1"/>
  <c r="S1359" i="2"/>
  <c r="R1359" i="2" s="1"/>
  <c r="X1359" i="2"/>
  <c r="Y1359" i="2" s="1"/>
  <c r="AA1359" i="2"/>
  <c r="AB1359" i="2" s="1"/>
  <c r="AF1359" i="2"/>
  <c r="O1360" i="2"/>
  <c r="N1360" i="2" s="1"/>
  <c r="S1360" i="2"/>
  <c r="R1360" i="2" s="1"/>
  <c r="X1360" i="2"/>
  <c r="Y1360" i="2" s="1"/>
  <c r="AA1360" i="2"/>
  <c r="AB1360" i="2" s="1"/>
  <c r="O1361" i="2"/>
  <c r="N1361" i="2" s="1"/>
  <c r="S1361" i="2"/>
  <c r="R1361" i="2" s="1"/>
  <c r="X1361" i="2"/>
  <c r="Y1361" i="2" s="1"/>
  <c r="AA1361" i="2"/>
  <c r="AB1361" i="2" s="1"/>
  <c r="AG1361" i="2"/>
  <c r="O1362" i="2"/>
  <c r="N1362" i="2" s="1"/>
  <c r="S1362" i="2"/>
  <c r="R1362" i="2" s="1"/>
  <c r="X1362" i="2"/>
  <c r="Y1362" i="2" s="1"/>
  <c r="AA1362" i="2"/>
  <c r="AB1362" i="2" s="1"/>
  <c r="O1363" i="2"/>
  <c r="N1363" i="2" s="1"/>
  <c r="S1363" i="2"/>
  <c r="R1363" i="2" s="1"/>
  <c r="X1363" i="2"/>
  <c r="Y1363" i="2" s="1"/>
  <c r="AA1363" i="2"/>
  <c r="AB1363" i="2" s="1"/>
  <c r="O1364" i="2"/>
  <c r="N1364" i="2" s="1"/>
  <c r="S1364" i="2"/>
  <c r="R1364" i="2" s="1"/>
  <c r="X1364" i="2"/>
  <c r="Y1364" i="2" s="1"/>
  <c r="AA1364" i="2"/>
  <c r="AB1364" i="2" s="1"/>
  <c r="O1365" i="2"/>
  <c r="N1365" i="2" s="1"/>
  <c r="S1365" i="2"/>
  <c r="R1365" i="2" s="1"/>
  <c r="X1365" i="2"/>
  <c r="Y1365" i="2" s="1"/>
  <c r="AA1365" i="2"/>
  <c r="AB1365" i="2" s="1"/>
  <c r="O1366" i="2"/>
  <c r="N1366" i="2" s="1"/>
  <c r="S1366" i="2"/>
  <c r="R1366" i="2" s="1"/>
  <c r="X1366" i="2"/>
  <c r="Y1366" i="2" s="1"/>
  <c r="AA1366" i="2"/>
  <c r="AB1366" i="2" s="1"/>
  <c r="O1367" i="2"/>
  <c r="N1367" i="2" s="1"/>
  <c r="S1367" i="2"/>
  <c r="R1367" i="2" s="1"/>
  <c r="X1367" i="2"/>
  <c r="Y1367" i="2" s="1"/>
  <c r="AA1367" i="2"/>
  <c r="AB1367" i="2" s="1"/>
  <c r="O1368" i="2"/>
  <c r="N1368" i="2" s="1"/>
  <c r="S1368" i="2"/>
  <c r="R1368" i="2" s="1"/>
  <c r="X1368" i="2"/>
  <c r="Y1368" i="2" s="1"/>
  <c r="AA1368" i="2"/>
  <c r="AB1368" i="2" s="1"/>
  <c r="O1369" i="2"/>
  <c r="N1369" i="2" s="1"/>
  <c r="S1369" i="2"/>
  <c r="R1369" i="2" s="1"/>
  <c r="X1369" i="2"/>
  <c r="Y1369" i="2" s="1"/>
  <c r="AA1369" i="2"/>
  <c r="AB1369" i="2" s="1"/>
  <c r="O1370" i="2"/>
  <c r="N1370" i="2" s="1"/>
  <c r="S1370" i="2"/>
  <c r="R1370" i="2" s="1"/>
  <c r="X1370" i="2"/>
  <c r="Y1370" i="2" s="1"/>
  <c r="AA1370" i="2"/>
  <c r="AB1370" i="2" s="1"/>
  <c r="O1371" i="2"/>
  <c r="N1371" i="2" s="1"/>
  <c r="S1371" i="2"/>
  <c r="R1371" i="2" s="1"/>
  <c r="X1371" i="2"/>
  <c r="Y1371" i="2" s="1"/>
  <c r="AA1371" i="2"/>
  <c r="AB1371" i="2" s="1"/>
  <c r="O1372" i="2"/>
  <c r="N1372" i="2" s="1"/>
  <c r="S1372" i="2"/>
  <c r="R1372" i="2" s="1"/>
  <c r="X1372" i="2"/>
  <c r="Y1372" i="2" s="1"/>
  <c r="AA1372" i="2"/>
  <c r="AB1372" i="2" s="1"/>
  <c r="V1373" i="2"/>
  <c r="O1374" i="2"/>
  <c r="N1374" i="2" s="1"/>
  <c r="S1374" i="2"/>
  <c r="R1374" i="2" s="1"/>
  <c r="X1374" i="2"/>
  <c r="Y1374" i="2" s="1"/>
  <c r="AA1374" i="2"/>
  <c r="AB1374" i="2" s="1"/>
  <c r="O1375" i="2"/>
  <c r="N1375" i="2" s="1"/>
  <c r="S1375" i="2"/>
  <c r="R1375" i="2" s="1"/>
  <c r="X1375" i="2"/>
  <c r="Y1375" i="2" s="1"/>
  <c r="AA1375" i="2"/>
  <c r="AB1375" i="2" s="1"/>
  <c r="V1376" i="2"/>
  <c r="O1377" i="2"/>
  <c r="N1377" i="2" s="1"/>
  <c r="S1377" i="2"/>
  <c r="R1377" i="2" s="1"/>
  <c r="X1377" i="2"/>
  <c r="Y1377" i="2" s="1"/>
  <c r="AA1377" i="2"/>
  <c r="AB1377" i="2" s="1"/>
  <c r="O1378" i="2"/>
  <c r="N1378" i="2" s="1"/>
  <c r="S1378" i="2"/>
  <c r="R1378" i="2" s="1"/>
  <c r="X1378" i="2"/>
  <c r="Y1378" i="2" s="1"/>
  <c r="AA1378" i="2"/>
  <c r="AB1378" i="2" s="1"/>
  <c r="O1379" i="2"/>
  <c r="N1379" i="2" s="1"/>
  <c r="S1379" i="2"/>
  <c r="R1379" i="2" s="1"/>
  <c r="X1379" i="2"/>
  <c r="Y1379" i="2" s="1"/>
  <c r="AA1379" i="2"/>
  <c r="AB1379" i="2" s="1"/>
  <c r="O1380" i="2"/>
  <c r="N1380" i="2" s="1"/>
  <c r="S1380" i="2"/>
  <c r="R1380" i="2" s="1"/>
  <c r="X1380" i="2"/>
  <c r="Y1380" i="2" s="1"/>
  <c r="AA1380" i="2"/>
  <c r="AB1380" i="2" s="1"/>
  <c r="O1381" i="2"/>
  <c r="N1381" i="2" s="1"/>
  <c r="S1381" i="2"/>
  <c r="R1381" i="2" s="1"/>
  <c r="X1381" i="2"/>
  <c r="Y1381" i="2" s="1"/>
  <c r="AA1381" i="2"/>
  <c r="AB1381" i="2" s="1"/>
  <c r="O1382" i="2"/>
  <c r="N1382" i="2" s="1"/>
  <c r="S1382" i="2"/>
  <c r="R1382" i="2" s="1"/>
  <c r="X1382" i="2"/>
  <c r="Y1382" i="2" s="1"/>
  <c r="AA1382" i="2"/>
  <c r="AB1382" i="2" s="1"/>
  <c r="O1383" i="2"/>
  <c r="N1383" i="2" s="1"/>
  <c r="S1383" i="2"/>
  <c r="R1383" i="2" s="1"/>
  <c r="X1383" i="2"/>
  <c r="Y1383" i="2" s="1"/>
  <c r="AA1383" i="2"/>
  <c r="AB1383" i="2" s="1"/>
  <c r="V1384" i="2"/>
  <c r="O1385" i="2"/>
  <c r="N1385" i="2" s="1"/>
  <c r="S1385" i="2"/>
  <c r="R1385" i="2" s="1"/>
  <c r="X1385" i="2"/>
  <c r="Y1385" i="2" s="1"/>
  <c r="AA1385" i="2"/>
  <c r="AB1385" i="2" s="1"/>
  <c r="O1386" i="2"/>
  <c r="N1386" i="2" s="1"/>
  <c r="S1386" i="2"/>
  <c r="R1386" i="2" s="1"/>
  <c r="X1386" i="2"/>
  <c r="Y1386" i="2" s="1"/>
  <c r="AA1386" i="2"/>
  <c r="AB1386" i="2" s="1"/>
  <c r="V1387" i="2"/>
  <c r="O1388" i="2"/>
  <c r="N1388" i="2" s="1"/>
  <c r="S1388" i="2"/>
  <c r="R1388" i="2" s="1"/>
  <c r="X1388" i="2"/>
  <c r="Y1388" i="2" s="1"/>
  <c r="AA1388" i="2"/>
  <c r="AB1388" i="2" s="1"/>
  <c r="O1389" i="2"/>
  <c r="N1389" i="2" s="1"/>
  <c r="S1389" i="2"/>
  <c r="R1389" i="2" s="1"/>
  <c r="X1389" i="2"/>
  <c r="Y1389" i="2" s="1"/>
  <c r="AA1389" i="2"/>
  <c r="AB1389" i="2" s="1"/>
  <c r="O1390" i="2"/>
  <c r="N1390" i="2" s="1"/>
  <c r="S1390" i="2"/>
  <c r="R1390" i="2" s="1"/>
  <c r="X1390" i="2"/>
  <c r="Y1390" i="2" s="1"/>
  <c r="AA1390" i="2"/>
  <c r="AB1390" i="2" s="1"/>
  <c r="O1391" i="2"/>
  <c r="N1391" i="2" s="1"/>
  <c r="S1391" i="2"/>
  <c r="R1391" i="2" s="1"/>
  <c r="X1391" i="2"/>
  <c r="Y1391" i="2" s="1"/>
  <c r="AA1391" i="2"/>
  <c r="AB1391" i="2" s="1"/>
  <c r="O1392" i="2"/>
  <c r="N1392" i="2" s="1"/>
  <c r="S1392" i="2"/>
  <c r="R1392" i="2" s="1"/>
  <c r="X1392" i="2"/>
  <c r="Y1392" i="2" s="1"/>
  <c r="AA1392" i="2"/>
  <c r="AB1392" i="2" s="1"/>
  <c r="O1393" i="2"/>
  <c r="N1393" i="2" s="1"/>
  <c r="S1393" i="2"/>
  <c r="R1393" i="2" s="1"/>
  <c r="X1393" i="2"/>
  <c r="Y1393" i="2" s="1"/>
  <c r="AA1393" i="2"/>
  <c r="AB1393" i="2" s="1"/>
  <c r="O1394" i="2"/>
  <c r="N1394" i="2" s="1"/>
  <c r="S1394" i="2"/>
  <c r="R1394" i="2" s="1"/>
  <c r="X1394" i="2"/>
  <c r="Y1394" i="2" s="1"/>
  <c r="AA1394" i="2"/>
  <c r="AB1394" i="2" s="1"/>
  <c r="O1395" i="2"/>
  <c r="N1395" i="2" s="1"/>
  <c r="S1395" i="2"/>
  <c r="R1395" i="2" s="1"/>
  <c r="X1395" i="2"/>
  <c r="Y1395" i="2" s="1"/>
  <c r="AA1395" i="2"/>
  <c r="AB1395" i="2" s="1"/>
  <c r="O1396" i="2"/>
  <c r="N1396" i="2" s="1"/>
  <c r="S1396" i="2"/>
  <c r="R1396" i="2" s="1"/>
  <c r="X1396" i="2"/>
  <c r="Y1396" i="2" s="1"/>
  <c r="AA1396" i="2"/>
  <c r="AB1396" i="2" s="1"/>
  <c r="O1397" i="2"/>
  <c r="N1397" i="2" s="1"/>
  <c r="S1397" i="2"/>
  <c r="R1397" i="2" s="1"/>
  <c r="X1397" i="2"/>
  <c r="Y1397" i="2" s="1"/>
  <c r="AA1397" i="2"/>
  <c r="AB1397" i="2" s="1"/>
  <c r="D1398" i="2"/>
  <c r="E1398" i="2"/>
  <c r="O1398" i="2"/>
  <c r="N1398" i="2" s="1"/>
  <c r="S1398" i="2"/>
  <c r="R1398" i="2" s="1"/>
  <c r="X1398" i="2"/>
  <c r="Y1398" i="2" s="1"/>
  <c r="AA1398" i="2"/>
  <c r="AB1398" i="2" s="1"/>
  <c r="V1399" i="2"/>
  <c r="O1400" i="2"/>
  <c r="N1400" i="2" s="1"/>
  <c r="S1400" i="2"/>
  <c r="R1400" i="2" s="1"/>
  <c r="X1400" i="2"/>
  <c r="Y1400" i="2" s="1"/>
  <c r="AA1400" i="2"/>
  <c r="AB1400" i="2" s="1"/>
  <c r="O1401" i="2"/>
  <c r="N1401" i="2" s="1"/>
  <c r="S1401" i="2"/>
  <c r="R1401" i="2" s="1"/>
  <c r="X1401" i="2"/>
  <c r="Y1401" i="2" s="1"/>
  <c r="AA1401" i="2"/>
  <c r="AB1401" i="2" s="1"/>
  <c r="O1402" i="2"/>
  <c r="N1402" i="2" s="1"/>
  <c r="S1402" i="2"/>
  <c r="R1402" i="2" s="1"/>
  <c r="X1402" i="2"/>
  <c r="Y1402" i="2" s="1"/>
  <c r="AA1402" i="2"/>
  <c r="AB1402" i="2" s="1"/>
  <c r="O1403" i="2"/>
  <c r="N1403" i="2" s="1"/>
  <c r="S1403" i="2"/>
  <c r="R1403" i="2" s="1"/>
  <c r="X1403" i="2"/>
  <c r="Y1403" i="2" s="1"/>
  <c r="AA1403" i="2"/>
  <c r="AB1403" i="2" s="1"/>
  <c r="V1404" i="2"/>
  <c r="O1405" i="2"/>
  <c r="N1405" i="2" s="1"/>
  <c r="S1405" i="2"/>
  <c r="R1405" i="2" s="1"/>
  <c r="X1405" i="2"/>
  <c r="Y1405" i="2" s="1"/>
  <c r="AA1405" i="2"/>
  <c r="AB1405" i="2" s="1"/>
  <c r="O1406" i="2"/>
  <c r="N1406" i="2" s="1"/>
  <c r="S1406" i="2"/>
  <c r="R1406" i="2" s="1"/>
  <c r="X1406" i="2"/>
  <c r="Y1406" i="2" s="1"/>
  <c r="AA1406" i="2"/>
  <c r="AB1406" i="2" s="1"/>
  <c r="O1407" i="2"/>
  <c r="N1407" i="2" s="1"/>
  <c r="S1407" i="2"/>
  <c r="R1407" i="2" s="1"/>
  <c r="X1407" i="2"/>
  <c r="Y1407" i="2" s="1"/>
  <c r="AA1407" i="2"/>
  <c r="AB1407" i="2" s="1"/>
  <c r="O1408" i="2"/>
  <c r="N1408" i="2" s="1"/>
  <c r="S1408" i="2"/>
  <c r="R1408" i="2" s="1"/>
  <c r="X1408" i="2"/>
  <c r="Y1408" i="2" s="1"/>
  <c r="AA1408" i="2"/>
  <c r="AB1408" i="2" s="1"/>
  <c r="V1409" i="2"/>
  <c r="AD1409" i="2"/>
  <c r="AC1409" i="2" s="1"/>
  <c r="AF1409" i="2"/>
  <c r="AG1409" i="2"/>
  <c r="O1410" i="2"/>
  <c r="N1410" i="2" s="1"/>
  <c r="S1410" i="2"/>
  <c r="R1410" i="2" s="1"/>
  <c r="X1410" i="2"/>
  <c r="Y1410" i="2" s="1"/>
  <c r="AA1410" i="2"/>
  <c r="AB1410" i="2" s="1"/>
  <c r="AC1410" i="2"/>
  <c r="AE1410" i="2"/>
  <c r="O1411" i="2"/>
  <c r="N1411" i="2" s="1"/>
  <c r="S1411" i="2"/>
  <c r="R1411" i="2" s="1"/>
  <c r="X1411" i="2"/>
  <c r="Y1411" i="2" s="1"/>
  <c r="AA1411" i="2"/>
  <c r="AB1411" i="2" s="1"/>
  <c r="AF1411" i="2"/>
  <c r="O1412" i="2"/>
  <c r="N1412" i="2" s="1"/>
  <c r="S1412" i="2"/>
  <c r="R1412" i="2" s="1"/>
  <c r="X1412" i="2"/>
  <c r="Y1412" i="2" s="1"/>
  <c r="AA1412" i="2"/>
  <c r="AB1412" i="2" s="1"/>
  <c r="O1413" i="2"/>
  <c r="N1413" i="2" s="1"/>
  <c r="S1413" i="2"/>
  <c r="R1413" i="2" s="1"/>
  <c r="X1413" i="2"/>
  <c r="Y1413" i="2" s="1"/>
  <c r="AA1413" i="2"/>
  <c r="AB1413" i="2" s="1"/>
  <c r="AG1413" i="2"/>
  <c r="V1414" i="2"/>
  <c r="O1415" i="2"/>
  <c r="N1415" i="2" s="1"/>
  <c r="S1415" i="2"/>
  <c r="R1415" i="2" s="1"/>
  <c r="X1415" i="2"/>
  <c r="Y1415" i="2" s="1"/>
  <c r="AA1415" i="2"/>
  <c r="AB1415" i="2" s="1"/>
  <c r="O1416" i="2"/>
  <c r="N1416" i="2" s="1"/>
  <c r="S1416" i="2"/>
  <c r="R1416" i="2" s="1"/>
  <c r="X1416" i="2"/>
  <c r="Y1416" i="2" s="1"/>
  <c r="AA1416" i="2"/>
  <c r="AB1416" i="2" s="1"/>
  <c r="O1417" i="2"/>
  <c r="N1417" i="2" s="1"/>
  <c r="S1417" i="2"/>
  <c r="R1417" i="2" s="1"/>
  <c r="X1417" i="2"/>
  <c r="Y1417" i="2" s="1"/>
  <c r="AA1417" i="2"/>
  <c r="AB1417" i="2" s="1"/>
  <c r="O1418" i="2"/>
  <c r="N1418" i="2" s="1"/>
  <c r="S1418" i="2"/>
  <c r="R1418" i="2" s="1"/>
  <c r="X1418" i="2"/>
  <c r="Y1418" i="2" s="1"/>
  <c r="AA1418" i="2"/>
  <c r="AB1418" i="2" s="1"/>
  <c r="O1419" i="2"/>
  <c r="N1419" i="2" s="1"/>
  <c r="S1419" i="2"/>
  <c r="R1419" i="2" s="1"/>
  <c r="X1419" i="2"/>
  <c r="Y1419" i="2" s="1"/>
  <c r="AA1419" i="2"/>
  <c r="AB1419" i="2" s="1"/>
  <c r="O1420" i="2"/>
  <c r="N1420" i="2" s="1"/>
  <c r="S1420" i="2"/>
  <c r="R1420" i="2" s="1"/>
  <c r="X1420" i="2"/>
  <c r="Y1420" i="2" s="1"/>
  <c r="AA1420" i="2"/>
  <c r="AB1420" i="2" s="1"/>
  <c r="O1421" i="2"/>
  <c r="N1421" i="2" s="1"/>
  <c r="S1421" i="2"/>
  <c r="R1421" i="2" s="1"/>
  <c r="X1421" i="2"/>
  <c r="Y1421" i="2" s="1"/>
  <c r="AA1421" i="2"/>
  <c r="AB1421" i="2" s="1"/>
  <c r="O1422" i="2"/>
  <c r="N1422" i="2" s="1"/>
  <c r="S1422" i="2"/>
  <c r="R1422" i="2" s="1"/>
  <c r="X1422" i="2"/>
  <c r="Y1422" i="2" s="1"/>
  <c r="AA1422" i="2"/>
  <c r="AB1422" i="2" s="1"/>
  <c r="V1423" i="2"/>
  <c r="O1424" i="2"/>
  <c r="N1424" i="2" s="1"/>
  <c r="S1424" i="2"/>
  <c r="R1424" i="2" s="1"/>
  <c r="X1424" i="2"/>
  <c r="Y1424" i="2" s="1"/>
  <c r="AA1424" i="2"/>
  <c r="AB1424" i="2" s="1"/>
  <c r="O1425" i="2"/>
  <c r="N1425" i="2" s="1"/>
  <c r="S1425" i="2"/>
  <c r="R1425" i="2" s="1"/>
  <c r="X1425" i="2"/>
  <c r="Y1425" i="2" s="1"/>
  <c r="AA1425" i="2"/>
  <c r="AB1425" i="2" s="1"/>
  <c r="O1426" i="2"/>
  <c r="N1426" i="2" s="1"/>
  <c r="S1426" i="2"/>
  <c r="R1426" i="2" s="1"/>
  <c r="X1426" i="2"/>
  <c r="Y1426" i="2" s="1"/>
  <c r="AA1426" i="2"/>
  <c r="AB1426" i="2" s="1"/>
  <c r="O1427" i="2"/>
  <c r="N1427" i="2" s="1"/>
  <c r="S1427" i="2"/>
  <c r="R1427" i="2" s="1"/>
  <c r="X1427" i="2"/>
  <c r="Y1427" i="2" s="1"/>
  <c r="AA1427" i="2"/>
  <c r="AB1427" i="2" s="1"/>
  <c r="O1428" i="2"/>
  <c r="N1428" i="2" s="1"/>
  <c r="S1428" i="2"/>
  <c r="R1428" i="2" s="1"/>
  <c r="X1428" i="2"/>
  <c r="Y1428" i="2" s="1"/>
  <c r="AA1428" i="2"/>
  <c r="AB1428" i="2" s="1"/>
  <c r="V1429" i="2"/>
  <c r="O1430" i="2"/>
  <c r="N1430" i="2" s="1"/>
  <c r="S1430" i="2"/>
  <c r="R1430" i="2" s="1"/>
  <c r="X1430" i="2"/>
  <c r="Y1430" i="2" s="1"/>
  <c r="AA1430" i="2"/>
  <c r="AB1430" i="2" s="1"/>
  <c r="O1431" i="2"/>
  <c r="N1431" i="2" s="1"/>
  <c r="S1431" i="2"/>
  <c r="R1431" i="2" s="1"/>
  <c r="X1431" i="2"/>
  <c r="Y1431" i="2" s="1"/>
  <c r="AA1431" i="2"/>
  <c r="AB1431" i="2" s="1"/>
  <c r="O1432" i="2"/>
  <c r="N1432" i="2" s="1"/>
  <c r="S1432" i="2"/>
  <c r="R1432" i="2" s="1"/>
  <c r="X1432" i="2"/>
  <c r="Y1432" i="2" s="1"/>
  <c r="AA1432" i="2"/>
  <c r="AB1432" i="2" s="1"/>
  <c r="O1433" i="2"/>
  <c r="N1433" i="2" s="1"/>
  <c r="S1433" i="2"/>
  <c r="R1433" i="2" s="1"/>
  <c r="X1433" i="2"/>
  <c r="Y1433" i="2" s="1"/>
  <c r="AA1433" i="2"/>
  <c r="AB1433" i="2" s="1"/>
  <c r="O1434" i="2"/>
  <c r="N1434" i="2" s="1"/>
  <c r="S1434" i="2"/>
  <c r="R1434" i="2" s="1"/>
  <c r="X1434" i="2"/>
  <c r="Y1434" i="2" s="1"/>
  <c r="AA1434" i="2"/>
  <c r="AB1434" i="2" s="1"/>
  <c r="O1435" i="2"/>
  <c r="N1435" i="2" s="1"/>
  <c r="S1435" i="2"/>
  <c r="R1435" i="2" s="1"/>
  <c r="X1435" i="2"/>
  <c r="Y1435" i="2" s="1"/>
  <c r="AA1435" i="2"/>
  <c r="AB1435" i="2" s="1"/>
  <c r="V1436" i="2"/>
  <c r="O1437" i="2"/>
  <c r="N1437" i="2" s="1"/>
  <c r="S1437" i="2"/>
  <c r="R1437" i="2" s="1"/>
  <c r="X1437" i="2"/>
  <c r="Y1437" i="2" s="1"/>
  <c r="AA1437" i="2"/>
  <c r="AB1437" i="2" s="1"/>
  <c r="O1438" i="2"/>
  <c r="N1438" i="2" s="1"/>
  <c r="S1438" i="2"/>
  <c r="R1438" i="2" s="1"/>
  <c r="X1438" i="2"/>
  <c r="Y1438" i="2" s="1"/>
  <c r="AA1438" i="2"/>
  <c r="AB1438" i="2" s="1"/>
  <c r="O1439" i="2"/>
  <c r="N1439" i="2" s="1"/>
  <c r="S1439" i="2"/>
  <c r="R1439" i="2" s="1"/>
  <c r="X1439" i="2"/>
  <c r="Y1439" i="2" s="1"/>
  <c r="AA1439" i="2"/>
  <c r="AB1439" i="2" s="1"/>
  <c r="O1440" i="2"/>
  <c r="N1440" i="2" s="1"/>
  <c r="S1440" i="2"/>
  <c r="R1440" i="2" s="1"/>
  <c r="X1440" i="2"/>
  <c r="Y1440" i="2" s="1"/>
  <c r="AA1440" i="2"/>
  <c r="AB1440" i="2" s="1"/>
  <c r="O1441" i="2"/>
  <c r="N1441" i="2" s="1"/>
  <c r="S1441" i="2"/>
  <c r="R1441" i="2" s="1"/>
  <c r="X1441" i="2"/>
  <c r="Y1441" i="2" s="1"/>
  <c r="AA1441" i="2"/>
  <c r="AB1441" i="2" s="1"/>
  <c r="O1442" i="2"/>
  <c r="N1442" i="2" s="1"/>
  <c r="S1442" i="2"/>
  <c r="R1442" i="2" s="1"/>
  <c r="X1442" i="2"/>
  <c r="Y1442" i="2" s="1"/>
  <c r="AA1442" i="2"/>
  <c r="AB1442" i="2" s="1"/>
  <c r="V1443" i="2"/>
  <c r="O1444" i="2"/>
  <c r="N1444" i="2" s="1"/>
  <c r="S1444" i="2"/>
  <c r="R1444" i="2" s="1"/>
  <c r="X1444" i="2"/>
  <c r="Y1444" i="2" s="1"/>
  <c r="AA1444" i="2"/>
  <c r="AB1444" i="2" s="1"/>
  <c r="O1445" i="2"/>
  <c r="N1445" i="2" s="1"/>
  <c r="S1445" i="2"/>
  <c r="R1445" i="2" s="1"/>
  <c r="X1445" i="2"/>
  <c r="Y1445" i="2" s="1"/>
  <c r="AA1445" i="2"/>
  <c r="AB1445" i="2" s="1"/>
  <c r="O1446" i="2"/>
  <c r="N1446" i="2" s="1"/>
  <c r="S1446" i="2"/>
  <c r="R1446" i="2" s="1"/>
  <c r="X1446" i="2"/>
  <c r="Y1446" i="2" s="1"/>
  <c r="AA1446" i="2"/>
  <c r="AB1446" i="2" s="1"/>
  <c r="V1447" i="2"/>
  <c r="D1448" i="2"/>
  <c r="O1448" i="2"/>
  <c r="N1448" i="2" s="1"/>
  <c r="S1448" i="2"/>
  <c r="R1448" i="2" s="1"/>
  <c r="X1448" i="2"/>
  <c r="Y1448" i="2" s="1"/>
  <c r="AA1448" i="2"/>
  <c r="AB1448" i="2" s="1"/>
  <c r="V1449" i="2"/>
  <c r="AD1449" i="2"/>
  <c r="AC1449" i="2" s="1"/>
  <c r="AF1449" i="2"/>
  <c r="AG1449" i="2"/>
  <c r="O1450" i="2"/>
  <c r="N1450" i="2" s="1"/>
  <c r="S1450" i="2"/>
  <c r="R1450" i="2" s="1"/>
  <c r="X1450" i="2"/>
  <c r="Y1450" i="2" s="1"/>
  <c r="AA1450" i="2"/>
  <c r="AB1450" i="2" s="1"/>
  <c r="AC1450" i="2"/>
  <c r="AE1450" i="2"/>
  <c r="O1451" i="2"/>
  <c r="N1451" i="2" s="1"/>
  <c r="S1451" i="2"/>
  <c r="R1451" i="2" s="1"/>
  <c r="X1451" i="2"/>
  <c r="Y1451" i="2" s="1"/>
  <c r="AA1451" i="2"/>
  <c r="AB1451" i="2" s="1"/>
  <c r="AF1451" i="2"/>
  <c r="O1452" i="2"/>
  <c r="N1452" i="2" s="1"/>
  <c r="S1452" i="2"/>
  <c r="R1452" i="2" s="1"/>
  <c r="X1452" i="2"/>
  <c r="Y1452" i="2" s="1"/>
  <c r="AA1452" i="2"/>
  <c r="AB1452" i="2" s="1"/>
  <c r="O1453" i="2"/>
  <c r="N1453" i="2" s="1"/>
  <c r="S1453" i="2"/>
  <c r="R1453" i="2" s="1"/>
  <c r="X1453" i="2"/>
  <c r="Y1453" i="2" s="1"/>
  <c r="AA1453" i="2"/>
  <c r="AB1453" i="2" s="1"/>
  <c r="AG1453" i="2"/>
  <c r="O1454" i="2"/>
  <c r="N1454" i="2" s="1"/>
  <c r="S1454" i="2"/>
  <c r="R1454" i="2" s="1"/>
  <c r="X1454" i="2"/>
  <c r="Y1454" i="2" s="1"/>
  <c r="AA1454" i="2"/>
  <c r="AB1454" i="2" s="1"/>
  <c r="V1455" i="2"/>
  <c r="O1456" i="2"/>
  <c r="N1456" i="2" s="1"/>
  <c r="S1456" i="2"/>
  <c r="R1456" i="2" s="1"/>
  <c r="X1456" i="2"/>
  <c r="Y1456" i="2" s="1"/>
  <c r="AA1456" i="2"/>
  <c r="AB1456" i="2" s="1"/>
  <c r="V1457" i="2"/>
  <c r="O1458" i="2"/>
  <c r="N1458" i="2" s="1"/>
  <c r="S1458" i="2"/>
  <c r="R1458" i="2" s="1"/>
  <c r="X1458" i="2"/>
  <c r="Y1458" i="2" s="1"/>
  <c r="AA1458" i="2"/>
  <c r="AB1458" i="2" s="1"/>
  <c r="O1459" i="2"/>
  <c r="N1459" i="2" s="1"/>
  <c r="S1459" i="2"/>
  <c r="R1459" i="2" s="1"/>
  <c r="X1459" i="2"/>
  <c r="Y1459" i="2" s="1"/>
  <c r="AA1459" i="2"/>
  <c r="AB1459" i="2" s="1"/>
  <c r="O1460" i="2"/>
  <c r="N1460" i="2" s="1"/>
  <c r="S1460" i="2"/>
  <c r="R1460" i="2" s="1"/>
  <c r="X1460" i="2"/>
  <c r="Y1460" i="2" s="1"/>
  <c r="AA1460" i="2"/>
  <c r="AB1460" i="2" s="1"/>
  <c r="O1461" i="2"/>
  <c r="N1461" i="2" s="1"/>
  <c r="S1461" i="2"/>
  <c r="R1461" i="2" s="1"/>
  <c r="X1461" i="2"/>
  <c r="Y1461" i="2" s="1"/>
  <c r="AA1461" i="2"/>
  <c r="AB1461" i="2" s="1"/>
  <c r="V1462" i="2"/>
  <c r="O1463" i="2"/>
  <c r="N1463" i="2" s="1"/>
  <c r="S1463" i="2"/>
  <c r="R1463" i="2" s="1"/>
  <c r="X1463" i="2"/>
  <c r="Y1463" i="2" s="1"/>
  <c r="AA1463" i="2"/>
  <c r="AB1463" i="2" s="1"/>
  <c r="O1464" i="2"/>
  <c r="N1464" i="2" s="1"/>
  <c r="S1464" i="2"/>
  <c r="R1464" i="2" s="1"/>
  <c r="X1464" i="2"/>
  <c r="Y1464" i="2" s="1"/>
  <c r="AA1464" i="2"/>
  <c r="AB1464" i="2" s="1"/>
  <c r="O1465" i="2"/>
  <c r="N1465" i="2" s="1"/>
  <c r="S1465" i="2"/>
  <c r="R1465" i="2" s="1"/>
  <c r="X1465" i="2"/>
  <c r="Y1465" i="2" s="1"/>
  <c r="AA1465" i="2"/>
  <c r="AB1465" i="2" s="1"/>
  <c r="O1466" i="2"/>
  <c r="N1466" i="2" s="1"/>
  <c r="S1466" i="2"/>
  <c r="R1466" i="2" s="1"/>
  <c r="X1466" i="2"/>
  <c r="Y1466" i="2" s="1"/>
  <c r="AA1466" i="2"/>
  <c r="AB1466" i="2" s="1"/>
  <c r="O1467" i="2"/>
  <c r="N1467" i="2" s="1"/>
  <c r="S1467" i="2"/>
  <c r="R1467" i="2" s="1"/>
  <c r="X1467" i="2"/>
  <c r="Y1467" i="2" s="1"/>
  <c r="AA1467" i="2"/>
  <c r="AB1467" i="2" s="1"/>
  <c r="O1468" i="2"/>
  <c r="N1468" i="2" s="1"/>
  <c r="S1468" i="2"/>
  <c r="R1468" i="2" s="1"/>
  <c r="X1468" i="2"/>
  <c r="Y1468" i="2" s="1"/>
  <c r="AA1468" i="2"/>
  <c r="AB1468" i="2" s="1"/>
  <c r="O1469" i="2"/>
  <c r="N1469" i="2" s="1"/>
  <c r="S1469" i="2"/>
  <c r="R1469" i="2" s="1"/>
  <c r="X1469" i="2"/>
  <c r="Y1469" i="2" s="1"/>
  <c r="AA1469" i="2"/>
  <c r="AB1469" i="2" s="1"/>
  <c r="O1470" i="2"/>
  <c r="N1470" i="2" s="1"/>
  <c r="S1470" i="2"/>
  <c r="R1470" i="2" s="1"/>
  <c r="X1470" i="2"/>
  <c r="Y1470" i="2" s="1"/>
  <c r="AA1470" i="2"/>
  <c r="AB1470" i="2" s="1"/>
  <c r="O1471" i="2"/>
  <c r="N1471" i="2" s="1"/>
  <c r="S1471" i="2"/>
  <c r="R1471" i="2" s="1"/>
  <c r="X1471" i="2"/>
  <c r="Y1471" i="2" s="1"/>
  <c r="AA1471" i="2"/>
  <c r="AB1471" i="2" s="1"/>
  <c r="O1472" i="2"/>
  <c r="N1472" i="2" s="1"/>
  <c r="S1472" i="2"/>
  <c r="R1472" i="2" s="1"/>
  <c r="X1472" i="2"/>
  <c r="Y1472" i="2" s="1"/>
  <c r="AA1472" i="2"/>
  <c r="AB1472" i="2" s="1"/>
  <c r="O1473" i="2"/>
  <c r="N1473" i="2" s="1"/>
  <c r="S1473" i="2"/>
  <c r="R1473" i="2" s="1"/>
  <c r="X1473" i="2"/>
  <c r="Y1473" i="2" s="1"/>
  <c r="AA1473" i="2"/>
  <c r="AB1473" i="2" s="1"/>
  <c r="O1474" i="2"/>
  <c r="N1474" i="2" s="1"/>
  <c r="S1474" i="2"/>
  <c r="R1474" i="2" s="1"/>
  <c r="X1474" i="2"/>
  <c r="Y1474" i="2" s="1"/>
  <c r="AA1474" i="2"/>
  <c r="AB1474" i="2" s="1"/>
  <c r="O1475" i="2"/>
  <c r="N1475" i="2" s="1"/>
  <c r="S1475" i="2"/>
  <c r="R1475" i="2" s="1"/>
  <c r="X1475" i="2"/>
  <c r="Y1475" i="2" s="1"/>
  <c r="AA1475" i="2"/>
  <c r="AB1475" i="2" s="1"/>
  <c r="O1476" i="2"/>
  <c r="N1476" i="2" s="1"/>
  <c r="S1476" i="2"/>
  <c r="R1476" i="2" s="1"/>
  <c r="X1476" i="2"/>
  <c r="Y1476" i="2" s="1"/>
  <c r="AA1476" i="2"/>
  <c r="AB1476" i="2" s="1"/>
  <c r="O1477" i="2"/>
  <c r="N1477" i="2" s="1"/>
  <c r="S1477" i="2"/>
  <c r="R1477" i="2" s="1"/>
  <c r="X1477" i="2"/>
  <c r="Y1477" i="2" s="1"/>
  <c r="AA1477" i="2"/>
  <c r="AB1477" i="2" s="1"/>
  <c r="O1478" i="2"/>
  <c r="N1478" i="2" s="1"/>
  <c r="S1478" i="2"/>
  <c r="R1478" i="2" s="1"/>
  <c r="X1478" i="2"/>
  <c r="Y1478" i="2" s="1"/>
  <c r="AA1478" i="2"/>
  <c r="AB1478" i="2" s="1"/>
  <c r="O1479" i="2"/>
  <c r="N1479" i="2" s="1"/>
  <c r="S1479" i="2"/>
  <c r="R1479" i="2" s="1"/>
  <c r="X1479" i="2"/>
  <c r="Y1479" i="2" s="1"/>
  <c r="AA1479" i="2"/>
  <c r="AB1479" i="2" s="1"/>
  <c r="O1480" i="2"/>
  <c r="N1480" i="2" s="1"/>
  <c r="S1480" i="2"/>
  <c r="R1480" i="2" s="1"/>
  <c r="X1480" i="2"/>
  <c r="Y1480" i="2" s="1"/>
  <c r="AA1480" i="2"/>
  <c r="AB1480" i="2" s="1"/>
  <c r="V1481" i="2"/>
  <c r="O1482" i="2"/>
  <c r="N1482" i="2" s="1"/>
  <c r="S1482" i="2"/>
  <c r="R1482" i="2" s="1"/>
  <c r="X1482" i="2"/>
  <c r="Y1482" i="2" s="1"/>
  <c r="AA1482" i="2"/>
  <c r="AB1482" i="2" s="1"/>
  <c r="O1483" i="2"/>
  <c r="N1483" i="2" s="1"/>
  <c r="S1483" i="2"/>
  <c r="R1483" i="2" s="1"/>
  <c r="X1483" i="2"/>
  <c r="Y1483" i="2" s="1"/>
  <c r="AA1483" i="2"/>
  <c r="AB1483" i="2" s="1"/>
  <c r="O1484" i="2"/>
  <c r="N1484" i="2" s="1"/>
  <c r="S1484" i="2"/>
  <c r="R1484" i="2" s="1"/>
  <c r="X1484" i="2"/>
  <c r="Y1484" i="2" s="1"/>
  <c r="AA1484" i="2"/>
  <c r="AB1484" i="2" s="1"/>
  <c r="O1485" i="2"/>
  <c r="N1485" i="2" s="1"/>
  <c r="S1485" i="2"/>
  <c r="R1485" i="2" s="1"/>
  <c r="X1485" i="2"/>
  <c r="Y1485" i="2" s="1"/>
  <c r="AA1485" i="2"/>
  <c r="AB1485" i="2" s="1"/>
  <c r="O1486" i="2"/>
  <c r="N1486" i="2" s="1"/>
  <c r="S1486" i="2"/>
  <c r="R1486" i="2" s="1"/>
  <c r="X1486" i="2"/>
  <c r="Y1486" i="2" s="1"/>
  <c r="AA1486" i="2"/>
  <c r="AB1486" i="2" s="1"/>
  <c r="O1487" i="2"/>
  <c r="N1487" i="2" s="1"/>
  <c r="S1487" i="2"/>
  <c r="R1487" i="2" s="1"/>
  <c r="X1487" i="2"/>
  <c r="Y1487" i="2" s="1"/>
  <c r="AA1487" i="2"/>
  <c r="AB1487" i="2" s="1"/>
  <c r="O1488" i="2"/>
  <c r="N1488" i="2" s="1"/>
  <c r="S1488" i="2"/>
  <c r="R1488" i="2" s="1"/>
  <c r="X1488" i="2"/>
  <c r="Y1488" i="2" s="1"/>
  <c r="AA1488" i="2"/>
  <c r="AB1488" i="2" s="1"/>
  <c r="O1489" i="2"/>
  <c r="N1489" i="2" s="1"/>
  <c r="S1489" i="2"/>
  <c r="R1489" i="2" s="1"/>
  <c r="X1489" i="2"/>
  <c r="Y1489" i="2" s="1"/>
  <c r="AA1489" i="2"/>
  <c r="AB1489" i="2" s="1"/>
  <c r="O1490" i="2"/>
  <c r="N1490" i="2" s="1"/>
  <c r="S1490" i="2"/>
  <c r="R1490" i="2" s="1"/>
  <c r="X1490" i="2"/>
  <c r="Y1490" i="2" s="1"/>
  <c r="AA1490" i="2"/>
  <c r="AB1490" i="2" s="1"/>
  <c r="O1491" i="2"/>
  <c r="N1491" i="2" s="1"/>
  <c r="S1491" i="2"/>
  <c r="R1491" i="2" s="1"/>
  <c r="X1491" i="2"/>
  <c r="Y1491" i="2" s="1"/>
  <c r="AA1491" i="2"/>
  <c r="AB1491" i="2" s="1"/>
  <c r="O1492" i="2"/>
  <c r="N1492" i="2" s="1"/>
  <c r="S1492" i="2"/>
  <c r="R1492" i="2" s="1"/>
  <c r="X1492" i="2"/>
  <c r="Y1492" i="2" s="1"/>
  <c r="AA1492" i="2"/>
  <c r="AB1492" i="2" s="1"/>
  <c r="O1493" i="2"/>
  <c r="N1493" i="2" s="1"/>
  <c r="S1493" i="2"/>
  <c r="R1493" i="2" s="1"/>
  <c r="X1493" i="2"/>
  <c r="Y1493" i="2" s="1"/>
  <c r="AA1493" i="2"/>
  <c r="AB1493" i="2" s="1"/>
  <c r="O1494" i="2"/>
  <c r="N1494" i="2" s="1"/>
  <c r="S1494" i="2"/>
  <c r="R1494" i="2" s="1"/>
  <c r="X1494" i="2"/>
  <c r="Y1494" i="2" s="1"/>
  <c r="AA1494" i="2"/>
  <c r="AB1494" i="2" s="1"/>
  <c r="O1495" i="2"/>
  <c r="N1495" i="2" s="1"/>
  <c r="S1495" i="2"/>
  <c r="R1495" i="2" s="1"/>
  <c r="X1495" i="2"/>
  <c r="Y1495" i="2" s="1"/>
  <c r="AA1495" i="2"/>
  <c r="AB1495" i="2" s="1"/>
  <c r="O1496" i="2"/>
  <c r="N1496" i="2" s="1"/>
  <c r="S1496" i="2"/>
  <c r="R1496" i="2" s="1"/>
  <c r="X1496" i="2"/>
  <c r="Y1496" i="2" s="1"/>
  <c r="AA1496" i="2"/>
  <c r="AB1496" i="2" s="1"/>
  <c r="V1497" i="2"/>
  <c r="O1498" i="2"/>
  <c r="N1498" i="2" s="1"/>
  <c r="S1498" i="2"/>
  <c r="R1498" i="2" s="1"/>
  <c r="X1498" i="2"/>
  <c r="Y1498" i="2" s="1"/>
  <c r="AA1498" i="2"/>
  <c r="AB1498" i="2" s="1"/>
  <c r="O1499" i="2"/>
  <c r="N1499" i="2" s="1"/>
  <c r="S1499" i="2"/>
  <c r="R1499" i="2" s="1"/>
  <c r="X1499" i="2"/>
  <c r="Y1499" i="2" s="1"/>
  <c r="AA1499" i="2"/>
  <c r="AB1499" i="2" s="1"/>
  <c r="V1500" i="2"/>
  <c r="AD1500" i="2"/>
  <c r="AC1500" i="2" s="1"/>
  <c r="AF1500" i="2"/>
  <c r="AG1500" i="2"/>
  <c r="O1501" i="2"/>
  <c r="N1501" i="2" s="1"/>
  <c r="S1501" i="2"/>
  <c r="R1501" i="2" s="1"/>
  <c r="X1501" i="2"/>
  <c r="Y1501" i="2" s="1"/>
  <c r="AA1501" i="2"/>
  <c r="AB1501" i="2" s="1"/>
  <c r="AC1501" i="2"/>
  <c r="AE1501" i="2"/>
  <c r="O1502" i="2"/>
  <c r="N1502" i="2" s="1"/>
  <c r="S1502" i="2"/>
  <c r="R1502" i="2" s="1"/>
  <c r="X1502" i="2"/>
  <c r="Y1502" i="2" s="1"/>
  <c r="AA1502" i="2"/>
  <c r="AB1502" i="2" s="1"/>
  <c r="AF1502" i="2"/>
  <c r="O1503" i="2"/>
  <c r="N1503" i="2" s="1"/>
  <c r="S1503" i="2"/>
  <c r="R1503" i="2" s="1"/>
  <c r="X1503" i="2"/>
  <c r="Y1503" i="2" s="1"/>
  <c r="AA1503" i="2"/>
  <c r="AB1503" i="2" s="1"/>
  <c r="O1504" i="2"/>
  <c r="N1504" i="2" s="1"/>
  <c r="S1504" i="2"/>
  <c r="R1504" i="2" s="1"/>
  <c r="X1504" i="2"/>
  <c r="Y1504" i="2" s="1"/>
  <c r="AA1504" i="2"/>
  <c r="AB1504" i="2" s="1"/>
  <c r="AG1504" i="2"/>
  <c r="V1505" i="2"/>
  <c r="O1506" i="2"/>
  <c r="N1506" i="2" s="1"/>
  <c r="S1506" i="2"/>
  <c r="R1506" i="2" s="1"/>
  <c r="X1506" i="2"/>
  <c r="Y1506" i="2" s="1"/>
  <c r="AA1506" i="2"/>
  <c r="AB1506" i="2" s="1"/>
  <c r="O1507" i="2"/>
  <c r="N1507" i="2" s="1"/>
  <c r="S1507" i="2"/>
  <c r="R1507" i="2" s="1"/>
  <c r="X1507" i="2"/>
  <c r="Y1507" i="2" s="1"/>
  <c r="AA1507" i="2"/>
  <c r="AB1507" i="2" s="1"/>
  <c r="O1508" i="2"/>
  <c r="N1508" i="2" s="1"/>
  <c r="S1508" i="2"/>
  <c r="R1508" i="2" s="1"/>
  <c r="X1508" i="2"/>
  <c r="Y1508" i="2" s="1"/>
  <c r="AA1508" i="2"/>
  <c r="AB1508" i="2" s="1"/>
  <c r="O1509" i="2"/>
  <c r="N1509" i="2" s="1"/>
  <c r="S1509" i="2"/>
  <c r="R1509" i="2" s="1"/>
  <c r="X1509" i="2"/>
  <c r="Y1509" i="2" s="1"/>
  <c r="AA1509" i="2"/>
  <c r="AB1509" i="2" s="1"/>
  <c r="O1510" i="2"/>
  <c r="N1510" i="2" s="1"/>
  <c r="S1510" i="2"/>
  <c r="R1510" i="2" s="1"/>
  <c r="X1510" i="2"/>
  <c r="Y1510" i="2" s="1"/>
  <c r="AA1510" i="2"/>
  <c r="AB1510" i="2" s="1"/>
  <c r="V1511" i="2"/>
  <c r="O1512" i="2"/>
  <c r="N1512" i="2" s="1"/>
  <c r="S1512" i="2"/>
  <c r="R1512" i="2" s="1"/>
  <c r="X1512" i="2"/>
  <c r="Y1512" i="2" s="1"/>
  <c r="AA1512" i="2"/>
  <c r="AB1512" i="2" s="1"/>
  <c r="D1513" i="2"/>
  <c r="O1513" i="2"/>
  <c r="N1513" i="2" s="1"/>
  <c r="S1513" i="2"/>
  <c r="R1513" i="2" s="1"/>
  <c r="X1513" i="2"/>
  <c r="Y1513" i="2" s="1"/>
  <c r="AA1513" i="2"/>
  <c r="AB1513" i="2" s="1"/>
  <c r="V1514" i="2"/>
  <c r="O1515" i="2"/>
  <c r="N1515" i="2" s="1"/>
  <c r="S1515" i="2"/>
  <c r="R1515" i="2" s="1"/>
  <c r="X1515" i="2"/>
  <c r="Y1515" i="2" s="1"/>
  <c r="AA1515" i="2"/>
  <c r="AB1515" i="2" s="1"/>
  <c r="O1516" i="2"/>
  <c r="N1516" i="2" s="1"/>
  <c r="S1516" i="2"/>
  <c r="R1516" i="2" s="1"/>
  <c r="X1516" i="2"/>
  <c r="Y1516" i="2" s="1"/>
  <c r="AA1516" i="2"/>
  <c r="AB1516" i="2" s="1"/>
  <c r="O1517" i="2"/>
  <c r="N1517" i="2" s="1"/>
  <c r="S1517" i="2"/>
  <c r="R1517" i="2" s="1"/>
  <c r="X1517" i="2"/>
  <c r="Y1517" i="2" s="1"/>
  <c r="AA1517" i="2"/>
  <c r="AB1517" i="2" s="1"/>
  <c r="O1518" i="2"/>
  <c r="N1518" i="2" s="1"/>
  <c r="S1518" i="2"/>
  <c r="R1518" i="2" s="1"/>
  <c r="X1518" i="2"/>
  <c r="Y1518" i="2" s="1"/>
  <c r="AA1518" i="2"/>
  <c r="AB1518" i="2" s="1"/>
  <c r="O1519" i="2"/>
  <c r="N1519" i="2" s="1"/>
  <c r="S1519" i="2"/>
  <c r="R1519" i="2" s="1"/>
  <c r="X1519" i="2"/>
  <c r="Y1519" i="2" s="1"/>
  <c r="AA1519" i="2"/>
  <c r="AB1519" i="2" s="1"/>
  <c r="O1520" i="2"/>
  <c r="N1520" i="2" s="1"/>
  <c r="S1520" i="2"/>
  <c r="R1520" i="2" s="1"/>
  <c r="X1520" i="2"/>
  <c r="Y1520" i="2" s="1"/>
  <c r="AA1520" i="2"/>
  <c r="AB1520" i="2" s="1"/>
  <c r="V1521" i="2"/>
  <c r="O1522" i="2"/>
  <c r="N1522" i="2" s="1"/>
  <c r="S1522" i="2"/>
  <c r="R1522" i="2" s="1"/>
  <c r="X1522" i="2"/>
  <c r="Y1522" i="2" s="1"/>
  <c r="AA1522" i="2"/>
  <c r="AB1522" i="2" s="1"/>
  <c r="O1523" i="2"/>
  <c r="N1523" i="2" s="1"/>
  <c r="S1523" i="2"/>
  <c r="R1523" i="2" s="1"/>
  <c r="X1523" i="2"/>
  <c r="Y1523" i="2" s="1"/>
  <c r="AA1523" i="2"/>
  <c r="AB1523" i="2" s="1"/>
  <c r="O1524" i="2"/>
  <c r="N1524" i="2" s="1"/>
  <c r="S1524" i="2"/>
  <c r="R1524" i="2" s="1"/>
  <c r="X1524" i="2"/>
  <c r="Y1524" i="2" s="1"/>
  <c r="AA1524" i="2"/>
  <c r="AB1524" i="2" s="1"/>
  <c r="O1525" i="2"/>
  <c r="N1525" i="2" s="1"/>
  <c r="S1525" i="2"/>
  <c r="R1525" i="2" s="1"/>
  <c r="X1525" i="2"/>
  <c r="Y1525" i="2" s="1"/>
  <c r="AA1525" i="2"/>
  <c r="AB1525" i="2" s="1"/>
  <c r="O1526" i="2"/>
  <c r="N1526" i="2" s="1"/>
  <c r="S1526" i="2"/>
  <c r="R1526" i="2" s="1"/>
  <c r="X1526" i="2"/>
  <c r="Y1526" i="2" s="1"/>
  <c r="AA1526" i="2"/>
  <c r="AB1526" i="2" s="1"/>
  <c r="O1527" i="2"/>
  <c r="N1527" i="2" s="1"/>
  <c r="S1527" i="2"/>
  <c r="R1527" i="2" s="1"/>
  <c r="X1527" i="2"/>
  <c r="Y1527" i="2" s="1"/>
  <c r="AA1527" i="2"/>
  <c r="AB1527" i="2" s="1"/>
  <c r="O1528" i="2"/>
  <c r="N1528" i="2" s="1"/>
  <c r="S1528" i="2"/>
  <c r="R1528" i="2" s="1"/>
  <c r="X1528" i="2"/>
  <c r="Y1528" i="2" s="1"/>
  <c r="AA1528" i="2"/>
  <c r="AB1528" i="2" s="1"/>
  <c r="O1529" i="2"/>
  <c r="N1529" i="2" s="1"/>
  <c r="S1529" i="2"/>
  <c r="R1529" i="2" s="1"/>
  <c r="X1529" i="2"/>
  <c r="Y1529" i="2" s="1"/>
  <c r="AA1529" i="2"/>
  <c r="AB1529" i="2" s="1"/>
  <c r="O1530" i="2"/>
  <c r="N1530" i="2" s="1"/>
  <c r="S1530" i="2"/>
  <c r="R1530" i="2" s="1"/>
  <c r="X1530" i="2"/>
  <c r="Y1530" i="2" s="1"/>
  <c r="AA1530" i="2"/>
  <c r="AB1530" i="2" s="1"/>
  <c r="V1531" i="2"/>
  <c r="AD1531" i="2"/>
  <c r="AC1531" i="2" s="1"/>
  <c r="AF1531" i="2"/>
  <c r="AG1531" i="2"/>
  <c r="O1532" i="2"/>
  <c r="N1532" i="2" s="1"/>
  <c r="S1532" i="2"/>
  <c r="R1532" i="2" s="1"/>
  <c r="X1532" i="2"/>
  <c r="Y1532" i="2" s="1"/>
  <c r="AA1532" i="2"/>
  <c r="AB1532" i="2" s="1"/>
  <c r="AC1532" i="2"/>
  <c r="AE1532" i="2"/>
  <c r="O1533" i="2"/>
  <c r="N1533" i="2" s="1"/>
  <c r="S1533" i="2"/>
  <c r="R1533" i="2" s="1"/>
  <c r="X1533" i="2"/>
  <c r="Y1533" i="2" s="1"/>
  <c r="AA1533" i="2"/>
  <c r="AB1533" i="2" s="1"/>
  <c r="AF1533" i="2"/>
  <c r="O1534" i="2"/>
  <c r="N1534" i="2" s="1"/>
  <c r="S1534" i="2"/>
  <c r="R1534" i="2" s="1"/>
  <c r="X1534" i="2"/>
  <c r="Y1534" i="2" s="1"/>
  <c r="AA1534" i="2"/>
  <c r="AB1534" i="2" s="1"/>
  <c r="O1535" i="2"/>
  <c r="N1535" i="2" s="1"/>
  <c r="S1535" i="2"/>
  <c r="R1535" i="2" s="1"/>
  <c r="X1535" i="2"/>
  <c r="Y1535" i="2" s="1"/>
  <c r="AA1535" i="2"/>
  <c r="AB1535" i="2" s="1"/>
  <c r="AG1535" i="2"/>
  <c r="O1536" i="2"/>
  <c r="N1536" i="2" s="1"/>
  <c r="S1536" i="2"/>
  <c r="R1536" i="2" s="1"/>
  <c r="X1536" i="2"/>
  <c r="Y1536" i="2" s="1"/>
  <c r="AA1536" i="2"/>
  <c r="AB1536" i="2" s="1"/>
  <c r="O1537" i="2"/>
  <c r="N1537" i="2" s="1"/>
  <c r="S1537" i="2"/>
  <c r="R1537" i="2" s="1"/>
  <c r="X1537" i="2"/>
  <c r="Y1537" i="2" s="1"/>
  <c r="AA1537" i="2"/>
  <c r="AB1537" i="2" s="1"/>
  <c r="O1538" i="2"/>
  <c r="N1538" i="2" s="1"/>
  <c r="S1538" i="2"/>
  <c r="R1538" i="2" s="1"/>
  <c r="X1538" i="2"/>
  <c r="Y1538" i="2" s="1"/>
  <c r="AA1538" i="2"/>
  <c r="AB1538" i="2" s="1"/>
  <c r="O1539" i="2"/>
  <c r="N1539" i="2" s="1"/>
  <c r="S1539" i="2"/>
  <c r="R1539" i="2" s="1"/>
  <c r="X1539" i="2"/>
  <c r="Y1539" i="2" s="1"/>
  <c r="AA1539" i="2"/>
  <c r="AB1539" i="2" s="1"/>
  <c r="O1540" i="2"/>
  <c r="N1540" i="2" s="1"/>
  <c r="S1540" i="2"/>
  <c r="R1540" i="2" s="1"/>
  <c r="X1540" i="2"/>
  <c r="Y1540" i="2" s="1"/>
  <c r="AA1540" i="2"/>
  <c r="AB1540" i="2" s="1"/>
  <c r="O1541" i="2"/>
  <c r="N1541" i="2" s="1"/>
  <c r="S1541" i="2"/>
  <c r="R1541" i="2" s="1"/>
  <c r="X1541" i="2"/>
  <c r="Y1541" i="2" s="1"/>
  <c r="AA1541" i="2"/>
  <c r="AB1541" i="2" s="1"/>
  <c r="O1542" i="2"/>
  <c r="N1542" i="2" s="1"/>
  <c r="S1542" i="2"/>
  <c r="R1542" i="2" s="1"/>
  <c r="X1542" i="2"/>
  <c r="Y1542" i="2" s="1"/>
  <c r="AA1542" i="2"/>
  <c r="AB1542" i="2" s="1"/>
  <c r="O1543" i="2"/>
  <c r="N1543" i="2" s="1"/>
  <c r="S1543" i="2"/>
  <c r="R1543" i="2" s="1"/>
  <c r="X1543" i="2"/>
  <c r="Y1543" i="2" s="1"/>
  <c r="AA1543" i="2"/>
  <c r="AB1543" i="2" s="1"/>
  <c r="O1544" i="2"/>
  <c r="N1544" i="2" s="1"/>
  <c r="S1544" i="2"/>
  <c r="R1544" i="2" s="1"/>
  <c r="X1544" i="2"/>
  <c r="Y1544" i="2" s="1"/>
  <c r="AA1544" i="2"/>
  <c r="AB1544" i="2" s="1"/>
  <c r="O1545" i="2"/>
  <c r="N1545" i="2" s="1"/>
  <c r="S1545" i="2"/>
  <c r="R1545" i="2" s="1"/>
  <c r="X1545" i="2"/>
  <c r="Y1545" i="2" s="1"/>
  <c r="AA1545" i="2"/>
  <c r="AB1545" i="2" s="1"/>
  <c r="O1546" i="2"/>
  <c r="N1546" i="2" s="1"/>
  <c r="S1546" i="2"/>
  <c r="R1546" i="2" s="1"/>
  <c r="X1546" i="2"/>
  <c r="Y1546" i="2" s="1"/>
  <c r="AA1546" i="2"/>
  <c r="AB1546" i="2" s="1"/>
  <c r="O1547" i="2"/>
  <c r="N1547" i="2" s="1"/>
  <c r="S1547" i="2"/>
  <c r="R1547" i="2" s="1"/>
  <c r="X1547" i="2"/>
  <c r="Y1547" i="2" s="1"/>
  <c r="AA1547" i="2"/>
  <c r="AB1547" i="2" s="1"/>
  <c r="O1548" i="2"/>
  <c r="N1548" i="2" s="1"/>
  <c r="S1548" i="2"/>
  <c r="R1548" i="2" s="1"/>
  <c r="X1548" i="2"/>
  <c r="Y1548" i="2" s="1"/>
  <c r="AA1548" i="2"/>
  <c r="AB1548" i="2" s="1"/>
  <c r="O1549" i="2"/>
  <c r="N1549" i="2" s="1"/>
  <c r="S1549" i="2"/>
  <c r="R1549" i="2" s="1"/>
  <c r="X1549" i="2"/>
  <c r="Y1549" i="2" s="1"/>
  <c r="AA1549" i="2"/>
  <c r="AB1549" i="2" s="1"/>
  <c r="V1550" i="2"/>
  <c r="O1551" i="2"/>
  <c r="N1551" i="2" s="1"/>
  <c r="S1551" i="2"/>
  <c r="R1551" i="2" s="1"/>
  <c r="X1551" i="2"/>
  <c r="Y1551" i="2" s="1"/>
  <c r="AA1551" i="2"/>
  <c r="AB1551" i="2" s="1"/>
  <c r="O1552" i="2"/>
  <c r="N1552" i="2" s="1"/>
  <c r="S1552" i="2"/>
  <c r="R1552" i="2" s="1"/>
  <c r="X1552" i="2"/>
  <c r="Y1552" i="2" s="1"/>
  <c r="AA1552" i="2"/>
  <c r="AB1552" i="2" s="1"/>
  <c r="O1553" i="2"/>
  <c r="N1553" i="2" s="1"/>
  <c r="S1553" i="2"/>
  <c r="R1553" i="2" s="1"/>
  <c r="X1553" i="2"/>
  <c r="Y1553" i="2" s="1"/>
  <c r="AA1553" i="2"/>
  <c r="AB1553" i="2" s="1"/>
  <c r="O1554" i="2"/>
  <c r="N1554" i="2" s="1"/>
  <c r="S1554" i="2"/>
  <c r="R1554" i="2" s="1"/>
  <c r="X1554" i="2"/>
  <c r="Y1554" i="2" s="1"/>
  <c r="AA1554" i="2"/>
  <c r="AB1554" i="2" s="1"/>
  <c r="O1555" i="2"/>
  <c r="N1555" i="2" s="1"/>
  <c r="S1555" i="2"/>
  <c r="R1555" i="2" s="1"/>
  <c r="X1555" i="2"/>
  <c r="Y1555" i="2" s="1"/>
  <c r="AA1555" i="2"/>
  <c r="AB1555" i="2" s="1"/>
  <c r="O1556" i="2"/>
  <c r="N1556" i="2" s="1"/>
  <c r="S1556" i="2"/>
  <c r="R1556" i="2" s="1"/>
  <c r="X1556" i="2"/>
  <c r="Y1556" i="2" s="1"/>
  <c r="AA1556" i="2"/>
  <c r="AB1556" i="2" s="1"/>
  <c r="O1557" i="2"/>
  <c r="N1557" i="2" s="1"/>
  <c r="S1557" i="2"/>
  <c r="R1557" i="2" s="1"/>
  <c r="X1557" i="2"/>
  <c r="Y1557" i="2" s="1"/>
  <c r="AA1557" i="2"/>
  <c r="AB1557" i="2" s="1"/>
  <c r="O1558" i="2"/>
  <c r="N1558" i="2" s="1"/>
  <c r="S1558" i="2"/>
  <c r="R1558" i="2" s="1"/>
  <c r="X1558" i="2"/>
  <c r="Y1558" i="2" s="1"/>
  <c r="AA1558" i="2"/>
  <c r="AB1558" i="2" s="1"/>
  <c r="O1559" i="2"/>
  <c r="N1559" i="2" s="1"/>
  <c r="S1559" i="2"/>
  <c r="R1559" i="2" s="1"/>
  <c r="X1559" i="2"/>
  <c r="Y1559" i="2" s="1"/>
  <c r="AA1559" i="2"/>
  <c r="AB1559" i="2" s="1"/>
  <c r="O1560" i="2"/>
  <c r="N1560" i="2" s="1"/>
  <c r="S1560" i="2"/>
  <c r="R1560" i="2" s="1"/>
  <c r="X1560" i="2"/>
  <c r="Y1560" i="2" s="1"/>
  <c r="AA1560" i="2"/>
  <c r="AB1560" i="2" s="1"/>
  <c r="O1561" i="2"/>
  <c r="N1561" i="2" s="1"/>
  <c r="S1561" i="2"/>
  <c r="R1561" i="2" s="1"/>
  <c r="X1561" i="2"/>
  <c r="Y1561" i="2" s="1"/>
  <c r="AA1561" i="2"/>
  <c r="AB1561" i="2" s="1"/>
  <c r="O1562" i="2"/>
  <c r="N1562" i="2" s="1"/>
  <c r="S1562" i="2"/>
  <c r="R1562" i="2" s="1"/>
  <c r="X1562" i="2"/>
  <c r="Y1562" i="2" s="1"/>
  <c r="AA1562" i="2"/>
  <c r="AB1562" i="2" s="1"/>
  <c r="V1563" i="2"/>
  <c r="O1564" i="2"/>
  <c r="N1564" i="2" s="1"/>
  <c r="S1564" i="2"/>
  <c r="R1564" i="2" s="1"/>
  <c r="X1564" i="2"/>
  <c r="Y1564" i="2" s="1"/>
  <c r="AA1564" i="2"/>
  <c r="AB1564" i="2" s="1"/>
  <c r="O1565" i="2"/>
  <c r="N1565" i="2" s="1"/>
  <c r="S1565" i="2"/>
  <c r="R1565" i="2" s="1"/>
  <c r="X1565" i="2"/>
  <c r="Y1565" i="2" s="1"/>
  <c r="AA1565" i="2"/>
  <c r="AB1565" i="2" s="1"/>
  <c r="O1566" i="2"/>
  <c r="N1566" i="2" s="1"/>
  <c r="S1566" i="2"/>
  <c r="R1566" i="2" s="1"/>
  <c r="X1566" i="2"/>
  <c r="Y1566" i="2" s="1"/>
  <c r="AA1566" i="2"/>
  <c r="AB1566" i="2" s="1"/>
  <c r="O1567" i="2"/>
  <c r="N1567" i="2" s="1"/>
  <c r="S1567" i="2"/>
  <c r="R1567" i="2" s="1"/>
  <c r="X1567" i="2"/>
  <c r="Y1567" i="2" s="1"/>
  <c r="AA1567" i="2"/>
  <c r="AB1567" i="2" s="1"/>
  <c r="O1568" i="2"/>
  <c r="N1568" i="2" s="1"/>
  <c r="S1568" i="2"/>
  <c r="R1568" i="2" s="1"/>
  <c r="X1568" i="2"/>
  <c r="Y1568" i="2" s="1"/>
  <c r="AA1568" i="2"/>
  <c r="AB1568" i="2" s="1"/>
  <c r="O1569" i="2"/>
  <c r="N1569" i="2" s="1"/>
  <c r="S1569" i="2"/>
  <c r="R1569" i="2" s="1"/>
  <c r="X1569" i="2"/>
  <c r="Y1569" i="2" s="1"/>
  <c r="AA1569" i="2"/>
  <c r="AB1569" i="2" s="1"/>
  <c r="O1570" i="2"/>
  <c r="N1570" i="2" s="1"/>
  <c r="S1570" i="2"/>
  <c r="R1570" i="2" s="1"/>
  <c r="X1570" i="2"/>
  <c r="Y1570" i="2" s="1"/>
  <c r="AA1570" i="2"/>
  <c r="AB1570" i="2" s="1"/>
  <c r="O1571" i="2"/>
  <c r="N1571" i="2" s="1"/>
  <c r="S1571" i="2"/>
  <c r="R1571" i="2" s="1"/>
  <c r="X1571" i="2"/>
  <c r="Y1571" i="2" s="1"/>
  <c r="AA1571" i="2"/>
  <c r="AB1571" i="2" s="1"/>
  <c r="V1572" i="2"/>
  <c r="O1573" i="2"/>
  <c r="N1573" i="2" s="1"/>
  <c r="S1573" i="2"/>
  <c r="R1573" i="2" s="1"/>
  <c r="X1573" i="2"/>
  <c r="Y1573" i="2" s="1"/>
  <c r="AA1573" i="2"/>
  <c r="AB1573" i="2" s="1"/>
  <c r="O1574" i="2"/>
  <c r="N1574" i="2" s="1"/>
  <c r="S1574" i="2"/>
  <c r="R1574" i="2" s="1"/>
  <c r="X1574" i="2"/>
  <c r="Y1574" i="2" s="1"/>
  <c r="AA1574" i="2"/>
  <c r="AB1574" i="2" s="1"/>
  <c r="O1575" i="2"/>
  <c r="N1575" i="2" s="1"/>
  <c r="S1575" i="2"/>
  <c r="R1575" i="2" s="1"/>
  <c r="X1575" i="2"/>
  <c r="Y1575" i="2" s="1"/>
  <c r="AA1575" i="2"/>
  <c r="AB1575" i="2" s="1"/>
  <c r="O1576" i="2"/>
  <c r="N1576" i="2" s="1"/>
  <c r="S1576" i="2"/>
  <c r="R1576" i="2" s="1"/>
  <c r="X1576" i="2"/>
  <c r="Y1576" i="2" s="1"/>
  <c r="AA1576" i="2"/>
  <c r="AB1576" i="2" s="1"/>
  <c r="O1577" i="2"/>
  <c r="N1577" i="2" s="1"/>
  <c r="S1577" i="2"/>
  <c r="R1577" i="2" s="1"/>
  <c r="X1577" i="2"/>
  <c r="Y1577" i="2" s="1"/>
  <c r="AA1577" i="2"/>
  <c r="AB1577" i="2" s="1"/>
  <c r="V1578" i="2"/>
  <c r="O1579" i="2"/>
  <c r="N1579" i="2" s="1"/>
  <c r="S1579" i="2"/>
  <c r="R1579" i="2" s="1"/>
  <c r="X1579" i="2"/>
  <c r="Y1579" i="2" s="1"/>
  <c r="AA1579" i="2"/>
  <c r="AB1579" i="2" s="1"/>
  <c r="O1580" i="2"/>
  <c r="N1580" i="2" s="1"/>
  <c r="S1580" i="2"/>
  <c r="R1580" i="2" s="1"/>
  <c r="X1580" i="2"/>
  <c r="Y1580" i="2" s="1"/>
  <c r="AA1580" i="2"/>
  <c r="AB1580" i="2" s="1"/>
  <c r="O1581" i="2"/>
  <c r="N1581" i="2" s="1"/>
  <c r="S1581" i="2"/>
  <c r="R1581" i="2" s="1"/>
  <c r="X1581" i="2"/>
  <c r="Y1581" i="2" s="1"/>
  <c r="AA1581" i="2"/>
  <c r="AB1581" i="2" s="1"/>
  <c r="O1582" i="2"/>
  <c r="N1582" i="2" s="1"/>
  <c r="S1582" i="2"/>
  <c r="R1582" i="2" s="1"/>
  <c r="X1582" i="2"/>
  <c r="Y1582" i="2" s="1"/>
  <c r="AA1582" i="2"/>
  <c r="AB1582" i="2" s="1"/>
  <c r="O1583" i="2"/>
  <c r="N1583" i="2" s="1"/>
  <c r="S1583" i="2"/>
  <c r="R1583" i="2" s="1"/>
  <c r="X1583" i="2"/>
  <c r="Y1583" i="2" s="1"/>
  <c r="AA1583" i="2"/>
  <c r="AB1583" i="2" s="1"/>
  <c r="V1584" i="2"/>
  <c r="AD1584" i="2"/>
  <c r="AC1584" i="2" s="1"/>
  <c r="AF1584" i="2"/>
  <c r="AG1584" i="2"/>
  <c r="O1585" i="2"/>
  <c r="N1585" i="2" s="1"/>
  <c r="S1585" i="2"/>
  <c r="R1585" i="2" s="1"/>
  <c r="X1585" i="2"/>
  <c r="Y1585" i="2" s="1"/>
  <c r="AA1585" i="2"/>
  <c r="AB1585" i="2" s="1"/>
  <c r="AC1585" i="2"/>
  <c r="AE1585" i="2"/>
  <c r="O1586" i="2"/>
  <c r="N1586" i="2" s="1"/>
  <c r="S1586" i="2"/>
  <c r="R1586" i="2" s="1"/>
  <c r="X1586" i="2"/>
  <c r="Y1586" i="2" s="1"/>
  <c r="AA1586" i="2"/>
  <c r="AB1586" i="2" s="1"/>
  <c r="AF1586" i="2"/>
  <c r="O1587" i="2"/>
  <c r="N1587" i="2" s="1"/>
  <c r="S1587" i="2"/>
  <c r="R1587" i="2" s="1"/>
  <c r="X1587" i="2"/>
  <c r="Y1587" i="2" s="1"/>
  <c r="AA1587" i="2"/>
  <c r="AB1587" i="2" s="1"/>
  <c r="O1588" i="2"/>
  <c r="N1588" i="2" s="1"/>
  <c r="S1588" i="2"/>
  <c r="R1588" i="2" s="1"/>
  <c r="X1588" i="2"/>
  <c r="Y1588" i="2" s="1"/>
  <c r="AA1588" i="2"/>
  <c r="AB1588" i="2" s="1"/>
  <c r="AG1588" i="2"/>
  <c r="O1589" i="2"/>
  <c r="N1589" i="2" s="1"/>
  <c r="S1589" i="2"/>
  <c r="R1589" i="2" s="1"/>
  <c r="X1589" i="2"/>
  <c r="Y1589" i="2" s="1"/>
  <c r="AA1589" i="2"/>
  <c r="AB1589" i="2" s="1"/>
  <c r="O1590" i="2"/>
  <c r="N1590" i="2" s="1"/>
  <c r="S1590" i="2"/>
  <c r="R1590" i="2" s="1"/>
  <c r="X1590" i="2"/>
  <c r="Y1590" i="2" s="1"/>
  <c r="AA1590" i="2"/>
  <c r="AB1590" i="2" s="1"/>
  <c r="O1591" i="2"/>
  <c r="N1591" i="2" s="1"/>
  <c r="S1591" i="2"/>
  <c r="R1591" i="2" s="1"/>
  <c r="X1591" i="2"/>
  <c r="Y1591" i="2" s="1"/>
  <c r="AA1591" i="2"/>
  <c r="AB1591" i="2" s="1"/>
  <c r="O1592" i="2"/>
  <c r="N1592" i="2" s="1"/>
  <c r="S1592" i="2"/>
  <c r="R1592" i="2" s="1"/>
  <c r="X1592" i="2"/>
  <c r="Y1592" i="2" s="1"/>
  <c r="AA1592" i="2"/>
  <c r="AB1592" i="2" s="1"/>
  <c r="V1593" i="2"/>
  <c r="O1594" i="2"/>
  <c r="N1594" i="2" s="1"/>
  <c r="S1594" i="2"/>
  <c r="R1594" i="2" s="1"/>
  <c r="X1594" i="2"/>
  <c r="Y1594" i="2" s="1"/>
  <c r="AA1594" i="2"/>
  <c r="AB1594" i="2" s="1"/>
  <c r="O1595" i="2"/>
  <c r="N1595" i="2" s="1"/>
  <c r="S1595" i="2"/>
  <c r="R1595" i="2" s="1"/>
  <c r="X1595" i="2"/>
  <c r="Y1595" i="2" s="1"/>
  <c r="AA1595" i="2"/>
  <c r="AB1595" i="2" s="1"/>
  <c r="O1596" i="2"/>
  <c r="N1596" i="2" s="1"/>
  <c r="S1596" i="2"/>
  <c r="R1596" i="2" s="1"/>
  <c r="X1596" i="2"/>
  <c r="Y1596" i="2" s="1"/>
  <c r="AA1596" i="2"/>
  <c r="AB1596" i="2" s="1"/>
  <c r="O1597" i="2"/>
  <c r="N1597" i="2" s="1"/>
  <c r="S1597" i="2"/>
  <c r="R1597" i="2" s="1"/>
  <c r="X1597" i="2"/>
  <c r="Y1597" i="2" s="1"/>
  <c r="AA1597" i="2"/>
  <c r="AB1597" i="2" s="1"/>
  <c r="O1598" i="2"/>
  <c r="N1598" i="2" s="1"/>
  <c r="S1598" i="2"/>
  <c r="R1598" i="2" s="1"/>
  <c r="X1598" i="2"/>
  <c r="Y1598" i="2" s="1"/>
  <c r="AA1598" i="2"/>
  <c r="AB1598" i="2" s="1"/>
  <c r="O1599" i="2"/>
  <c r="N1599" i="2" s="1"/>
  <c r="S1599" i="2"/>
  <c r="R1599" i="2" s="1"/>
  <c r="X1599" i="2"/>
  <c r="Y1599" i="2" s="1"/>
  <c r="AA1599" i="2"/>
  <c r="AB1599" i="2" s="1"/>
  <c r="O1600" i="2"/>
  <c r="N1600" i="2" s="1"/>
  <c r="S1600" i="2"/>
  <c r="R1600" i="2" s="1"/>
  <c r="X1600" i="2"/>
  <c r="Y1600" i="2" s="1"/>
  <c r="AA1600" i="2"/>
  <c r="AB1600" i="2" s="1"/>
  <c r="O1601" i="2"/>
  <c r="N1601" i="2" s="1"/>
  <c r="S1601" i="2"/>
  <c r="R1601" i="2" s="1"/>
  <c r="X1601" i="2"/>
  <c r="Y1601" i="2" s="1"/>
  <c r="AA1601" i="2"/>
  <c r="AB1601" i="2" s="1"/>
  <c r="O1602" i="2"/>
  <c r="N1602" i="2" s="1"/>
  <c r="S1602" i="2"/>
  <c r="R1602" i="2" s="1"/>
  <c r="X1602" i="2"/>
  <c r="Y1602" i="2" s="1"/>
  <c r="AA1602" i="2"/>
  <c r="AB1602" i="2" s="1"/>
  <c r="O1603" i="2"/>
  <c r="N1603" i="2" s="1"/>
  <c r="S1603" i="2"/>
  <c r="R1603" i="2" s="1"/>
  <c r="X1603" i="2"/>
  <c r="Y1603" i="2" s="1"/>
  <c r="AA1603" i="2"/>
  <c r="AB1603" i="2" s="1"/>
  <c r="V1604" i="2"/>
  <c r="O1605" i="2"/>
  <c r="N1605" i="2" s="1"/>
  <c r="S1605" i="2"/>
  <c r="R1605" i="2" s="1"/>
  <c r="X1605" i="2"/>
  <c r="Y1605" i="2" s="1"/>
  <c r="AA1605" i="2"/>
  <c r="AB1605" i="2" s="1"/>
  <c r="O1606" i="2"/>
  <c r="N1606" i="2" s="1"/>
  <c r="S1606" i="2"/>
  <c r="R1606" i="2" s="1"/>
  <c r="X1606" i="2"/>
  <c r="Y1606" i="2" s="1"/>
  <c r="AA1606" i="2"/>
  <c r="AB1606" i="2" s="1"/>
  <c r="O1607" i="2"/>
  <c r="N1607" i="2" s="1"/>
  <c r="S1607" i="2"/>
  <c r="R1607" i="2" s="1"/>
  <c r="X1607" i="2"/>
  <c r="Y1607" i="2" s="1"/>
  <c r="AA1607" i="2"/>
  <c r="AB1607" i="2" s="1"/>
  <c r="O1608" i="2"/>
  <c r="N1608" i="2" s="1"/>
  <c r="S1608" i="2"/>
  <c r="R1608" i="2" s="1"/>
  <c r="X1608" i="2"/>
  <c r="Y1608" i="2" s="1"/>
  <c r="AA1608" i="2"/>
  <c r="AB1608" i="2" s="1"/>
  <c r="O1609" i="2"/>
  <c r="N1609" i="2" s="1"/>
  <c r="S1609" i="2"/>
  <c r="R1609" i="2" s="1"/>
  <c r="X1609" i="2"/>
  <c r="Y1609" i="2" s="1"/>
  <c r="AA1609" i="2"/>
  <c r="AB1609" i="2" s="1"/>
  <c r="O1610" i="2"/>
  <c r="N1610" i="2" s="1"/>
  <c r="S1610" i="2"/>
  <c r="R1610" i="2" s="1"/>
  <c r="X1610" i="2"/>
  <c r="Y1610" i="2" s="1"/>
  <c r="AA1610" i="2"/>
  <c r="AB1610" i="2" s="1"/>
  <c r="O1611" i="2"/>
  <c r="N1611" i="2" s="1"/>
  <c r="S1611" i="2"/>
  <c r="R1611" i="2" s="1"/>
  <c r="X1611" i="2"/>
  <c r="Y1611" i="2" s="1"/>
  <c r="AA1611" i="2"/>
  <c r="AB1611" i="2" s="1"/>
  <c r="O1612" i="2"/>
  <c r="N1612" i="2" s="1"/>
  <c r="S1612" i="2"/>
  <c r="R1612" i="2" s="1"/>
  <c r="X1612" i="2"/>
  <c r="Y1612" i="2" s="1"/>
  <c r="AA1612" i="2"/>
  <c r="AB1612" i="2" s="1"/>
  <c r="O1613" i="2"/>
  <c r="N1613" i="2" s="1"/>
  <c r="S1613" i="2"/>
  <c r="R1613" i="2" s="1"/>
  <c r="X1613" i="2"/>
  <c r="Y1613" i="2" s="1"/>
  <c r="AA1613" i="2"/>
  <c r="AB1613" i="2" s="1"/>
  <c r="O1614" i="2"/>
  <c r="N1614" i="2" s="1"/>
  <c r="S1614" i="2"/>
  <c r="R1614" i="2" s="1"/>
  <c r="X1614" i="2"/>
  <c r="Y1614" i="2" s="1"/>
  <c r="AA1614" i="2"/>
  <c r="AB1614" i="2" s="1"/>
  <c r="O1615" i="2"/>
  <c r="N1615" i="2" s="1"/>
  <c r="S1615" i="2"/>
  <c r="R1615" i="2" s="1"/>
  <c r="X1615" i="2"/>
  <c r="Y1615" i="2" s="1"/>
  <c r="AA1615" i="2"/>
  <c r="AB1615" i="2" s="1"/>
  <c r="O1616" i="2"/>
  <c r="N1616" i="2" s="1"/>
  <c r="S1616" i="2"/>
  <c r="R1616" i="2" s="1"/>
  <c r="X1616" i="2"/>
  <c r="Y1616" i="2" s="1"/>
  <c r="AA1616" i="2"/>
  <c r="AB1616" i="2" s="1"/>
  <c r="O1617" i="2"/>
  <c r="N1617" i="2" s="1"/>
  <c r="S1617" i="2"/>
  <c r="R1617" i="2" s="1"/>
  <c r="X1617" i="2"/>
  <c r="Y1617" i="2" s="1"/>
  <c r="AA1617" i="2"/>
  <c r="AB1617" i="2" s="1"/>
  <c r="O1618" i="2"/>
  <c r="N1618" i="2" s="1"/>
  <c r="S1618" i="2"/>
  <c r="R1618" i="2" s="1"/>
  <c r="X1618" i="2"/>
  <c r="Y1618" i="2" s="1"/>
  <c r="AA1618" i="2"/>
  <c r="AB1618" i="2" s="1"/>
  <c r="O1619" i="2"/>
  <c r="N1619" i="2" s="1"/>
  <c r="S1619" i="2"/>
  <c r="R1619" i="2" s="1"/>
  <c r="X1619" i="2"/>
  <c r="Y1619" i="2" s="1"/>
  <c r="AA1619" i="2"/>
  <c r="AB1619" i="2" s="1"/>
  <c r="O1620" i="2"/>
  <c r="N1620" i="2" s="1"/>
  <c r="S1620" i="2"/>
  <c r="R1620" i="2" s="1"/>
  <c r="X1620" i="2"/>
  <c r="Y1620" i="2" s="1"/>
  <c r="AA1620" i="2"/>
  <c r="AB1620" i="2" s="1"/>
  <c r="O1621" i="2"/>
  <c r="N1621" i="2" s="1"/>
  <c r="S1621" i="2"/>
  <c r="R1621" i="2" s="1"/>
  <c r="X1621" i="2"/>
  <c r="Y1621" i="2" s="1"/>
  <c r="AA1621" i="2"/>
  <c r="AB1621" i="2" s="1"/>
  <c r="V1622" i="2"/>
  <c r="O1623" i="2"/>
  <c r="N1623" i="2" s="1"/>
  <c r="S1623" i="2"/>
  <c r="R1623" i="2" s="1"/>
  <c r="X1623" i="2"/>
  <c r="Y1623" i="2" s="1"/>
  <c r="AA1623" i="2"/>
  <c r="AB1623" i="2" s="1"/>
  <c r="O1624" i="2"/>
  <c r="N1624" i="2" s="1"/>
  <c r="S1624" i="2"/>
  <c r="R1624" i="2" s="1"/>
  <c r="X1624" i="2"/>
  <c r="Y1624" i="2" s="1"/>
  <c r="AA1624" i="2"/>
  <c r="AB1624" i="2" s="1"/>
  <c r="O1625" i="2"/>
  <c r="N1625" i="2" s="1"/>
  <c r="S1625" i="2"/>
  <c r="R1625" i="2" s="1"/>
  <c r="X1625" i="2"/>
  <c r="Y1625" i="2" s="1"/>
  <c r="AA1625" i="2"/>
  <c r="AB1625" i="2" s="1"/>
  <c r="O1626" i="2"/>
  <c r="N1626" i="2" s="1"/>
  <c r="S1626" i="2"/>
  <c r="R1626" i="2" s="1"/>
  <c r="X1626" i="2"/>
  <c r="Y1626" i="2" s="1"/>
  <c r="AA1626" i="2"/>
  <c r="AB1626" i="2" s="1"/>
  <c r="O1627" i="2"/>
  <c r="N1627" i="2" s="1"/>
  <c r="S1627" i="2"/>
  <c r="R1627" i="2" s="1"/>
  <c r="X1627" i="2"/>
  <c r="Y1627" i="2" s="1"/>
  <c r="AA1627" i="2"/>
  <c r="AB1627" i="2" s="1"/>
  <c r="V1628" i="2"/>
  <c r="O1629" i="2"/>
  <c r="N1629" i="2" s="1"/>
  <c r="S1629" i="2"/>
  <c r="R1629" i="2" s="1"/>
  <c r="X1629" i="2"/>
  <c r="Y1629" i="2" s="1"/>
  <c r="AA1629" i="2"/>
  <c r="AB1629" i="2" s="1"/>
  <c r="O1630" i="2"/>
  <c r="N1630" i="2" s="1"/>
  <c r="S1630" i="2"/>
  <c r="R1630" i="2" s="1"/>
  <c r="X1630" i="2"/>
  <c r="Y1630" i="2" s="1"/>
  <c r="AA1630" i="2"/>
  <c r="AB1630" i="2" s="1"/>
  <c r="O1631" i="2"/>
  <c r="N1631" i="2" s="1"/>
  <c r="S1631" i="2"/>
  <c r="R1631" i="2" s="1"/>
  <c r="X1631" i="2"/>
  <c r="Y1631" i="2" s="1"/>
  <c r="AA1631" i="2"/>
  <c r="AB1631" i="2" s="1"/>
  <c r="O1632" i="2"/>
  <c r="N1632" i="2" s="1"/>
  <c r="S1632" i="2"/>
  <c r="R1632" i="2" s="1"/>
  <c r="X1632" i="2"/>
  <c r="Y1632" i="2" s="1"/>
  <c r="AA1632" i="2"/>
  <c r="AB1632" i="2" s="1"/>
  <c r="O1633" i="2"/>
  <c r="N1633" i="2" s="1"/>
  <c r="S1633" i="2"/>
  <c r="R1633" i="2" s="1"/>
  <c r="X1633" i="2"/>
  <c r="Y1633" i="2" s="1"/>
  <c r="AA1633" i="2"/>
  <c r="AB1633" i="2" s="1"/>
  <c r="O1634" i="2"/>
  <c r="N1634" i="2" s="1"/>
  <c r="S1634" i="2"/>
  <c r="R1634" i="2" s="1"/>
  <c r="X1634" i="2"/>
  <c r="Y1634" i="2" s="1"/>
  <c r="AA1634" i="2"/>
  <c r="AB1634" i="2" s="1"/>
  <c r="V1635" i="2"/>
  <c r="O1636" i="2"/>
  <c r="N1636" i="2" s="1"/>
  <c r="S1636" i="2"/>
  <c r="R1636" i="2" s="1"/>
  <c r="X1636" i="2"/>
  <c r="Y1636" i="2" s="1"/>
  <c r="AA1636" i="2"/>
  <c r="AB1636" i="2" s="1"/>
  <c r="O1637" i="2"/>
  <c r="N1637" i="2" s="1"/>
  <c r="S1637" i="2"/>
  <c r="R1637" i="2" s="1"/>
  <c r="X1637" i="2"/>
  <c r="Y1637" i="2" s="1"/>
  <c r="AA1637" i="2"/>
  <c r="AB1637" i="2" s="1"/>
  <c r="O1638" i="2"/>
  <c r="N1638" i="2" s="1"/>
  <c r="S1638" i="2"/>
  <c r="R1638" i="2" s="1"/>
  <c r="X1638" i="2"/>
  <c r="Y1638" i="2" s="1"/>
  <c r="AA1638" i="2"/>
  <c r="AB1638" i="2" s="1"/>
  <c r="O1639" i="2"/>
  <c r="N1639" i="2" s="1"/>
  <c r="S1639" i="2"/>
  <c r="R1639" i="2" s="1"/>
  <c r="X1639" i="2"/>
  <c r="Y1639" i="2" s="1"/>
  <c r="AA1639" i="2"/>
  <c r="AB1639" i="2" s="1"/>
  <c r="O1640" i="2"/>
  <c r="N1640" i="2" s="1"/>
  <c r="S1640" i="2"/>
  <c r="R1640" i="2" s="1"/>
  <c r="X1640" i="2"/>
  <c r="Y1640" i="2" s="1"/>
  <c r="AA1640" i="2"/>
  <c r="AB1640" i="2" s="1"/>
  <c r="O1641" i="2"/>
  <c r="N1641" i="2" s="1"/>
  <c r="S1641" i="2"/>
  <c r="R1641" i="2" s="1"/>
  <c r="X1641" i="2"/>
  <c r="Y1641" i="2" s="1"/>
  <c r="AA1641" i="2"/>
  <c r="AB1641" i="2" s="1"/>
  <c r="V1642" i="2"/>
  <c r="O1643" i="2"/>
  <c r="N1643" i="2" s="1"/>
  <c r="S1643" i="2"/>
  <c r="R1643" i="2" s="1"/>
  <c r="X1643" i="2"/>
  <c r="Y1643" i="2" s="1"/>
  <c r="AA1643" i="2"/>
  <c r="AB1643" i="2" s="1"/>
  <c r="O1644" i="2"/>
  <c r="N1644" i="2" s="1"/>
  <c r="S1644" i="2"/>
  <c r="R1644" i="2" s="1"/>
  <c r="X1644" i="2"/>
  <c r="Y1644" i="2" s="1"/>
  <c r="AA1644" i="2"/>
  <c r="AB1644" i="2" s="1"/>
  <c r="O1645" i="2"/>
  <c r="N1645" i="2" s="1"/>
  <c r="S1645" i="2"/>
  <c r="R1645" i="2" s="1"/>
  <c r="X1645" i="2"/>
  <c r="Y1645" i="2" s="1"/>
  <c r="AA1645" i="2"/>
  <c r="AB1645" i="2" s="1"/>
  <c r="O1646" i="2"/>
  <c r="N1646" i="2" s="1"/>
  <c r="S1646" i="2"/>
  <c r="R1646" i="2" s="1"/>
  <c r="X1646" i="2"/>
  <c r="Y1646" i="2" s="1"/>
  <c r="AA1646" i="2"/>
  <c r="AB1646" i="2" s="1"/>
  <c r="O1647" i="2"/>
  <c r="N1647" i="2" s="1"/>
  <c r="S1647" i="2"/>
  <c r="R1647" i="2" s="1"/>
  <c r="X1647" i="2"/>
  <c r="Y1647" i="2" s="1"/>
  <c r="AA1647" i="2"/>
  <c r="AB1647" i="2" s="1"/>
  <c r="O1648" i="2"/>
  <c r="N1648" i="2" s="1"/>
  <c r="S1648" i="2"/>
  <c r="R1648" i="2" s="1"/>
  <c r="X1648" i="2"/>
  <c r="Y1648" i="2" s="1"/>
  <c r="AA1648" i="2"/>
  <c r="AB1648" i="2" s="1"/>
  <c r="V1649" i="2"/>
  <c r="O1650" i="2"/>
  <c r="N1650" i="2" s="1"/>
  <c r="S1650" i="2"/>
  <c r="R1650" i="2" s="1"/>
  <c r="X1650" i="2"/>
  <c r="Y1650" i="2" s="1"/>
  <c r="AA1650" i="2"/>
  <c r="AB1650" i="2" s="1"/>
  <c r="O1651" i="2"/>
  <c r="N1651" i="2" s="1"/>
  <c r="S1651" i="2"/>
  <c r="R1651" i="2" s="1"/>
  <c r="X1651" i="2"/>
  <c r="Y1651" i="2" s="1"/>
  <c r="AA1651" i="2"/>
  <c r="AB1651" i="2" s="1"/>
  <c r="V1652" i="2"/>
  <c r="AD1652" i="2"/>
  <c r="AC1652" i="2" s="1"/>
  <c r="AF1652" i="2"/>
  <c r="AG1652" i="2"/>
  <c r="O1653" i="2"/>
  <c r="N1653" i="2" s="1"/>
  <c r="S1653" i="2"/>
  <c r="R1653" i="2" s="1"/>
  <c r="X1653" i="2"/>
  <c r="Y1653" i="2" s="1"/>
  <c r="AA1653" i="2"/>
  <c r="AB1653" i="2" s="1"/>
  <c r="AC1653" i="2"/>
  <c r="AE1653" i="2"/>
  <c r="O1654" i="2"/>
  <c r="N1654" i="2" s="1"/>
  <c r="S1654" i="2"/>
  <c r="R1654" i="2" s="1"/>
  <c r="X1654" i="2"/>
  <c r="Y1654" i="2" s="1"/>
  <c r="AA1654" i="2"/>
  <c r="AB1654" i="2" s="1"/>
  <c r="AF1654" i="2"/>
  <c r="V1655" i="2"/>
  <c r="O1656" i="2"/>
  <c r="N1656" i="2" s="1"/>
  <c r="S1656" i="2"/>
  <c r="R1656" i="2" s="1"/>
  <c r="X1656" i="2"/>
  <c r="Y1656" i="2" s="1"/>
  <c r="AA1656" i="2"/>
  <c r="AB1656" i="2" s="1"/>
  <c r="AG1656" i="2"/>
  <c r="O1657" i="2"/>
  <c r="N1657" i="2" s="1"/>
  <c r="S1657" i="2"/>
  <c r="R1657" i="2" s="1"/>
  <c r="X1657" i="2"/>
  <c r="Y1657" i="2" s="1"/>
  <c r="AA1657" i="2"/>
  <c r="AB1657" i="2" s="1"/>
  <c r="O1658" i="2"/>
  <c r="N1658" i="2" s="1"/>
  <c r="S1658" i="2"/>
  <c r="R1658" i="2" s="1"/>
  <c r="X1658" i="2"/>
  <c r="Y1658" i="2" s="1"/>
  <c r="AA1658" i="2"/>
  <c r="AB1658" i="2" s="1"/>
  <c r="O1659" i="2"/>
  <c r="N1659" i="2" s="1"/>
  <c r="S1659" i="2"/>
  <c r="R1659" i="2" s="1"/>
  <c r="X1659" i="2"/>
  <c r="Y1659" i="2" s="1"/>
  <c r="AA1659" i="2"/>
  <c r="AB1659" i="2" s="1"/>
  <c r="V1660" i="2"/>
  <c r="O1661" i="2"/>
  <c r="N1661" i="2" s="1"/>
  <c r="S1661" i="2"/>
  <c r="R1661" i="2" s="1"/>
  <c r="X1661" i="2"/>
  <c r="Y1661" i="2" s="1"/>
  <c r="AA1661" i="2"/>
  <c r="AB1661" i="2" s="1"/>
  <c r="O1662" i="2"/>
  <c r="N1662" i="2" s="1"/>
  <c r="S1662" i="2"/>
  <c r="R1662" i="2" s="1"/>
  <c r="X1662" i="2"/>
  <c r="Y1662" i="2" s="1"/>
  <c r="AA1662" i="2"/>
  <c r="AB1662" i="2" s="1"/>
  <c r="V1663" i="2"/>
  <c r="O1664" i="2"/>
  <c r="N1664" i="2" s="1"/>
  <c r="S1664" i="2"/>
  <c r="R1664" i="2" s="1"/>
  <c r="X1664" i="2"/>
  <c r="Y1664" i="2" s="1"/>
  <c r="AA1664" i="2"/>
  <c r="AB1664" i="2" s="1"/>
  <c r="O1665" i="2"/>
  <c r="N1665" i="2" s="1"/>
  <c r="S1665" i="2"/>
  <c r="R1665" i="2" s="1"/>
  <c r="X1665" i="2"/>
  <c r="Y1665" i="2" s="1"/>
  <c r="AA1665" i="2"/>
  <c r="AB1665" i="2" s="1"/>
  <c r="O1666" i="2"/>
  <c r="N1666" i="2" s="1"/>
  <c r="S1666" i="2"/>
  <c r="R1666" i="2" s="1"/>
  <c r="X1666" i="2"/>
  <c r="Y1666" i="2" s="1"/>
  <c r="AA1666" i="2"/>
  <c r="AB1666" i="2" s="1"/>
  <c r="O1667" i="2"/>
  <c r="N1667" i="2" s="1"/>
  <c r="S1667" i="2"/>
  <c r="R1667" i="2" s="1"/>
  <c r="X1667" i="2"/>
  <c r="Y1667" i="2" s="1"/>
  <c r="AA1667" i="2"/>
  <c r="AB1667" i="2" s="1"/>
  <c r="O1668" i="2"/>
  <c r="N1668" i="2" s="1"/>
  <c r="S1668" i="2"/>
  <c r="R1668" i="2" s="1"/>
  <c r="X1668" i="2"/>
  <c r="Y1668" i="2" s="1"/>
  <c r="AA1668" i="2"/>
  <c r="AB1668" i="2" s="1"/>
  <c r="O1669" i="2"/>
  <c r="N1669" i="2" s="1"/>
  <c r="S1669" i="2"/>
  <c r="R1669" i="2" s="1"/>
  <c r="X1669" i="2"/>
  <c r="Y1669" i="2" s="1"/>
  <c r="AA1669" i="2"/>
  <c r="AB1669" i="2" s="1"/>
  <c r="V1670" i="2"/>
  <c r="O1671" i="2"/>
  <c r="N1671" i="2" s="1"/>
  <c r="S1671" i="2"/>
  <c r="R1671" i="2" s="1"/>
  <c r="X1671" i="2"/>
  <c r="Y1671" i="2" s="1"/>
  <c r="AA1671" i="2"/>
  <c r="AB1671" i="2" s="1"/>
  <c r="O1672" i="2"/>
  <c r="N1672" i="2" s="1"/>
  <c r="S1672" i="2"/>
  <c r="R1672" i="2" s="1"/>
  <c r="X1672" i="2"/>
  <c r="Y1672" i="2" s="1"/>
  <c r="AA1672" i="2"/>
  <c r="AB1672" i="2" s="1"/>
  <c r="O1673" i="2"/>
  <c r="N1673" i="2" s="1"/>
  <c r="S1673" i="2"/>
  <c r="R1673" i="2" s="1"/>
  <c r="X1673" i="2"/>
  <c r="Y1673" i="2" s="1"/>
  <c r="AA1673" i="2"/>
  <c r="AB1673" i="2" s="1"/>
  <c r="O1674" i="2"/>
  <c r="N1674" i="2" s="1"/>
  <c r="S1674" i="2"/>
  <c r="R1674" i="2" s="1"/>
  <c r="X1674" i="2"/>
  <c r="Y1674" i="2" s="1"/>
  <c r="AA1674" i="2"/>
  <c r="AB1674" i="2" s="1"/>
  <c r="O1675" i="2"/>
  <c r="N1675" i="2" s="1"/>
  <c r="S1675" i="2"/>
  <c r="R1675" i="2" s="1"/>
  <c r="X1675" i="2"/>
  <c r="Y1675" i="2" s="1"/>
  <c r="AA1675" i="2"/>
  <c r="AB1675" i="2" s="1"/>
  <c r="O1676" i="2"/>
  <c r="N1676" i="2" s="1"/>
  <c r="S1676" i="2"/>
  <c r="R1676" i="2" s="1"/>
  <c r="X1676" i="2"/>
  <c r="Y1676" i="2" s="1"/>
  <c r="AA1676" i="2"/>
  <c r="AB1676" i="2" s="1"/>
  <c r="V1677" i="2"/>
  <c r="AD1677" i="2"/>
  <c r="AC1677" i="2" s="1"/>
  <c r="AF1677" i="2"/>
  <c r="AG1677" i="2"/>
  <c r="O1678" i="2"/>
  <c r="N1678" i="2" s="1"/>
  <c r="S1678" i="2"/>
  <c r="R1678" i="2" s="1"/>
  <c r="X1678" i="2"/>
  <c r="Y1678" i="2" s="1"/>
  <c r="AA1678" i="2"/>
  <c r="AB1678" i="2" s="1"/>
  <c r="AC1678" i="2"/>
  <c r="AE1678" i="2"/>
  <c r="O1679" i="2"/>
  <c r="N1679" i="2" s="1"/>
  <c r="S1679" i="2"/>
  <c r="R1679" i="2" s="1"/>
  <c r="X1679" i="2"/>
  <c r="Y1679" i="2" s="1"/>
  <c r="AA1679" i="2"/>
  <c r="AB1679" i="2" s="1"/>
  <c r="AF1679" i="2"/>
  <c r="O1680" i="2"/>
  <c r="N1680" i="2" s="1"/>
  <c r="S1680" i="2"/>
  <c r="R1680" i="2" s="1"/>
  <c r="X1680" i="2"/>
  <c r="Y1680" i="2" s="1"/>
  <c r="AA1680" i="2"/>
  <c r="AB1680" i="2" s="1"/>
  <c r="O1681" i="2"/>
  <c r="N1681" i="2" s="1"/>
  <c r="S1681" i="2"/>
  <c r="R1681" i="2" s="1"/>
  <c r="X1681" i="2"/>
  <c r="Y1681" i="2" s="1"/>
  <c r="AA1681" i="2"/>
  <c r="AB1681" i="2" s="1"/>
  <c r="AG1681" i="2"/>
  <c r="O1682" i="2"/>
  <c r="N1682" i="2" s="1"/>
  <c r="S1682" i="2"/>
  <c r="R1682" i="2" s="1"/>
  <c r="X1682" i="2"/>
  <c r="Y1682" i="2" s="1"/>
  <c r="AA1682" i="2"/>
  <c r="AB1682" i="2" s="1"/>
  <c r="O1683" i="2"/>
  <c r="N1683" i="2" s="1"/>
  <c r="S1683" i="2"/>
  <c r="R1683" i="2" s="1"/>
  <c r="X1683" i="2"/>
  <c r="Y1683" i="2" s="1"/>
  <c r="AA1683" i="2"/>
  <c r="AB1683" i="2" s="1"/>
  <c r="O1684" i="2"/>
  <c r="N1684" i="2" s="1"/>
  <c r="S1684" i="2"/>
  <c r="R1684" i="2" s="1"/>
  <c r="X1684" i="2"/>
  <c r="Y1684" i="2" s="1"/>
  <c r="AA1684" i="2"/>
  <c r="AB1684" i="2" s="1"/>
  <c r="O1685" i="2"/>
  <c r="N1685" i="2" s="1"/>
  <c r="S1685" i="2"/>
  <c r="R1685" i="2" s="1"/>
  <c r="X1685" i="2"/>
  <c r="Y1685" i="2" s="1"/>
  <c r="AA1685" i="2"/>
  <c r="AB1685" i="2" s="1"/>
  <c r="V1686" i="2"/>
  <c r="O1687" i="2"/>
  <c r="N1687" i="2" s="1"/>
  <c r="S1687" i="2"/>
  <c r="R1687" i="2" s="1"/>
  <c r="X1687" i="2"/>
  <c r="Y1687" i="2" s="1"/>
  <c r="AA1687" i="2"/>
  <c r="AB1687" i="2" s="1"/>
  <c r="O1688" i="2"/>
  <c r="N1688" i="2" s="1"/>
  <c r="S1688" i="2"/>
  <c r="R1688" i="2" s="1"/>
  <c r="X1688" i="2"/>
  <c r="Y1688" i="2" s="1"/>
  <c r="AA1688" i="2"/>
  <c r="AB1688" i="2" s="1"/>
  <c r="O1689" i="2"/>
  <c r="N1689" i="2" s="1"/>
  <c r="S1689" i="2"/>
  <c r="R1689" i="2" s="1"/>
  <c r="X1689" i="2"/>
  <c r="Y1689" i="2" s="1"/>
  <c r="AA1689" i="2"/>
  <c r="AB1689" i="2" s="1"/>
  <c r="O1690" i="2"/>
  <c r="N1690" i="2" s="1"/>
  <c r="S1690" i="2"/>
  <c r="R1690" i="2" s="1"/>
  <c r="X1690" i="2"/>
  <c r="Y1690" i="2" s="1"/>
  <c r="AA1690" i="2"/>
  <c r="AB1690" i="2" s="1"/>
  <c r="O1691" i="2"/>
  <c r="N1691" i="2" s="1"/>
  <c r="S1691" i="2"/>
  <c r="R1691" i="2" s="1"/>
  <c r="X1691" i="2"/>
  <c r="Y1691" i="2" s="1"/>
  <c r="AA1691" i="2"/>
  <c r="AB1691" i="2" s="1"/>
  <c r="O1692" i="2"/>
  <c r="N1692" i="2" s="1"/>
  <c r="S1692" i="2"/>
  <c r="R1692" i="2" s="1"/>
  <c r="X1692" i="2"/>
  <c r="Y1692" i="2" s="1"/>
  <c r="AA1692" i="2"/>
  <c r="AB1692" i="2" s="1"/>
  <c r="O1693" i="2"/>
  <c r="N1693" i="2" s="1"/>
  <c r="S1693" i="2"/>
  <c r="R1693" i="2" s="1"/>
  <c r="X1693" i="2"/>
  <c r="Y1693" i="2" s="1"/>
  <c r="AA1693" i="2"/>
  <c r="AB1693" i="2" s="1"/>
  <c r="O1694" i="2"/>
  <c r="N1694" i="2" s="1"/>
  <c r="S1694" i="2"/>
  <c r="R1694" i="2" s="1"/>
  <c r="X1694" i="2"/>
  <c r="Y1694" i="2" s="1"/>
  <c r="AA1694" i="2"/>
  <c r="AB1694" i="2" s="1"/>
  <c r="V1695" i="2"/>
  <c r="O1696" i="2"/>
  <c r="N1696" i="2" s="1"/>
  <c r="S1696" i="2"/>
  <c r="R1696" i="2" s="1"/>
  <c r="X1696" i="2"/>
  <c r="Y1696" i="2" s="1"/>
  <c r="AA1696" i="2"/>
  <c r="AB1696" i="2" s="1"/>
  <c r="O1697" i="2"/>
  <c r="N1697" i="2" s="1"/>
  <c r="S1697" i="2"/>
  <c r="R1697" i="2" s="1"/>
  <c r="X1697" i="2"/>
  <c r="Y1697" i="2" s="1"/>
  <c r="AA1697" i="2"/>
  <c r="AB1697" i="2" s="1"/>
  <c r="O1698" i="2"/>
  <c r="N1698" i="2" s="1"/>
  <c r="S1698" i="2"/>
  <c r="R1698" i="2" s="1"/>
  <c r="X1698" i="2"/>
  <c r="Y1698" i="2" s="1"/>
  <c r="AA1698" i="2"/>
  <c r="AB1698" i="2" s="1"/>
  <c r="O1699" i="2"/>
  <c r="N1699" i="2" s="1"/>
  <c r="S1699" i="2"/>
  <c r="R1699" i="2" s="1"/>
  <c r="X1699" i="2"/>
  <c r="Y1699" i="2" s="1"/>
  <c r="AA1699" i="2"/>
  <c r="AB1699" i="2" s="1"/>
  <c r="O1700" i="2"/>
  <c r="N1700" i="2" s="1"/>
  <c r="S1700" i="2"/>
  <c r="R1700" i="2" s="1"/>
  <c r="X1700" i="2"/>
  <c r="Y1700" i="2" s="1"/>
  <c r="AA1700" i="2"/>
  <c r="AB1700" i="2" s="1"/>
  <c r="O1701" i="2"/>
  <c r="N1701" i="2" s="1"/>
  <c r="S1701" i="2"/>
  <c r="R1701" i="2" s="1"/>
  <c r="X1701" i="2"/>
  <c r="Y1701" i="2" s="1"/>
  <c r="AA1701" i="2"/>
  <c r="AB1701" i="2" s="1"/>
  <c r="O1702" i="2"/>
  <c r="N1702" i="2" s="1"/>
  <c r="S1702" i="2"/>
  <c r="R1702" i="2" s="1"/>
  <c r="X1702" i="2"/>
  <c r="Y1702" i="2" s="1"/>
  <c r="AA1702" i="2"/>
  <c r="AB1702" i="2" s="1"/>
  <c r="O1703" i="2"/>
  <c r="N1703" i="2" s="1"/>
  <c r="S1703" i="2"/>
  <c r="R1703" i="2" s="1"/>
  <c r="X1703" i="2"/>
  <c r="Y1703" i="2" s="1"/>
  <c r="AA1703" i="2"/>
  <c r="AB1703" i="2" s="1"/>
  <c r="O1704" i="2"/>
  <c r="N1704" i="2" s="1"/>
  <c r="S1704" i="2"/>
  <c r="R1704" i="2" s="1"/>
  <c r="X1704" i="2"/>
  <c r="Y1704" i="2" s="1"/>
  <c r="AA1704" i="2"/>
  <c r="AB1704" i="2" s="1"/>
  <c r="O1705" i="2"/>
  <c r="N1705" i="2" s="1"/>
  <c r="S1705" i="2"/>
  <c r="R1705" i="2" s="1"/>
  <c r="X1705" i="2"/>
  <c r="Y1705" i="2" s="1"/>
  <c r="AA1705" i="2"/>
  <c r="AB1705" i="2" s="1"/>
  <c r="E1706" i="2"/>
  <c r="O1706" i="2"/>
  <c r="N1706" i="2" s="1"/>
  <c r="S1706" i="2"/>
  <c r="R1706" i="2" s="1"/>
  <c r="X1706" i="2"/>
  <c r="Y1706" i="2" s="1"/>
  <c r="AA1706" i="2"/>
  <c r="AB1706" i="2" s="1"/>
  <c r="V1707" i="2"/>
  <c r="O1708" i="2"/>
  <c r="N1708" i="2" s="1"/>
  <c r="S1708" i="2"/>
  <c r="R1708" i="2" s="1"/>
  <c r="X1708" i="2"/>
  <c r="Y1708" i="2" s="1"/>
  <c r="AA1708" i="2"/>
  <c r="AB1708" i="2" s="1"/>
  <c r="O1709" i="2"/>
  <c r="N1709" i="2" s="1"/>
  <c r="S1709" i="2"/>
  <c r="R1709" i="2" s="1"/>
  <c r="X1709" i="2"/>
  <c r="Y1709" i="2" s="1"/>
  <c r="AA1709" i="2"/>
  <c r="AB1709" i="2" s="1"/>
  <c r="O1710" i="2"/>
  <c r="N1710" i="2" s="1"/>
  <c r="S1710" i="2"/>
  <c r="R1710" i="2" s="1"/>
  <c r="X1710" i="2"/>
  <c r="Y1710" i="2" s="1"/>
  <c r="AA1710" i="2"/>
  <c r="AB1710" i="2" s="1"/>
  <c r="O1711" i="2"/>
  <c r="N1711" i="2" s="1"/>
  <c r="S1711" i="2"/>
  <c r="R1711" i="2" s="1"/>
  <c r="X1711" i="2"/>
  <c r="Y1711" i="2" s="1"/>
  <c r="AA1711" i="2"/>
  <c r="AB1711" i="2" s="1"/>
  <c r="O1712" i="2"/>
  <c r="N1712" i="2" s="1"/>
  <c r="S1712" i="2"/>
  <c r="R1712" i="2" s="1"/>
  <c r="X1712" i="2"/>
  <c r="Y1712" i="2" s="1"/>
  <c r="AA1712" i="2"/>
  <c r="AB1712" i="2" s="1"/>
  <c r="D1713" i="2"/>
  <c r="O1713" i="2"/>
  <c r="N1713" i="2" s="1"/>
  <c r="S1713" i="2"/>
  <c r="R1713" i="2" s="1"/>
  <c r="X1713" i="2"/>
  <c r="Y1713" i="2" s="1"/>
  <c r="AA1713" i="2"/>
  <c r="AB1713" i="2" s="1"/>
  <c r="V1714" i="2"/>
  <c r="AD1714" i="2"/>
  <c r="AC1714" i="2" s="1"/>
  <c r="AF1714" i="2"/>
  <c r="AG1714" i="2"/>
  <c r="O1715" i="2"/>
  <c r="N1715" i="2" s="1"/>
  <c r="S1715" i="2"/>
  <c r="R1715" i="2" s="1"/>
  <c r="X1715" i="2"/>
  <c r="Y1715" i="2" s="1"/>
  <c r="AA1715" i="2"/>
  <c r="AB1715" i="2" s="1"/>
  <c r="AC1715" i="2"/>
  <c r="AE1715" i="2"/>
  <c r="O1716" i="2"/>
  <c r="N1716" i="2" s="1"/>
  <c r="S1716" i="2"/>
  <c r="R1716" i="2" s="1"/>
  <c r="X1716" i="2"/>
  <c r="Y1716" i="2" s="1"/>
  <c r="AA1716" i="2"/>
  <c r="AB1716" i="2" s="1"/>
  <c r="AF1716" i="2"/>
  <c r="O1717" i="2"/>
  <c r="N1717" i="2" s="1"/>
  <c r="S1717" i="2"/>
  <c r="R1717" i="2" s="1"/>
  <c r="X1717" i="2"/>
  <c r="Y1717" i="2" s="1"/>
  <c r="AA1717" i="2"/>
  <c r="AB1717" i="2" s="1"/>
  <c r="O1718" i="2"/>
  <c r="N1718" i="2" s="1"/>
  <c r="S1718" i="2"/>
  <c r="R1718" i="2" s="1"/>
  <c r="X1718" i="2"/>
  <c r="Y1718" i="2" s="1"/>
  <c r="AA1718" i="2"/>
  <c r="AB1718" i="2" s="1"/>
  <c r="AG1718" i="2"/>
  <c r="O1719" i="2"/>
  <c r="N1719" i="2" s="1"/>
  <c r="S1719" i="2"/>
  <c r="R1719" i="2" s="1"/>
  <c r="X1719" i="2"/>
  <c r="Y1719" i="2" s="1"/>
  <c r="AA1719" i="2"/>
  <c r="AB1719" i="2" s="1"/>
  <c r="O1720" i="2"/>
  <c r="N1720" i="2" s="1"/>
  <c r="S1720" i="2"/>
  <c r="R1720" i="2" s="1"/>
  <c r="X1720" i="2"/>
  <c r="Y1720" i="2" s="1"/>
  <c r="AA1720" i="2"/>
  <c r="AB1720" i="2" s="1"/>
  <c r="O1721" i="2"/>
  <c r="N1721" i="2" s="1"/>
  <c r="S1721" i="2"/>
  <c r="R1721" i="2" s="1"/>
  <c r="X1721" i="2"/>
  <c r="Y1721" i="2" s="1"/>
  <c r="AA1721" i="2"/>
  <c r="AB1721" i="2" s="1"/>
  <c r="O1722" i="2"/>
  <c r="N1722" i="2" s="1"/>
  <c r="S1722" i="2"/>
  <c r="R1722" i="2" s="1"/>
  <c r="X1722" i="2"/>
  <c r="Y1722" i="2" s="1"/>
  <c r="AA1722" i="2"/>
  <c r="AB1722" i="2" s="1"/>
  <c r="O1723" i="2"/>
  <c r="N1723" i="2" s="1"/>
  <c r="S1723" i="2"/>
  <c r="R1723" i="2" s="1"/>
  <c r="X1723" i="2"/>
  <c r="Y1723" i="2" s="1"/>
  <c r="AA1723" i="2"/>
  <c r="AB1723" i="2" s="1"/>
  <c r="O1724" i="2"/>
  <c r="N1724" i="2" s="1"/>
  <c r="S1724" i="2"/>
  <c r="R1724" i="2" s="1"/>
  <c r="X1724" i="2"/>
  <c r="Y1724" i="2" s="1"/>
  <c r="AA1724" i="2"/>
  <c r="AB1724" i="2" s="1"/>
  <c r="O1725" i="2"/>
  <c r="N1725" i="2" s="1"/>
  <c r="S1725" i="2"/>
  <c r="R1725" i="2" s="1"/>
  <c r="X1725" i="2"/>
  <c r="Y1725" i="2" s="1"/>
  <c r="AA1725" i="2"/>
  <c r="AB1725" i="2" s="1"/>
  <c r="O1726" i="2"/>
  <c r="N1726" i="2" s="1"/>
  <c r="S1726" i="2"/>
  <c r="R1726" i="2" s="1"/>
  <c r="X1726" i="2"/>
  <c r="Y1726" i="2" s="1"/>
  <c r="AA1726" i="2"/>
  <c r="AB1726" i="2" s="1"/>
  <c r="O1727" i="2"/>
  <c r="N1727" i="2" s="1"/>
  <c r="S1727" i="2"/>
  <c r="R1727" i="2" s="1"/>
  <c r="X1727" i="2"/>
  <c r="Y1727" i="2" s="1"/>
  <c r="AA1727" i="2"/>
  <c r="AB1727" i="2" s="1"/>
  <c r="O1728" i="2"/>
  <c r="N1728" i="2" s="1"/>
  <c r="S1728" i="2"/>
  <c r="R1728" i="2" s="1"/>
  <c r="X1728" i="2"/>
  <c r="Y1728" i="2" s="1"/>
  <c r="AA1728" i="2"/>
  <c r="AB1728" i="2" s="1"/>
  <c r="O1729" i="2"/>
  <c r="N1729" i="2" s="1"/>
  <c r="S1729" i="2"/>
  <c r="R1729" i="2" s="1"/>
  <c r="X1729" i="2"/>
  <c r="Y1729" i="2" s="1"/>
  <c r="AA1729" i="2"/>
  <c r="AB1729" i="2" s="1"/>
  <c r="O1730" i="2"/>
  <c r="N1730" i="2" s="1"/>
  <c r="S1730" i="2"/>
  <c r="R1730" i="2" s="1"/>
  <c r="X1730" i="2"/>
  <c r="Y1730" i="2" s="1"/>
  <c r="AA1730" i="2"/>
  <c r="AB1730" i="2" s="1"/>
  <c r="O1731" i="2"/>
  <c r="N1731" i="2" s="1"/>
  <c r="S1731" i="2"/>
  <c r="R1731" i="2" s="1"/>
  <c r="X1731" i="2"/>
  <c r="Y1731" i="2" s="1"/>
  <c r="AA1731" i="2"/>
  <c r="AB1731" i="2" s="1"/>
  <c r="O1732" i="2"/>
  <c r="N1732" i="2" s="1"/>
  <c r="S1732" i="2"/>
  <c r="R1732" i="2" s="1"/>
  <c r="X1732" i="2"/>
  <c r="Y1732" i="2" s="1"/>
  <c r="AA1732" i="2"/>
  <c r="AB1732" i="2" s="1"/>
  <c r="V1733" i="2"/>
  <c r="O1734" i="2"/>
  <c r="N1734" i="2" s="1"/>
  <c r="S1734" i="2"/>
  <c r="R1734" i="2" s="1"/>
  <c r="X1734" i="2"/>
  <c r="Y1734" i="2" s="1"/>
  <c r="AA1734" i="2"/>
  <c r="AB1734" i="2" s="1"/>
  <c r="O1735" i="2"/>
  <c r="N1735" i="2" s="1"/>
  <c r="S1735" i="2"/>
  <c r="R1735" i="2" s="1"/>
  <c r="X1735" i="2"/>
  <c r="Y1735" i="2" s="1"/>
  <c r="AA1735" i="2"/>
  <c r="AB1735" i="2" s="1"/>
  <c r="O1736" i="2"/>
  <c r="N1736" i="2" s="1"/>
  <c r="S1736" i="2"/>
  <c r="R1736" i="2" s="1"/>
  <c r="X1736" i="2"/>
  <c r="Y1736" i="2" s="1"/>
  <c r="AA1736" i="2"/>
  <c r="AB1736" i="2" s="1"/>
  <c r="V1737" i="2"/>
  <c r="O1738" i="2"/>
  <c r="N1738" i="2" s="1"/>
  <c r="S1738" i="2"/>
  <c r="R1738" i="2" s="1"/>
  <c r="X1738" i="2"/>
  <c r="Y1738" i="2" s="1"/>
  <c r="AA1738" i="2"/>
  <c r="AB1738" i="2" s="1"/>
  <c r="O1739" i="2"/>
  <c r="N1739" i="2" s="1"/>
  <c r="S1739" i="2"/>
  <c r="R1739" i="2" s="1"/>
  <c r="X1739" i="2"/>
  <c r="Y1739" i="2" s="1"/>
  <c r="AA1739" i="2"/>
  <c r="AB1739" i="2" s="1"/>
  <c r="O1740" i="2"/>
  <c r="N1740" i="2" s="1"/>
  <c r="S1740" i="2"/>
  <c r="R1740" i="2" s="1"/>
  <c r="X1740" i="2"/>
  <c r="Y1740" i="2" s="1"/>
  <c r="AA1740" i="2"/>
  <c r="AB1740" i="2" s="1"/>
  <c r="O1741" i="2"/>
  <c r="N1741" i="2" s="1"/>
  <c r="S1741" i="2"/>
  <c r="R1741" i="2" s="1"/>
  <c r="X1741" i="2"/>
  <c r="Y1741" i="2" s="1"/>
  <c r="AA1741" i="2"/>
  <c r="AB1741" i="2" s="1"/>
  <c r="O1742" i="2"/>
  <c r="N1742" i="2" s="1"/>
  <c r="S1742" i="2"/>
  <c r="R1742" i="2" s="1"/>
  <c r="X1742" i="2"/>
  <c r="Y1742" i="2" s="1"/>
  <c r="AA1742" i="2"/>
  <c r="AB1742" i="2" s="1"/>
  <c r="O1743" i="2"/>
  <c r="N1743" i="2" s="1"/>
  <c r="S1743" i="2"/>
  <c r="R1743" i="2" s="1"/>
  <c r="X1743" i="2"/>
  <c r="Y1743" i="2" s="1"/>
  <c r="AA1743" i="2"/>
  <c r="AB1743" i="2" s="1"/>
  <c r="V1744" i="2"/>
  <c r="O1745" i="2"/>
  <c r="N1745" i="2" s="1"/>
  <c r="S1745" i="2"/>
  <c r="R1745" i="2" s="1"/>
  <c r="X1745" i="2"/>
  <c r="Y1745" i="2" s="1"/>
  <c r="AA1745" i="2"/>
  <c r="AB1745" i="2" s="1"/>
  <c r="O1746" i="2"/>
  <c r="N1746" i="2" s="1"/>
  <c r="S1746" i="2"/>
  <c r="R1746" i="2" s="1"/>
  <c r="X1746" i="2"/>
  <c r="Y1746" i="2" s="1"/>
  <c r="AA1746" i="2"/>
  <c r="AB1746" i="2" s="1"/>
  <c r="O1747" i="2"/>
  <c r="N1747" i="2" s="1"/>
  <c r="S1747" i="2"/>
  <c r="R1747" i="2" s="1"/>
  <c r="X1747" i="2"/>
  <c r="Y1747" i="2" s="1"/>
  <c r="AA1747" i="2"/>
  <c r="AB1747" i="2" s="1"/>
  <c r="O1748" i="2"/>
  <c r="N1748" i="2" s="1"/>
  <c r="S1748" i="2"/>
  <c r="R1748" i="2" s="1"/>
  <c r="X1748" i="2"/>
  <c r="Y1748" i="2" s="1"/>
  <c r="AA1748" i="2"/>
  <c r="AB1748" i="2" s="1"/>
  <c r="V1749" i="2"/>
  <c r="O1750" i="2"/>
  <c r="N1750" i="2" s="1"/>
  <c r="S1750" i="2"/>
  <c r="R1750" i="2" s="1"/>
  <c r="X1750" i="2"/>
  <c r="Y1750" i="2" s="1"/>
  <c r="AA1750" i="2"/>
  <c r="AB1750" i="2" s="1"/>
  <c r="O1751" i="2"/>
  <c r="N1751" i="2" s="1"/>
  <c r="S1751" i="2"/>
  <c r="R1751" i="2" s="1"/>
  <c r="X1751" i="2"/>
  <c r="Y1751" i="2" s="1"/>
  <c r="AA1751" i="2"/>
  <c r="AB1751" i="2" s="1"/>
  <c r="O1752" i="2"/>
  <c r="N1752" i="2" s="1"/>
  <c r="S1752" i="2"/>
  <c r="R1752" i="2" s="1"/>
  <c r="X1752" i="2"/>
  <c r="Y1752" i="2" s="1"/>
  <c r="AA1752" i="2"/>
  <c r="AB1752" i="2" s="1"/>
  <c r="O1753" i="2"/>
  <c r="N1753" i="2" s="1"/>
  <c r="S1753" i="2"/>
  <c r="R1753" i="2" s="1"/>
  <c r="X1753" i="2"/>
  <c r="Y1753" i="2" s="1"/>
  <c r="AA1753" i="2"/>
  <c r="AB1753" i="2" s="1"/>
  <c r="V1754" i="2"/>
  <c r="AD1754" i="2"/>
  <c r="AC1754" i="2" s="1"/>
  <c r="AF1754" i="2"/>
  <c r="AG1754" i="2"/>
  <c r="O1755" i="2"/>
  <c r="N1755" i="2" s="1"/>
  <c r="S1755" i="2"/>
  <c r="R1755" i="2" s="1"/>
  <c r="X1755" i="2"/>
  <c r="Y1755" i="2" s="1"/>
  <c r="AA1755" i="2"/>
  <c r="AB1755" i="2" s="1"/>
  <c r="AC1755" i="2"/>
  <c r="AE1755" i="2"/>
  <c r="O1756" i="2"/>
  <c r="N1756" i="2" s="1"/>
  <c r="S1756" i="2"/>
  <c r="R1756" i="2" s="1"/>
  <c r="X1756" i="2"/>
  <c r="Y1756" i="2" s="1"/>
  <c r="AA1756" i="2"/>
  <c r="AB1756" i="2" s="1"/>
  <c r="AF1756" i="2"/>
  <c r="O1757" i="2"/>
  <c r="N1757" i="2" s="1"/>
  <c r="S1757" i="2"/>
  <c r="R1757" i="2" s="1"/>
  <c r="X1757" i="2"/>
  <c r="Y1757" i="2" s="1"/>
  <c r="AA1757" i="2"/>
  <c r="AB1757" i="2" s="1"/>
  <c r="O1758" i="2"/>
  <c r="N1758" i="2" s="1"/>
  <c r="S1758" i="2"/>
  <c r="R1758" i="2" s="1"/>
  <c r="X1758" i="2"/>
  <c r="Y1758" i="2" s="1"/>
  <c r="AA1758" i="2"/>
  <c r="AB1758" i="2" s="1"/>
  <c r="AG1758" i="2"/>
  <c r="V1759" i="2"/>
  <c r="O1760" i="2"/>
  <c r="N1760" i="2" s="1"/>
  <c r="S1760" i="2"/>
  <c r="R1760" i="2" s="1"/>
  <c r="X1760" i="2"/>
  <c r="Y1760" i="2" s="1"/>
  <c r="AA1760" i="2"/>
  <c r="AB1760" i="2" s="1"/>
  <c r="O1761" i="2"/>
  <c r="N1761" i="2" s="1"/>
  <c r="S1761" i="2"/>
  <c r="R1761" i="2" s="1"/>
  <c r="X1761" i="2"/>
  <c r="Y1761" i="2" s="1"/>
  <c r="AA1761" i="2"/>
  <c r="AB1761" i="2" s="1"/>
  <c r="V1762" i="2"/>
  <c r="O1763" i="2"/>
  <c r="N1763" i="2" s="1"/>
  <c r="S1763" i="2"/>
  <c r="R1763" i="2" s="1"/>
  <c r="X1763" i="2"/>
  <c r="Y1763" i="2" s="1"/>
  <c r="AA1763" i="2"/>
  <c r="AB1763" i="2" s="1"/>
  <c r="V1764" i="2"/>
  <c r="O1765" i="2"/>
  <c r="N1765" i="2" s="1"/>
  <c r="S1765" i="2"/>
  <c r="R1765" i="2" s="1"/>
  <c r="X1765" i="2"/>
  <c r="Y1765" i="2" s="1"/>
  <c r="AA1765" i="2"/>
  <c r="AB1765" i="2" s="1"/>
  <c r="O1766" i="2"/>
  <c r="N1766" i="2" s="1"/>
  <c r="S1766" i="2"/>
  <c r="R1766" i="2" s="1"/>
  <c r="X1766" i="2"/>
  <c r="Y1766" i="2" s="1"/>
  <c r="AA1766" i="2"/>
  <c r="AB1766" i="2" s="1"/>
  <c r="O1767" i="2"/>
  <c r="N1767" i="2" s="1"/>
  <c r="S1767" i="2"/>
  <c r="R1767" i="2" s="1"/>
  <c r="X1767" i="2"/>
  <c r="Y1767" i="2" s="1"/>
  <c r="AA1767" i="2"/>
  <c r="AB1767" i="2" s="1"/>
  <c r="O1768" i="2"/>
  <c r="N1768" i="2" s="1"/>
  <c r="S1768" i="2"/>
  <c r="R1768" i="2" s="1"/>
  <c r="X1768" i="2"/>
  <c r="Y1768" i="2" s="1"/>
  <c r="AA1768" i="2"/>
  <c r="AB1768" i="2" s="1"/>
  <c r="O1769" i="2"/>
  <c r="N1769" i="2" s="1"/>
  <c r="S1769" i="2"/>
  <c r="R1769" i="2" s="1"/>
  <c r="X1769" i="2"/>
  <c r="Y1769" i="2" s="1"/>
  <c r="AA1769" i="2"/>
  <c r="AB1769" i="2" s="1"/>
  <c r="O1770" i="2"/>
  <c r="N1770" i="2" s="1"/>
  <c r="S1770" i="2"/>
  <c r="R1770" i="2" s="1"/>
  <c r="X1770" i="2"/>
  <c r="Y1770" i="2" s="1"/>
  <c r="AA1770" i="2"/>
  <c r="AB1770" i="2" s="1"/>
  <c r="O1771" i="2"/>
  <c r="N1771" i="2" s="1"/>
  <c r="S1771" i="2"/>
  <c r="R1771" i="2" s="1"/>
  <c r="X1771" i="2"/>
  <c r="Y1771" i="2" s="1"/>
  <c r="AA1771" i="2"/>
  <c r="AB1771" i="2" s="1"/>
  <c r="O1772" i="2"/>
  <c r="N1772" i="2" s="1"/>
  <c r="S1772" i="2"/>
  <c r="R1772" i="2" s="1"/>
  <c r="X1772" i="2"/>
  <c r="Y1772" i="2" s="1"/>
  <c r="AA1772" i="2"/>
  <c r="AB1772" i="2" s="1"/>
  <c r="V1773" i="2"/>
  <c r="O1774" i="2"/>
  <c r="N1774" i="2" s="1"/>
  <c r="S1774" i="2"/>
  <c r="R1774" i="2" s="1"/>
  <c r="X1774" i="2"/>
  <c r="Y1774" i="2" s="1"/>
  <c r="AA1774" i="2"/>
  <c r="AB1774" i="2" s="1"/>
  <c r="O1775" i="2"/>
  <c r="N1775" i="2" s="1"/>
  <c r="S1775" i="2"/>
  <c r="R1775" i="2" s="1"/>
  <c r="X1775" i="2"/>
  <c r="Y1775" i="2" s="1"/>
  <c r="AA1775" i="2"/>
  <c r="AB1775" i="2" s="1"/>
  <c r="V1776" i="2"/>
  <c r="O1777" i="2"/>
  <c r="N1777" i="2" s="1"/>
  <c r="S1777" i="2"/>
  <c r="R1777" i="2" s="1"/>
  <c r="X1777" i="2"/>
  <c r="Y1777" i="2" s="1"/>
  <c r="AA1777" i="2"/>
  <c r="AB1777" i="2" s="1"/>
  <c r="O1778" i="2"/>
  <c r="N1778" i="2" s="1"/>
  <c r="S1778" i="2"/>
  <c r="R1778" i="2" s="1"/>
  <c r="X1778" i="2"/>
  <c r="Y1778" i="2" s="1"/>
  <c r="AA1778" i="2"/>
  <c r="AB1778" i="2" s="1"/>
  <c r="O1779" i="2"/>
  <c r="N1779" i="2" s="1"/>
  <c r="S1779" i="2"/>
  <c r="R1779" i="2" s="1"/>
  <c r="X1779" i="2"/>
  <c r="Y1779" i="2" s="1"/>
  <c r="AA1779" i="2"/>
  <c r="AB1779" i="2" s="1"/>
  <c r="O1780" i="2"/>
  <c r="N1780" i="2" s="1"/>
  <c r="S1780" i="2"/>
  <c r="R1780" i="2" s="1"/>
  <c r="X1780" i="2"/>
  <c r="Y1780" i="2" s="1"/>
  <c r="AA1780" i="2"/>
  <c r="AB1780" i="2" s="1"/>
  <c r="V1781" i="2"/>
  <c r="O1782" i="2"/>
  <c r="N1782" i="2" s="1"/>
  <c r="S1782" i="2"/>
  <c r="R1782" i="2" s="1"/>
  <c r="X1782" i="2"/>
  <c r="Y1782" i="2" s="1"/>
  <c r="AA1782" i="2"/>
  <c r="AB1782" i="2" s="1"/>
  <c r="O1783" i="2"/>
  <c r="N1783" i="2" s="1"/>
  <c r="S1783" i="2"/>
  <c r="R1783" i="2" s="1"/>
  <c r="X1783" i="2"/>
  <c r="Y1783" i="2" s="1"/>
  <c r="AA1783" i="2"/>
  <c r="AB1783" i="2" s="1"/>
  <c r="V1784" i="2"/>
  <c r="O1785" i="2"/>
  <c r="N1785" i="2" s="1"/>
  <c r="S1785" i="2"/>
  <c r="R1785" i="2" s="1"/>
  <c r="X1785" i="2"/>
  <c r="Y1785" i="2" s="1"/>
  <c r="AA1785" i="2"/>
  <c r="AB1785" i="2" s="1"/>
  <c r="O1786" i="2"/>
  <c r="N1786" i="2" s="1"/>
  <c r="S1786" i="2"/>
  <c r="R1786" i="2" s="1"/>
  <c r="X1786" i="2"/>
  <c r="Y1786" i="2" s="1"/>
  <c r="AA1786" i="2"/>
  <c r="AB1786" i="2" s="1"/>
  <c r="O1787" i="2"/>
  <c r="N1787" i="2" s="1"/>
  <c r="S1787" i="2"/>
  <c r="R1787" i="2" s="1"/>
  <c r="X1787" i="2"/>
  <c r="Y1787" i="2" s="1"/>
  <c r="AA1787" i="2"/>
  <c r="AB1787" i="2" s="1"/>
  <c r="O1788" i="2"/>
  <c r="N1788" i="2" s="1"/>
  <c r="S1788" i="2"/>
  <c r="R1788" i="2" s="1"/>
  <c r="X1788" i="2"/>
  <c r="Y1788" i="2" s="1"/>
  <c r="AA1788" i="2"/>
  <c r="AB1788" i="2" s="1"/>
  <c r="O1789" i="2"/>
  <c r="N1789" i="2" s="1"/>
  <c r="S1789" i="2"/>
  <c r="R1789" i="2" s="1"/>
  <c r="X1789" i="2"/>
  <c r="Y1789" i="2" s="1"/>
  <c r="AA1789" i="2"/>
  <c r="AB1789" i="2" s="1"/>
  <c r="V1790" i="2"/>
  <c r="O1791" i="2"/>
  <c r="N1791" i="2" s="1"/>
  <c r="S1791" i="2"/>
  <c r="R1791" i="2" s="1"/>
  <c r="X1791" i="2"/>
  <c r="Y1791" i="2" s="1"/>
  <c r="AA1791" i="2"/>
  <c r="AB1791" i="2" s="1"/>
  <c r="O1792" i="2"/>
  <c r="N1792" i="2" s="1"/>
  <c r="S1792" i="2"/>
  <c r="R1792" i="2" s="1"/>
  <c r="X1792" i="2"/>
  <c r="Y1792" i="2" s="1"/>
  <c r="AA1792" i="2"/>
  <c r="AB1792" i="2" s="1"/>
  <c r="V1793" i="2"/>
  <c r="O1794" i="2"/>
  <c r="N1794" i="2" s="1"/>
  <c r="S1794" i="2"/>
  <c r="R1794" i="2" s="1"/>
  <c r="X1794" i="2"/>
  <c r="Y1794" i="2" s="1"/>
  <c r="AA1794" i="2"/>
  <c r="AB1794" i="2" s="1"/>
  <c r="O1795" i="2"/>
  <c r="N1795" i="2" s="1"/>
  <c r="S1795" i="2"/>
  <c r="R1795" i="2" s="1"/>
  <c r="X1795" i="2"/>
  <c r="Y1795" i="2" s="1"/>
  <c r="AA1795" i="2"/>
  <c r="AB1795" i="2" s="1"/>
  <c r="O1796" i="2"/>
  <c r="N1796" i="2" s="1"/>
  <c r="S1796" i="2"/>
  <c r="R1796" i="2" s="1"/>
  <c r="X1796" i="2"/>
  <c r="Y1796" i="2" s="1"/>
  <c r="AA1796" i="2"/>
  <c r="AB1796" i="2" s="1"/>
  <c r="O1797" i="2"/>
  <c r="N1797" i="2" s="1"/>
  <c r="S1797" i="2"/>
  <c r="R1797" i="2" s="1"/>
  <c r="X1797" i="2"/>
  <c r="Y1797" i="2" s="1"/>
  <c r="AA1797" i="2"/>
  <c r="AB1797" i="2" s="1"/>
  <c r="O1798" i="2"/>
  <c r="N1798" i="2" s="1"/>
  <c r="S1798" i="2"/>
  <c r="R1798" i="2" s="1"/>
  <c r="X1798" i="2"/>
  <c r="Y1798" i="2" s="1"/>
  <c r="AA1798" i="2"/>
  <c r="AB1798" i="2" s="1"/>
  <c r="V1799" i="2"/>
  <c r="O1800" i="2"/>
  <c r="N1800" i="2" s="1"/>
  <c r="S1800" i="2"/>
  <c r="R1800" i="2" s="1"/>
  <c r="X1800" i="2"/>
  <c r="Y1800" i="2" s="1"/>
  <c r="AA1800" i="2"/>
  <c r="AB1800" i="2" s="1"/>
  <c r="O1801" i="2"/>
  <c r="N1801" i="2" s="1"/>
  <c r="S1801" i="2"/>
  <c r="R1801" i="2" s="1"/>
  <c r="X1801" i="2"/>
  <c r="Y1801" i="2" s="1"/>
  <c r="AA1801" i="2"/>
  <c r="AB1801" i="2" s="1"/>
  <c r="V1802" i="2"/>
  <c r="O1803" i="2"/>
  <c r="N1803" i="2" s="1"/>
  <c r="S1803" i="2"/>
  <c r="R1803" i="2" s="1"/>
  <c r="X1803" i="2"/>
  <c r="Y1803" i="2" s="1"/>
  <c r="AA1803" i="2"/>
  <c r="AB1803" i="2" s="1"/>
  <c r="O1804" i="2"/>
  <c r="N1804" i="2" s="1"/>
  <c r="S1804" i="2"/>
  <c r="R1804" i="2" s="1"/>
  <c r="X1804" i="2"/>
  <c r="Y1804" i="2" s="1"/>
  <c r="AA1804" i="2"/>
  <c r="AB1804" i="2" s="1"/>
  <c r="O1805" i="2"/>
  <c r="N1805" i="2" s="1"/>
  <c r="S1805" i="2"/>
  <c r="R1805" i="2" s="1"/>
  <c r="X1805" i="2"/>
  <c r="Y1805" i="2" s="1"/>
  <c r="AA1805" i="2"/>
  <c r="AB1805" i="2" s="1"/>
  <c r="O1806" i="2"/>
  <c r="N1806" i="2" s="1"/>
  <c r="S1806" i="2"/>
  <c r="R1806" i="2" s="1"/>
  <c r="X1806" i="2"/>
  <c r="Y1806" i="2" s="1"/>
  <c r="AA1806" i="2"/>
  <c r="AB1806" i="2" s="1"/>
  <c r="O1807" i="2"/>
  <c r="N1807" i="2" s="1"/>
  <c r="S1807" i="2"/>
  <c r="R1807" i="2" s="1"/>
  <c r="X1807" i="2"/>
  <c r="Y1807" i="2" s="1"/>
  <c r="AA1807" i="2"/>
  <c r="AB1807" i="2" s="1"/>
  <c r="O1808" i="2"/>
  <c r="N1808" i="2" s="1"/>
  <c r="S1808" i="2"/>
  <c r="R1808" i="2" s="1"/>
  <c r="X1808" i="2"/>
  <c r="Y1808" i="2" s="1"/>
  <c r="AA1808" i="2"/>
  <c r="AB1808" i="2" s="1"/>
  <c r="V1809" i="2"/>
  <c r="O1810" i="2"/>
  <c r="N1810" i="2" s="1"/>
  <c r="S1810" i="2"/>
  <c r="R1810" i="2" s="1"/>
  <c r="X1810" i="2"/>
  <c r="Y1810" i="2" s="1"/>
  <c r="AA1810" i="2"/>
  <c r="AB1810" i="2" s="1"/>
  <c r="O1811" i="2"/>
  <c r="N1811" i="2" s="1"/>
  <c r="S1811" i="2"/>
  <c r="R1811" i="2" s="1"/>
  <c r="X1811" i="2"/>
  <c r="Y1811" i="2" s="1"/>
  <c r="AA1811" i="2"/>
  <c r="AB1811" i="2" s="1"/>
  <c r="O1812" i="2"/>
  <c r="N1812" i="2" s="1"/>
  <c r="S1812" i="2"/>
  <c r="R1812" i="2" s="1"/>
  <c r="X1812" i="2"/>
  <c r="Y1812" i="2" s="1"/>
  <c r="AA1812" i="2"/>
  <c r="AB1812" i="2" s="1"/>
  <c r="O1813" i="2"/>
  <c r="N1813" i="2" s="1"/>
  <c r="S1813" i="2"/>
  <c r="R1813" i="2" s="1"/>
  <c r="X1813" i="2"/>
  <c r="Y1813" i="2" s="1"/>
  <c r="AA1813" i="2"/>
  <c r="AB1813" i="2" s="1"/>
  <c r="O1814" i="2"/>
  <c r="N1814" i="2" s="1"/>
  <c r="S1814" i="2"/>
  <c r="R1814" i="2" s="1"/>
  <c r="X1814" i="2"/>
  <c r="Y1814" i="2" s="1"/>
  <c r="AA1814" i="2"/>
  <c r="AB1814" i="2" s="1"/>
  <c r="O1815" i="2"/>
  <c r="N1815" i="2" s="1"/>
  <c r="S1815" i="2"/>
  <c r="R1815" i="2" s="1"/>
  <c r="X1815" i="2"/>
  <c r="Y1815" i="2" s="1"/>
  <c r="AA1815" i="2"/>
  <c r="AB1815" i="2" s="1"/>
  <c r="V1816" i="2"/>
  <c r="O1817" i="2"/>
  <c r="N1817" i="2" s="1"/>
  <c r="S1817" i="2"/>
  <c r="R1817" i="2" s="1"/>
  <c r="X1817" i="2"/>
  <c r="Y1817" i="2" s="1"/>
  <c r="AA1817" i="2"/>
  <c r="AB1817" i="2" s="1"/>
  <c r="O1818" i="2"/>
  <c r="N1818" i="2" s="1"/>
  <c r="S1818" i="2"/>
  <c r="R1818" i="2" s="1"/>
  <c r="X1818" i="2"/>
  <c r="Y1818" i="2" s="1"/>
  <c r="AA1818" i="2"/>
  <c r="AB1818" i="2" s="1"/>
  <c r="V1819" i="2"/>
  <c r="O1820" i="2"/>
  <c r="N1820" i="2" s="1"/>
  <c r="S1820" i="2"/>
  <c r="R1820" i="2" s="1"/>
  <c r="X1820" i="2"/>
  <c r="Y1820" i="2" s="1"/>
  <c r="AA1820" i="2"/>
  <c r="AB1820" i="2" s="1"/>
  <c r="O1821" i="2"/>
  <c r="N1821" i="2" s="1"/>
  <c r="S1821" i="2"/>
  <c r="R1821" i="2" s="1"/>
  <c r="X1821" i="2"/>
  <c r="Y1821" i="2" s="1"/>
  <c r="AA1821" i="2"/>
  <c r="AB1821" i="2" s="1"/>
  <c r="O1822" i="2"/>
  <c r="N1822" i="2" s="1"/>
  <c r="S1822" i="2"/>
  <c r="R1822" i="2" s="1"/>
  <c r="X1822" i="2"/>
  <c r="Y1822" i="2" s="1"/>
  <c r="AA1822" i="2"/>
  <c r="AB1822" i="2" s="1"/>
  <c r="O1823" i="2"/>
  <c r="N1823" i="2" s="1"/>
  <c r="S1823" i="2"/>
  <c r="R1823" i="2" s="1"/>
  <c r="X1823" i="2"/>
  <c r="Y1823" i="2" s="1"/>
  <c r="AA1823" i="2"/>
  <c r="AB1823" i="2" s="1"/>
  <c r="V1824" i="2"/>
  <c r="AD1824" i="2"/>
  <c r="AC1824" i="2" s="1"/>
  <c r="AF1824" i="2"/>
  <c r="AG1824" i="2"/>
  <c r="O1825" i="2"/>
  <c r="N1825" i="2" s="1"/>
  <c r="S1825" i="2"/>
  <c r="R1825" i="2" s="1"/>
  <c r="X1825" i="2"/>
  <c r="Y1825" i="2" s="1"/>
  <c r="AA1825" i="2"/>
  <c r="AB1825" i="2" s="1"/>
  <c r="AC1825" i="2"/>
  <c r="AE1825" i="2"/>
  <c r="O1826" i="2"/>
  <c r="N1826" i="2" s="1"/>
  <c r="S1826" i="2"/>
  <c r="R1826" i="2" s="1"/>
  <c r="X1826" i="2"/>
  <c r="Y1826" i="2" s="1"/>
  <c r="AA1826" i="2"/>
  <c r="AB1826" i="2" s="1"/>
  <c r="AF1826" i="2"/>
  <c r="O1827" i="2"/>
  <c r="N1827" i="2" s="1"/>
  <c r="S1827" i="2"/>
  <c r="R1827" i="2" s="1"/>
  <c r="X1827" i="2"/>
  <c r="Y1827" i="2" s="1"/>
  <c r="AA1827" i="2"/>
  <c r="AB1827" i="2" s="1"/>
  <c r="V1828" i="2"/>
  <c r="AG1828" i="2"/>
  <c r="O1829" i="2"/>
  <c r="N1829" i="2" s="1"/>
  <c r="S1829" i="2"/>
  <c r="R1829" i="2" s="1"/>
  <c r="X1829" i="2"/>
  <c r="Y1829" i="2" s="1"/>
  <c r="AA1829" i="2"/>
  <c r="AB1829" i="2" s="1"/>
  <c r="O1830" i="2"/>
  <c r="N1830" i="2" s="1"/>
  <c r="S1830" i="2"/>
  <c r="R1830" i="2" s="1"/>
  <c r="X1830" i="2"/>
  <c r="Y1830" i="2" s="1"/>
  <c r="AA1830" i="2"/>
  <c r="AB1830" i="2" s="1"/>
  <c r="O1831" i="2"/>
  <c r="N1831" i="2" s="1"/>
  <c r="S1831" i="2"/>
  <c r="R1831" i="2" s="1"/>
  <c r="X1831" i="2"/>
  <c r="Y1831" i="2" s="1"/>
  <c r="AA1831" i="2"/>
  <c r="AB1831" i="2" s="1"/>
  <c r="O1832" i="2"/>
  <c r="N1832" i="2" s="1"/>
  <c r="S1832" i="2"/>
  <c r="R1832" i="2" s="1"/>
  <c r="X1832" i="2"/>
  <c r="Y1832" i="2" s="1"/>
  <c r="AA1832" i="2"/>
  <c r="AB1832" i="2" s="1"/>
  <c r="O1833" i="2"/>
  <c r="N1833" i="2" s="1"/>
  <c r="S1833" i="2"/>
  <c r="R1833" i="2" s="1"/>
  <c r="X1833" i="2"/>
  <c r="Y1833" i="2" s="1"/>
  <c r="AA1833" i="2"/>
  <c r="AB1833" i="2" s="1"/>
  <c r="O1834" i="2"/>
  <c r="N1834" i="2" s="1"/>
  <c r="S1834" i="2"/>
  <c r="R1834" i="2" s="1"/>
  <c r="X1834" i="2"/>
  <c r="Y1834" i="2" s="1"/>
  <c r="AA1834" i="2"/>
  <c r="AB1834" i="2" s="1"/>
  <c r="V1835" i="2"/>
  <c r="O1836" i="2"/>
  <c r="N1836" i="2" s="1"/>
  <c r="S1836" i="2"/>
  <c r="R1836" i="2" s="1"/>
  <c r="X1836" i="2"/>
  <c r="Y1836" i="2" s="1"/>
  <c r="AA1836" i="2"/>
  <c r="AB1836" i="2" s="1"/>
  <c r="O1837" i="2"/>
  <c r="N1837" i="2" s="1"/>
  <c r="S1837" i="2"/>
  <c r="R1837" i="2" s="1"/>
  <c r="X1837" i="2"/>
  <c r="Y1837" i="2" s="1"/>
  <c r="AA1837" i="2"/>
  <c r="AB1837" i="2" s="1"/>
  <c r="V1838" i="2"/>
  <c r="O1839" i="2"/>
  <c r="N1839" i="2" s="1"/>
  <c r="S1839" i="2"/>
  <c r="R1839" i="2" s="1"/>
  <c r="X1839" i="2"/>
  <c r="Y1839" i="2" s="1"/>
  <c r="AA1839" i="2"/>
  <c r="AB1839" i="2" s="1"/>
  <c r="O1840" i="2"/>
  <c r="N1840" i="2" s="1"/>
  <c r="S1840" i="2"/>
  <c r="R1840" i="2" s="1"/>
  <c r="X1840" i="2"/>
  <c r="Y1840" i="2" s="1"/>
  <c r="AA1840" i="2"/>
  <c r="AB1840" i="2" s="1"/>
  <c r="O1841" i="2"/>
  <c r="N1841" i="2" s="1"/>
  <c r="S1841" i="2"/>
  <c r="R1841" i="2" s="1"/>
  <c r="X1841" i="2"/>
  <c r="Y1841" i="2" s="1"/>
  <c r="AA1841" i="2"/>
  <c r="AB1841" i="2" s="1"/>
  <c r="O1842" i="2"/>
  <c r="N1842" i="2" s="1"/>
  <c r="S1842" i="2"/>
  <c r="R1842" i="2" s="1"/>
  <c r="X1842" i="2"/>
  <c r="Y1842" i="2" s="1"/>
  <c r="AA1842" i="2"/>
  <c r="AB1842" i="2" s="1"/>
  <c r="O1843" i="2"/>
  <c r="N1843" i="2" s="1"/>
  <c r="S1843" i="2"/>
  <c r="R1843" i="2" s="1"/>
  <c r="X1843" i="2"/>
  <c r="Y1843" i="2" s="1"/>
  <c r="AA1843" i="2"/>
  <c r="AB1843" i="2" s="1"/>
  <c r="O1844" i="2"/>
  <c r="N1844" i="2" s="1"/>
  <c r="S1844" i="2"/>
  <c r="R1844" i="2" s="1"/>
  <c r="X1844" i="2"/>
  <c r="Y1844" i="2" s="1"/>
  <c r="AA1844" i="2"/>
  <c r="AB1844" i="2" s="1"/>
  <c r="V1845" i="2"/>
  <c r="AD1845" i="2"/>
  <c r="AC1845" i="2" s="1"/>
  <c r="AF1845" i="2"/>
  <c r="AG1845" i="2"/>
  <c r="O1846" i="2"/>
  <c r="N1846" i="2" s="1"/>
  <c r="S1846" i="2"/>
  <c r="R1846" i="2" s="1"/>
  <c r="X1846" i="2"/>
  <c r="Y1846" i="2" s="1"/>
  <c r="AA1846" i="2"/>
  <c r="AB1846" i="2" s="1"/>
  <c r="AC1846" i="2"/>
  <c r="AE1846" i="2"/>
  <c r="O1847" i="2"/>
  <c r="N1847" i="2" s="1"/>
  <c r="S1847" i="2"/>
  <c r="R1847" i="2" s="1"/>
  <c r="X1847" i="2"/>
  <c r="Y1847" i="2" s="1"/>
  <c r="AA1847" i="2"/>
  <c r="AB1847" i="2" s="1"/>
  <c r="AF1847" i="2"/>
  <c r="O1848" i="2"/>
  <c r="N1848" i="2" s="1"/>
  <c r="S1848" i="2"/>
  <c r="R1848" i="2" s="1"/>
  <c r="X1848" i="2"/>
  <c r="Y1848" i="2" s="1"/>
  <c r="AA1848" i="2"/>
  <c r="AB1848" i="2" s="1"/>
  <c r="O1849" i="2"/>
  <c r="N1849" i="2" s="1"/>
  <c r="S1849" i="2"/>
  <c r="R1849" i="2" s="1"/>
  <c r="X1849" i="2"/>
  <c r="Y1849" i="2" s="1"/>
  <c r="AA1849" i="2"/>
  <c r="AB1849" i="2" s="1"/>
  <c r="AG1849" i="2"/>
  <c r="O1850" i="2"/>
  <c r="N1850" i="2" s="1"/>
  <c r="S1850" i="2"/>
  <c r="R1850" i="2" s="1"/>
  <c r="X1850" i="2"/>
  <c r="Y1850" i="2" s="1"/>
  <c r="AA1850" i="2"/>
  <c r="AB1850" i="2" s="1"/>
  <c r="O1851" i="2"/>
  <c r="N1851" i="2" s="1"/>
  <c r="S1851" i="2"/>
  <c r="R1851" i="2" s="1"/>
  <c r="X1851" i="2"/>
  <c r="Y1851" i="2" s="1"/>
  <c r="AA1851" i="2"/>
  <c r="AB1851" i="2" s="1"/>
  <c r="P1852" i="2"/>
  <c r="P1845" i="2" s="1"/>
  <c r="P1838" i="2" s="1"/>
  <c r="P1835" i="2" s="1"/>
  <c r="P1828" i="2" s="1"/>
  <c r="P1824" i="2" s="1"/>
  <c r="P1819" i="2" s="1"/>
  <c r="P1816" i="2" s="1"/>
  <c r="P1809" i="2" s="1"/>
  <c r="P1802" i="2" s="1"/>
  <c r="P1799" i="2" s="1"/>
  <c r="P1793" i="2" s="1"/>
  <c r="P1790" i="2" s="1"/>
  <c r="P1784" i="2" s="1"/>
  <c r="P1781" i="2" s="1"/>
  <c r="P1776" i="2" s="1"/>
  <c r="Q1852" i="2"/>
  <c r="Q1845" i="2" s="1"/>
  <c r="Q1838" i="2" s="1"/>
  <c r="Q1835" i="2" s="1"/>
  <c r="Q1828" i="2" s="1"/>
  <c r="Q1824" i="2" s="1"/>
  <c r="Q1819" i="2" s="1"/>
  <c r="Q1816" i="2" s="1"/>
  <c r="Q1809" i="2" s="1"/>
  <c r="Q1802" i="2" s="1"/>
  <c r="Q1799" i="2" s="1"/>
  <c r="Q1793" i="2" s="1"/>
  <c r="Q1790" i="2" s="1"/>
  <c r="Q1784" i="2" s="1"/>
  <c r="Q1781" i="2" s="1"/>
  <c r="Q1776" i="2" s="1"/>
  <c r="Q1773" i="2" s="1"/>
  <c r="Q1764" i="2" s="1"/>
  <c r="Q1762" i="2" s="1"/>
  <c r="Q1759" i="2" s="1"/>
  <c r="Q1754" i="2" s="1"/>
  <c r="Q1749" i="2" s="1"/>
  <c r="Q1744" i="2" s="1"/>
  <c r="Q1737" i="2" s="1"/>
  <c r="Q1733" i="2" s="1"/>
  <c r="Q1714" i="2" s="1"/>
  <c r="Q1707" i="2" s="1"/>
  <c r="Q1695" i="2" s="1"/>
  <c r="Q1686" i="2" s="1"/>
  <c r="Q1677" i="2" s="1"/>
  <c r="Q1670" i="2" s="1"/>
  <c r="Q1663" i="2" s="1"/>
  <c r="Q1660" i="2" s="1"/>
  <c r="Q1655" i="2" s="1"/>
  <c r="Q1652" i="2" s="1"/>
  <c r="Q1649" i="2" s="1"/>
  <c r="Q1642" i="2" s="1"/>
  <c r="Q1635" i="2" s="1"/>
  <c r="Q1628" i="2" s="1"/>
  <c r="Q1622" i="2" s="1"/>
  <c r="Q1604" i="2" s="1"/>
  <c r="Q1593" i="2" s="1"/>
  <c r="Q1584" i="2" s="1"/>
  <c r="Q1578" i="2" s="1"/>
  <c r="Q1572" i="2" s="1"/>
  <c r="Q1563" i="2" s="1"/>
  <c r="Q1550" i="2" s="1"/>
  <c r="Q1531" i="2" s="1"/>
  <c r="Q1521" i="2" s="1"/>
  <c r="Q1514" i="2" s="1"/>
  <c r="Q1511" i="2" s="1"/>
  <c r="Q1505" i="2" s="1"/>
  <c r="Q1500" i="2" s="1"/>
  <c r="Q1497" i="2" s="1"/>
  <c r="Q1481" i="2" s="1"/>
  <c r="Q1462" i="2" s="1"/>
  <c r="Q1457" i="2" s="1"/>
  <c r="Q1455" i="2" s="1"/>
  <c r="Q1449" i="2" s="1"/>
  <c r="Q1447" i="2" s="1"/>
  <c r="Q1443" i="2" s="1"/>
  <c r="Q1436" i="2" s="1"/>
  <c r="Q1429" i="2" s="1"/>
  <c r="Q1423" i="2" s="1"/>
  <c r="Q1414" i="2" s="1"/>
  <c r="Q1409" i="2" s="1"/>
  <c r="Q1404" i="2" s="1"/>
  <c r="Q1399" i="2" s="1"/>
  <c r="Q1387" i="2" s="1"/>
  <c r="Q1384" i="2" s="1"/>
  <c r="Q1376" i="2" s="1"/>
  <c r="Q1373" i="2" s="1"/>
  <c r="Q1357" i="2" s="1"/>
  <c r="Q1348" i="2" s="1"/>
  <c r="Q1341" i="2" s="1"/>
  <c r="Q1333" i="2" s="1"/>
  <c r="Q1326" i="2" s="1"/>
  <c r="Q1319" i="2" s="1"/>
  <c r="Q1307" i="2" s="1"/>
  <c r="Q1301" i="2" s="1"/>
  <c r="Q1282" i="2" s="1"/>
  <c r="Q1279" i="2" s="1"/>
  <c r="Q1272" i="2" s="1"/>
  <c r="Q1265" i="2" s="1"/>
  <c r="Q1254" i="2" s="1"/>
  <c r="Q1250" i="2" s="1"/>
  <c r="Q1247" i="2" s="1"/>
  <c r="Q1240" i="2" s="1"/>
  <c r="Q1232" i="2" s="1"/>
  <c r="Q1221" i="2" s="1"/>
  <c r="Q1217" i="2" s="1"/>
  <c r="Q1208" i="2" s="1"/>
  <c r="Q1205" i="2" s="1"/>
  <c r="Q1193" i="2" s="1"/>
  <c r="Q1181" i="2" s="1"/>
  <c r="Q1177" i="2" s="1"/>
  <c r="Q1173" i="2" s="1"/>
  <c r="Q1165" i="2" s="1"/>
  <c r="Q1158" i="2" s="1"/>
  <c r="Q1146" i="2" s="1"/>
  <c r="Q1142" i="2" s="1"/>
  <c r="Q1140" i="2" s="1"/>
  <c r="Q1135" i="2" s="1"/>
  <c r="Q1123" i="2" s="1"/>
  <c r="Q1107" i="2" s="1"/>
  <c r="Q1088" i="2" s="1"/>
  <c r="Q1079" i="2" s="1"/>
  <c r="Q1071" i="2" s="1"/>
  <c r="Q1068" i="2" s="1"/>
  <c r="Q1056" i="2" s="1"/>
  <c r="Q1047" i="2" s="1"/>
  <c r="Q1036" i="2" s="1"/>
  <c r="Q1027" i="2" s="1"/>
  <c r="Q1002" i="2" s="1"/>
  <c r="Q983" i="2" s="1"/>
  <c r="Q980" i="2" s="1"/>
  <c r="Q977" i="2" s="1"/>
  <c r="Q970" i="2" s="1"/>
  <c r="Q958" i="2" s="1"/>
  <c r="Q953" i="2" s="1"/>
  <c r="Q948" i="2" s="1"/>
  <c r="Q943" i="2" s="1"/>
  <c r="Q939" i="2" s="1"/>
  <c r="Q936" i="2" s="1"/>
  <c r="Q933" i="2" s="1"/>
  <c r="Q922" i="2" s="1"/>
  <c r="Q910" i="2" s="1"/>
  <c r="Q907" i="2" s="1"/>
  <c r="Q904" i="2" s="1"/>
  <c r="Q896" i="2" s="1"/>
  <c r="Q893" i="2" s="1"/>
  <c r="Q881" i="2" s="1"/>
  <c r="Q869" i="2" s="1"/>
  <c r="Q864" i="2" s="1"/>
  <c r="Q860" i="2" s="1"/>
  <c r="Q853" i="2" s="1"/>
  <c r="Q846" i="2" s="1"/>
  <c r="Q836" i="2" s="1"/>
  <c r="Q830" i="2" s="1"/>
  <c r="Q824" i="2" s="1"/>
  <c r="Q819" i="2" s="1"/>
  <c r="Q810" i="2" s="1"/>
  <c r="Q805" i="2" s="1"/>
  <c r="Q802" i="2" s="1"/>
  <c r="Q794" i="2" s="1"/>
  <c r="Q790" i="2" s="1"/>
  <c r="Q778" i="2" s="1"/>
  <c r="Q765" i="2" s="1"/>
  <c r="Q760" i="2" s="1"/>
  <c r="Q748" i="2" s="1"/>
  <c r="Q740" i="2" s="1"/>
  <c r="Q735" i="2" s="1"/>
  <c r="Q728" i="2" s="1"/>
  <c r="Q725" i="2" s="1"/>
  <c r="Q720" i="2" s="1"/>
  <c r="Q712" i="2" s="1"/>
  <c r="Q701" i="2" s="1"/>
  <c r="Q689" i="2" s="1"/>
  <c r="Q686" i="2" s="1"/>
  <c r="Q683" i="2" s="1"/>
  <c r="Q672" i="2" s="1"/>
  <c r="Q670" i="2" s="1"/>
  <c r="Q663" i="2" s="1"/>
  <c r="Q650" i="2" s="1"/>
  <c r="Q647" i="2" s="1"/>
  <c r="Q644" i="2" s="1"/>
  <c r="Q632" i="2" s="1"/>
  <c r="Q617" i="2" s="1"/>
  <c r="Q614" i="2" s="1"/>
  <c r="Q603" i="2" s="1"/>
  <c r="Q600" i="2" s="1"/>
  <c r="Q588" i="2" s="1"/>
  <c r="Q584" i="2" s="1"/>
  <c r="Q581" i="2" s="1"/>
  <c r="Q576" i="2" s="1"/>
  <c r="Q564" i="2" s="1"/>
  <c r="Q560" i="2" s="1"/>
  <c r="Q555" i="2" s="1"/>
  <c r="Q551" i="2" s="1"/>
  <c r="Q544" i="2" s="1"/>
  <c r="Q538" i="2" s="1"/>
  <c r="Q533" i="2" s="1"/>
  <c r="Q519" i="2" s="1"/>
  <c r="Q507" i="2" s="1"/>
  <c r="Q492" i="2" s="1"/>
  <c r="Q488" i="2" s="1"/>
  <c r="Q477" i="2" s="1"/>
  <c r="Q472" i="2" s="1"/>
  <c r="Q465" i="2" s="1"/>
  <c r="Q462" i="2" s="1"/>
  <c r="Q457" i="2" s="1"/>
  <c r="Q452" i="2" s="1"/>
  <c r="T1852" i="2"/>
  <c r="T1845" i="2" s="1"/>
  <c r="T1838" i="2" s="1"/>
  <c r="T1835" i="2" s="1"/>
  <c r="T1828" i="2" s="1"/>
  <c r="T1824" i="2" s="1"/>
  <c r="T1819" i="2" s="1"/>
  <c r="T1816" i="2" s="1"/>
  <c r="T1809" i="2" s="1"/>
  <c r="T1802" i="2" s="1"/>
  <c r="T1799" i="2" s="1"/>
  <c r="T1793" i="2" s="1"/>
  <c r="T1790" i="2" s="1"/>
  <c r="T1784" i="2" s="1"/>
  <c r="T1781" i="2" s="1"/>
  <c r="T1776" i="2" s="1"/>
  <c r="T1773" i="2" s="1"/>
  <c r="T1764" i="2" s="1"/>
  <c r="T1762" i="2" s="1"/>
  <c r="T1759" i="2" s="1"/>
  <c r="T1754" i="2" s="1"/>
  <c r="T1749" i="2" s="1"/>
  <c r="T1744" i="2" s="1"/>
  <c r="T1737" i="2" s="1"/>
  <c r="T1733" i="2" s="1"/>
  <c r="T1714" i="2" s="1"/>
  <c r="T1707" i="2" s="1"/>
  <c r="T1695" i="2" s="1"/>
  <c r="T1686" i="2" s="1"/>
  <c r="T1677" i="2" s="1"/>
  <c r="T1670" i="2" s="1"/>
  <c r="T1663" i="2" s="1"/>
  <c r="T1660" i="2" s="1"/>
  <c r="T1655" i="2" s="1"/>
  <c r="T1652" i="2" s="1"/>
  <c r="T1649" i="2" s="1"/>
  <c r="T1642" i="2" s="1"/>
  <c r="T1635" i="2" s="1"/>
  <c r="T1628" i="2" s="1"/>
  <c r="T1622" i="2" s="1"/>
  <c r="T1604" i="2" s="1"/>
  <c r="T1593" i="2" s="1"/>
  <c r="T1584" i="2" s="1"/>
  <c r="T1578" i="2" s="1"/>
  <c r="T1572" i="2" s="1"/>
  <c r="T1563" i="2" s="1"/>
  <c r="T1550" i="2" s="1"/>
  <c r="T1531" i="2" s="1"/>
  <c r="T1521" i="2" s="1"/>
  <c r="T1514" i="2" s="1"/>
  <c r="T1511" i="2" s="1"/>
  <c r="T1505" i="2" s="1"/>
  <c r="T1500" i="2" s="1"/>
  <c r="T1497" i="2" s="1"/>
  <c r="T1481" i="2" s="1"/>
  <c r="T1462" i="2" s="1"/>
  <c r="T1457" i="2" s="1"/>
  <c r="T1455" i="2" s="1"/>
  <c r="U1852" i="2"/>
  <c r="U1845" i="2" s="1"/>
  <c r="U1838" i="2" s="1"/>
  <c r="U1835" i="2" s="1"/>
  <c r="U1828" i="2" s="1"/>
  <c r="U1824" i="2" s="1"/>
  <c r="U1819" i="2" s="1"/>
  <c r="U1816" i="2" s="1"/>
  <c r="U1809" i="2" s="1"/>
  <c r="U1802" i="2" s="1"/>
  <c r="U1799" i="2" s="1"/>
  <c r="U1793" i="2" s="1"/>
  <c r="U1790" i="2" s="1"/>
  <c r="U1784" i="2" s="1"/>
  <c r="U1781" i="2" s="1"/>
  <c r="U1776" i="2" s="1"/>
  <c r="U1773" i="2" s="1"/>
  <c r="U1764" i="2" s="1"/>
  <c r="U1762" i="2" s="1"/>
  <c r="U1759" i="2" s="1"/>
  <c r="U1754" i="2" s="1"/>
  <c r="U1749" i="2" s="1"/>
  <c r="U1744" i="2" s="1"/>
  <c r="U1737" i="2" s="1"/>
  <c r="U1733" i="2" s="1"/>
  <c r="U1714" i="2" s="1"/>
  <c r="U1707" i="2" s="1"/>
  <c r="U1695" i="2" s="1"/>
  <c r="U1686" i="2" s="1"/>
  <c r="U1677" i="2" s="1"/>
  <c r="U1670" i="2" s="1"/>
  <c r="U1663" i="2" s="1"/>
  <c r="U1660" i="2" s="1"/>
  <c r="U1655" i="2" s="1"/>
  <c r="U1652" i="2" s="1"/>
  <c r="U1649" i="2" s="1"/>
  <c r="U1642" i="2" s="1"/>
  <c r="U1635" i="2" s="1"/>
  <c r="U1628" i="2" s="1"/>
  <c r="U1622" i="2" s="1"/>
  <c r="U1604" i="2" s="1"/>
  <c r="U1593" i="2" s="1"/>
  <c r="U1584" i="2" s="1"/>
  <c r="U1578" i="2" s="1"/>
  <c r="U1572" i="2" s="1"/>
  <c r="U1563" i="2" s="1"/>
  <c r="U1550" i="2" s="1"/>
  <c r="U1531" i="2" s="1"/>
  <c r="U1521" i="2" s="1"/>
  <c r="U1514" i="2" s="1"/>
  <c r="U1511" i="2" s="1"/>
  <c r="U1505" i="2" s="1"/>
  <c r="U1500" i="2" s="1"/>
  <c r="U1497" i="2" s="1"/>
  <c r="U1481" i="2" s="1"/>
  <c r="U1462" i="2" s="1"/>
  <c r="U1457" i="2" s="1"/>
  <c r="U1455" i="2" s="1"/>
  <c r="U1449" i="2" s="1"/>
  <c r="U1447" i="2" s="1"/>
  <c r="U1443" i="2" s="1"/>
  <c r="U1436" i="2" s="1"/>
  <c r="U1429" i="2" s="1"/>
  <c r="U1423" i="2" s="1"/>
  <c r="U1414" i="2" s="1"/>
  <c r="U1409" i="2" s="1"/>
  <c r="U1404" i="2" s="1"/>
  <c r="U1399" i="2" s="1"/>
  <c r="U1387" i="2" s="1"/>
  <c r="U1384" i="2" s="1"/>
  <c r="U1376" i="2" s="1"/>
  <c r="U1373" i="2" s="1"/>
  <c r="U1357" i="2" s="1"/>
  <c r="U1348" i="2" s="1"/>
  <c r="U1341" i="2" s="1"/>
  <c r="U1333" i="2" s="1"/>
  <c r="U1326" i="2" s="1"/>
  <c r="U1319" i="2" s="1"/>
  <c r="U1307" i="2" s="1"/>
  <c r="U1301" i="2" s="1"/>
  <c r="U1282" i="2" s="1"/>
  <c r="U1279" i="2" s="1"/>
  <c r="U1272" i="2" s="1"/>
  <c r="U1265" i="2" s="1"/>
  <c r="U1254" i="2" s="1"/>
  <c r="U1250" i="2" s="1"/>
  <c r="U1247" i="2" s="1"/>
  <c r="U1240" i="2" s="1"/>
  <c r="U1232" i="2" s="1"/>
  <c r="U1221" i="2" s="1"/>
  <c r="U1217" i="2" s="1"/>
  <c r="U1208" i="2" s="1"/>
  <c r="U1205" i="2" s="1"/>
  <c r="U1193" i="2" s="1"/>
  <c r="U1181" i="2" s="1"/>
  <c r="U1177" i="2" s="1"/>
  <c r="U1173" i="2" s="1"/>
  <c r="U1165" i="2" s="1"/>
  <c r="U1158" i="2" s="1"/>
  <c r="U1146" i="2" s="1"/>
  <c r="U1142" i="2" s="1"/>
  <c r="U1140" i="2" s="1"/>
  <c r="U1135" i="2" s="1"/>
  <c r="U1123" i="2" s="1"/>
  <c r="U1107" i="2" s="1"/>
  <c r="U1088" i="2" s="1"/>
  <c r="U1079" i="2" s="1"/>
  <c r="U1071" i="2" s="1"/>
  <c r="U1068" i="2" s="1"/>
  <c r="U1056" i="2" s="1"/>
  <c r="U1047" i="2" s="1"/>
  <c r="U1036" i="2" s="1"/>
  <c r="U1027" i="2" s="1"/>
  <c r="U1002" i="2" s="1"/>
  <c r="U983" i="2" s="1"/>
  <c r="U980" i="2" s="1"/>
  <c r="U977" i="2" s="1"/>
  <c r="U970" i="2" s="1"/>
  <c r="U958" i="2" s="1"/>
  <c r="U953" i="2" s="1"/>
  <c r="U948" i="2" s="1"/>
  <c r="U943" i="2" s="1"/>
  <c r="U939" i="2" s="1"/>
  <c r="U936" i="2" s="1"/>
  <c r="U933" i="2" s="1"/>
  <c r="U922" i="2" s="1"/>
  <c r="U910" i="2" s="1"/>
  <c r="U907" i="2" s="1"/>
  <c r="U904" i="2" s="1"/>
  <c r="U896" i="2" s="1"/>
  <c r="U893" i="2" s="1"/>
  <c r="U881" i="2" s="1"/>
  <c r="U869" i="2" s="1"/>
  <c r="U864" i="2" s="1"/>
  <c r="U860" i="2" s="1"/>
  <c r="U853" i="2" s="1"/>
  <c r="U846" i="2" s="1"/>
  <c r="U836" i="2" s="1"/>
  <c r="U830" i="2" s="1"/>
  <c r="U824" i="2" s="1"/>
  <c r="U819" i="2" s="1"/>
  <c r="U810" i="2" s="1"/>
  <c r="U805" i="2" s="1"/>
  <c r="U802" i="2" s="1"/>
  <c r="U794" i="2" s="1"/>
  <c r="U790" i="2" s="1"/>
  <c r="U778" i="2" s="1"/>
  <c r="U765" i="2" s="1"/>
  <c r="U760" i="2" s="1"/>
  <c r="U748" i="2" s="1"/>
  <c r="U740" i="2" s="1"/>
  <c r="U735" i="2" s="1"/>
  <c r="U728" i="2" s="1"/>
  <c r="U725" i="2" s="1"/>
  <c r="U720" i="2" s="1"/>
  <c r="U712" i="2" s="1"/>
  <c r="U701" i="2" s="1"/>
  <c r="U689" i="2" s="1"/>
  <c r="U686" i="2" s="1"/>
  <c r="U683" i="2" s="1"/>
  <c r="U672" i="2" s="1"/>
  <c r="U670" i="2" s="1"/>
  <c r="U663" i="2" s="1"/>
  <c r="U650" i="2" s="1"/>
  <c r="U647" i="2" s="1"/>
  <c r="U644" i="2" s="1"/>
  <c r="U632" i="2" s="1"/>
  <c r="U617" i="2" s="1"/>
  <c r="U614" i="2" s="1"/>
  <c r="U603" i="2" s="1"/>
  <c r="U600" i="2" s="1"/>
  <c r="U588" i="2" s="1"/>
  <c r="U584" i="2" s="1"/>
  <c r="U581" i="2" s="1"/>
  <c r="U576" i="2" s="1"/>
  <c r="U564" i="2" s="1"/>
  <c r="U560" i="2" s="1"/>
  <c r="U555" i="2" s="1"/>
  <c r="U551" i="2" s="1"/>
  <c r="U544" i="2" s="1"/>
  <c r="U538" i="2" s="1"/>
  <c r="U533" i="2" s="1"/>
  <c r="U519" i="2" s="1"/>
  <c r="U507" i="2" s="1"/>
  <c r="U492" i="2" s="1"/>
  <c r="U488" i="2" s="1"/>
  <c r="U477" i="2" s="1"/>
  <c r="U472" i="2" s="1"/>
  <c r="U465" i="2" s="1"/>
  <c r="U462" i="2" s="1"/>
  <c r="U457" i="2" s="1"/>
  <c r="U452" i="2" s="1"/>
  <c r="V1852" i="2"/>
  <c r="W1852" i="2"/>
  <c r="W1845" i="2" s="1"/>
  <c r="W1838" i="2" s="1"/>
  <c r="W1835" i="2" s="1"/>
  <c r="W1828" i="2" s="1"/>
  <c r="W1824" i="2" s="1"/>
  <c r="W1819" i="2" s="1"/>
  <c r="W1816" i="2" s="1"/>
  <c r="W1809" i="2" s="1"/>
  <c r="W1802" i="2" s="1"/>
  <c r="W1799" i="2" s="1"/>
  <c r="W1793" i="2" s="1"/>
  <c r="W1790" i="2" s="1"/>
  <c r="W1784" i="2" s="1"/>
  <c r="W1781" i="2" s="1"/>
  <c r="W1776" i="2" s="1"/>
  <c r="W1773" i="2" s="1"/>
  <c r="W1764" i="2" s="1"/>
  <c r="W1762" i="2" s="1"/>
  <c r="W1759" i="2" s="1"/>
  <c r="W1754" i="2" s="1"/>
  <c r="W1749" i="2" s="1"/>
  <c r="W1744" i="2" s="1"/>
  <c r="W1737" i="2" s="1"/>
  <c r="W1733" i="2" s="1"/>
  <c r="W1714" i="2" s="1"/>
  <c r="W1707" i="2" s="1"/>
  <c r="W1695" i="2" s="1"/>
  <c r="W1686" i="2" s="1"/>
  <c r="W1677" i="2" s="1"/>
  <c r="W1670" i="2" s="1"/>
  <c r="W1663" i="2" s="1"/>
  <c r="W1660" i="2" s="1"/>
  <c r="W1655" i="2" s="1"/>
  <c r="W1652" i="2" s="1"/>
  <c r="W1649" i="2" s="1"/>
  <c r="W1642" i="2" s="1"/>
  <c r="W1635" i="2" s="1"/>
  <c r="W1628" i="2" s="1"/>
  <c r="W1622" i="2" s="1"/>
  <c r="W1604" i="2" s="1"/>
  <c r="W1593" i="2" s="1"/>
  <c r="W1584" i="2" s="1"/>
  <c r="W1578" i="2" s="1"/>
  <c r="W1572" i="2" s="1"/>
  <c r="W1563" i="2" s="1"/>
  <c r="W1550" i="2" s="1"/>
  <c r="W1531" i="2" s="1"/>
  <c r="W1521" i="2" s="1"/>
  <c r="W1514" i="2" s="1"/>
  <c r="W1511" i="2" s="1"/>
  <c r="W1505" i="2" s="1"/>
  <c r="W1500" i="2" s="1"/>
  <c r="W1497" i="2" s="1"/>
  <c r="W1481" i="2" s="1"/>
  <c r="W1462" i="2" s="1"/>
  <c r="W1457" i="2" s="1"/>
  <c r="W1455" i="2" s="1"/>
  <c r="W1449" i="2" s="1"/>
  <c r="W1447" i="2" s="1"/>
  <c r="W1443" i="2" s="1"/>
  <c r="W1436" i="2" s="1"/>
  <c r="W1429" i="2" s="1"/>
  <c r="W1423" i="2" s="1"/>
  <c r="W1414" i="2" s="1"/>
  <c r="W1409" i="2" s="1"/>
  <c r="W1404" i="2" s="1"/>
  <c r="W1399" i="2" s="1"/>
  <c r="W1387" i="2" s="1"/>
  <c r="W1384" i="2" s="1"/>
  <c r="W1376" i="2" s="1"/>
  <c r="W1373" i="2" s="1"/>
  <c r="W1357" i="2" s="1"/>
  <c r="W1348" i="2" s="1"/>
  <c r="W1341" i="2" s="1"/>
  <c r="W1333" i="2" s="1"/>
  <c r="W1326" i="2" s="1"/>
  <c r="W1319" i="2" s="1"/>
  <c r="W1307" i="2" s="1"/>
  <c r="W1301" i="2" s="1"/>
  <c r="W1282" i="2" s="1"/>
  <c r="W1279" i="2" s="1"/>
  <c r="W1272" i="2" s="1"/>
  <c r="W1265" i="2" s="1"/>
  <c r="W1254" i="2" s="1"/>
  <c r="W1250" i="2" s="1"/>
  <c r="W1247" i="2" s="1"/>
  <c r="W1240" i="2" s="1"/>
  <c r="W1232" i="2" s="1"/>
  <c r="W1221" i="2" s="1"/>
  <c r="W1217" i="2" s="1"/>
  <c r="W1208" i="2" s="1"/>
  <c r="W1205" i="2" s="1"/>
  <c r="W1193" i="2" s="1"/>
  <c r="W1181" i="2" s="1"/>
  <c r="W1177" i="2" s="1"/>
  <c r="W1173" i="2" s="1"/>
  <c r="W1165" i="2" s="1"/>
  <c r="W1158" i="2" s="1"/>
  <c r="W1146" i="2" s="1"/>
  <c r="W1142" i="2" s="1"/>
  <c r="W1140" i="2" s="1"/>
  <c r="W1135" i="2" s="1"/>
  <c r="W1123" i="2" s="1"/>
  <c r="W1107" i="2" s="1"/>
  <c r="W1088" i="2" s="1"/>
  <c r="W1079" i="2" s="1"/>
  <c r="W1071" i="2" s="1"/>
  <c r="W1068" i="2" s="1"/>
  <c r="W1056" i="2" s="1"/>
  <c r="W1047" i="2" s="1"/>
  <c r="W1036" i="2" s="1"/>
  <c r="W1027" i="2" s="1"/>
  <c r="W1002" i="2" s="1"/>
  <c r="W983" i="2" s="1"/>
  <c r="W980" i="2" s="1"/>
  <c r="W977" i="2" s="1"/>
  <c r="W970" i="2" s="1"/>
  <c r="W958" i="2" s="1"/>
  <c r="W953" i="2" s="1"/>
  <c r="W948" i="2" s="1"/>
  <c r="W943" i="2" s="1"/>
  <c r="W939" i="2" s="1"/>
  <c r="W936" i="2" s="1"/>
  <c r="W933" i="2" s="1"/>
  <c r="W922" i="2" s="1"/>
  <c r="W910" i="2" s="1"/>
  <c r="W907" i="2" s="1"/>
  <c r="W904" i="2" s="1"/>
  <c r="W896" i="2" s="1"/>
  <c r="W893" i="2" s="1"/>
  <c r="W881" i="2" s="1"/>
  <c r="W869" i="2" s="1"/>
  <c r="W864" i="2" s="1"/>
  <c r="W860" i="2" s="1"/>
  <c r="W853" i="2" s="1"/>
  <c r="W846" i="2" s="1"/>
  <c r="W836" i="2" s="1"/>
  <c r="W830" i="2" s="1"/>
  <c r="W824" i="2" s="1"/>
  <c r="W819" i="2" s="1"/>
  <c r="W810" i="2" s="1"/>
  <c r="W805" i="2" s="1"/>
  <c r="W802" i="2" s="1"/>
  <c r="W794" i="2" s="1"/>
  <c r="W790" i="2" s="1"/>
  <c r="W778" i="2" s="1"/>
  <c r="W765" i="2" s="1"/>
  <c r="W760" i="2" s="1"/>
  <c r="W748" i="2" s="1"/>
  <c r="W740" i="2" s="1"/>
  <c r="W735" i="2" s="1"/>
  <c r="W728" i="2" s="1"/>
  <c r="W725" i="2" s="1"/>
  <c r="W720" i="2" s="1"/>
  <c r="W712" i="2" s="1"/>
  <c r="W701" i="2" s="1"/>
  <c r="W689" i="2" s="1"/>
  <c r="W686" i="2" s="1"/>
  <c r="W683" i="2" s="1"/>
  <c r="W672" i="2" s="1"/>
  <c r="W670" i="2" s="1"/>
  <c r="W663" i="2" s="1"/>
  <c r="W650" i="2" s="1"/>
  <c r="W647" i="2" s="1"/>
  <c r="W644" i="2" s="1"/>
  <c r="W632" i="2" s="1"/>
  <c r="W617" i="2" s="1"/>
  <c r="W614" i="2" s="1"/>
  <c r="W603" i="2" s="1"/>
  <c r="W600" i="2" s="1"/>
  <c r="W588" i="2" s="1"/>
  <c r="W584" i="2" s="1"/>
  <c r="W581" i="2" s="1"/>
  <c r="W576" i="2" s="1"/>
  <c r="W564" i="2" s="1"/>
  <c r="W560" i="2" s="1"/>
  <c r="W555" i="2" s="1"/>
  <c r="W551" i="2" s="1"/>
  <c r="W544" i="2" s="1"/>
  <c r="W538" i="2" s="1"/>
  <c r="W533" i="2" s="1"/>
  <c r="W519" i="2" s="1"/>
  <c r="W507" i="2" s="1"/>
  <c r="W492" i="2" s="1"/>
  <c r="W488" i="2" s="1"/>
  <c r="W477" i="2" s="1"/>
  <c r="W472" i="2" s="1"/>
  <c r="W465" i="2" s="1"/>
  <c r="W462" i="2" s="1"/>
  <c r="W457" i="2" s="1"/>
  <c r="W452" i="2" s="1"/>
  <c r="Z1852" i="2"/>
  <c r="Z1845" i="2" s="1"/>
  <c r="Z1838" i="2" s="1"/>
  <c r="Z1835" i="2" s="1"/>
  <c r="Z1828" i="2" s="1"/>
  <c r="Z1824" i="2" s="1"/>
  <c r="Z1819" i="2" s="1"/>
  <c r="Z1816" i="2" s="1"/>
  <c r="Z1809" i="2" s="1"/>
  <c r="Z1802" i="2" s="1"/>
  <c r="Z1799" i="2" s="1"/>
  <c r="Z1793" i="2" s="1"/>
  <c r="Z1790" i="2" s="1"/>
  <c r="Z1784" i="2" s="1"/>
  <c r="Z1781" i="2" s="1"/>
  <c r="Z1776" i="2" s="1"/>
  <c r="Z1773" i="2" s="1"/>
  <c r="Z1764" i="2" s="1"/>
  <c r="Z1762" i="2" s="1"/>
  <c r="Z1759" i="2" s="1"/>
  <c r="Z1754" i="2" s="1"/>
  <c r="Z1749" i="2" s="1"/>
  <c r="Z1744" i="2" s="1"/>
  <c r="Z1737" i="2" s="1"/>
  <c r="Z1733" i="2" s="1"/>
  <c r="Z1714" i="2" s="1"/>
  <c r="Z1707" i="2" s="1"/>
  <c r="Z1695" i="2" s="1"/>
  <c r="Z1686" i="2" s="1"/>
  <c r="Z1677" i="2" s="1"/>
  <c r="Z1670" i="2" s="1"/>
  <c r="Z1663" i="2" s="1"/>
  <c r="Z1660" i="2" s="1"/>
  <c r="Z1655" i="2" s="1"/>
  <c r="Z1652" i="2" s="1"/>
  <c r="Z1649" i="2" s="1"/>
  <c r="Z1642" i="2" s="1"/>
  <c r="Z1635" i="2" s="1"/>
  <c r="Z1628" i="2" s="1"/>
  <c r="Z1622" i="2" s="1"/>
  <c r="Z1604" i="2" s="1"/>
  <c r="Z1593" i="2" s="1"/>
  <c r="Z1584" i="2" s="1"/>
  <c r="Z1578" i="2" s="1"/>
  <c r="Z1572" i="2" s="1"/>
  <c r="Z1563" i="2" s="1"/>
  <c r="Z1550" i="2" s="1"/>
  <c r="Z1531" i="2" s="1"/>
  <c r="Z1521" i="2" s="1"/>
  <c r="Z1514" i="2" s="1"/>
  <c r="Z1511" i="2" s="1"/>
  <c r="Z1505" i="2" s="1"/>
  <c r="Z1500" i="2" s="1"/>
  <c r="Z1497" i="2" s="1"/>
  <c r="Z1481" i="2" s="1"/>
  <c r="Z1462" i="2" s="1"/>
  <c r="Z1457" i="2" s="1"/>
  <c r="Z1455" i="2" s="1"/>
  <c r="Z1449" i="2" s="1"/>
  <c r="Z1447" i="2" s="1"/>
  <c r="Z1443" i="2" s="1"/>
  <c r="Z1436" i="2" s="1"/>
  <c r="Z1429" i="2" s="1"/>
  <c r="Z1423" i="2" s="1"/>
  <c r="Z1414" i="2" s="1"/>
  <c r="Z1409" i="2" s="1"/>
  <c r="Z1404" i="2" s="1"/>
  <c r="Z1399" i="2" s="1"/>
  <c r="Z1387" i="2" s="1"/>
  <c r="Z1384" i="2" s="1"/>
  <c r="Z1376" i="2" s="1"/>
  <c r="Z1373" i="2" s="1"/>
  <c r="Z1357" i="2" s="1"/>
  <c r="Z1348" i="2" s="1"/>
  <c r="Z1341" i="2" s="1"/>
  <c r="Z1333" i="2" s="1"/>
  <c r="Z1326" i="2" s="1"/>
  <c r="Z1319" i="2" s="1"/>
  <c r="Z1307" i="2" s="1"/>
  <c r="Z1301" i="2" s="1"/>
  <c r="Z1282" i="2" s="1"/>
  <c r="Z1279" i="2" s="1"/>
  <c r="Z1272" i="2" s="1"/>
  <c r="Z1265" i="2" s="1"/>
  <c r="Z1254" i="2" s="1"/>
  <c r="Z1250" i="2" s="1"/>
  <c r="Z1247" i="2" s="1"/>
  <c r="Z1240" i="2" s="1"/>
  <c r="Z1232" i="2" s="1"/>
  <c r="Z1221" i="2" s="1"/>
  <c r="Z1217" i="2" s="1"/>
  <c r="Z1208" i="2" s="1"/>
  <c r="Z1205" i="2" s="1"/>
  <c r="Z1193" i="2" s="1"/>
  <c r="Z1181" i="2" s="1"/>
  <c r="Z1177" i="2" s="1"/>
  <c r="Z1173" i="2" s="1"/>
  <c r="Z1165" i="2" s="1"/>
  <c r="Z1158" i="2" s="1"/>
  <c r="Z1146" i="2" s="1"/>
  <c r="Z1142" i="2" s="1"/>
  <c r="Z1140" i="2" s="1"/>
  <c r="Z1135" i="2" s="1"/>
  <c r="Z1123" i="2" s="1"/>
  <c r="Z1107" i="2" s="1"/>
  <c r="Z1088" i="2" s="1"/>
  <c r="Z1079" i="2" s="1"/>
  <c r="Z1071" i="2" s="1"/>
  <c r="Z1068" i="2" s="1"/>
  <c r="Z1056" i="2" s="1"/>
  <c r="Z1047" i="2" s="1"/>
  <c r="Z1036" i="2" s="1"/>
  <c r="Z1027" i="2" s="1"/>
  <c r="Z1002" i="2" s="1"/>
  <c r="Z983" i="2" s="1"/>
  <c r="Z980" i="2" s="1"/>
  <c r="Z977" i="2" s="1"/>
  <c r="Z970" i="2" s="1"/>
  <c r="Z958" i="2" s="1"/>
  <c r="Z953" i="2" s="1"/>
  <c r="Z948" i="2" s="1"/>
  <c r="Z943" i="2" s="1"/>
  <c r="Z939" i="2" s="1"/>
  <c r="Z936" i="2" s="1"/>
  <c r="Z933" i="2" s="1"/>
  <c r="Z922" i="2" s="1"/>
  <c r="Z910" i="2" s="1"/>
  <c r="Z907" i="2" s="1"/>
  <c r="Z904" i="2" s="1"/>
  <c r="Z896" i="2" s="1"/>
  <c r="Z893" i="2" s="1"/>
  <c r="Z881" i="2" s="1"/>
  <c r="Z869" i="2" s="1"/>
  <c r="Z864" i="2" s="1"/>
  <c r="Z860" i="2" s="1"/>
  <c r="Z853" i="2" s="1"/>
  <c r="Z846" i="2" s="1"/>
  <c r="Z836" i="2" s="1"/>
  <c r="Z830" i="2" s="1"/>
  <c r="Z824" i="2" s="1"/>
  <c r="Z819" i="2" s="1"/>
  <c r="Z810" i="2" s="1"/>
  <c r="Z805" i="2" s="1"/>
  <c r="Z802" i="2" s="1"/>
  <c r="Z794" i="2" s="1"/>
  <c r="Z790" i="2" s="1"/>
  <c r="Z778" i="2" s="1"/>
  <c r="Z765" i="2" s="1"/>
  <c r="Z760" i="2" s="1"/>
  <c r="Z748" i="2" s="1"/>
  <c r="Z740" i="2" s="1"/>
  <c r="Z735" i="2" s="1"/>
  <c r="Z728" i="2" s="1"/>
  <c r="Z725" i="2" s="1"/>
  <c r="Z720" i="2" s="1"/>
  <c r="Z712" i="2" s="1"/>
  <c r="Z701" i="2" s="1"/>
  <c r="Z689" i="2" s="1"/>
  <c r="Z686" i="2" s="1"/>
  <c r="Z683" i="2" s="1"/>
  <c r="Z672" i="2" s="1"/>
  <c r="Z670" i="2" s="1"/>
  <c r="Z663" i="2" s="1"/>
  <c r="Z650" i="2" s="1"/>
  <c r="Z647" i="2" s="1"/>
  <c r="Z644" i="2" s="1"/>
  <c r="Z632" i="2" s="1"/>
  <c r="Z617" i="2" s="1"/>
  <c r="Z614" i="2" s="1"/>
  <c r="Z603" i="2" s="1"/>
  <c r="Z600" i="2" s="1"/>
  <c r="Z588" i="2" s="1"/>
  <c r="Z584" i="2" s="1"/>
  <c r="Z581" i="2" s="1"/>
  <c r="Z576" i="2" s="1"/>
  <c r="Z564" i="2" s="1"/>
  <c r="Z560" i="2" s="1"/>
  <c r="Z555" i="2" s="1"/>
  <c r="Z551" i="2" s="1"/>
  <c r="Z544" i="2" s="1"/>
  <c r="Z538" i="2" s="1"/>
  <c r="Z533" i="2" s="1"/>
  <c r="Z519" i="2" s="1"/>
  <c r="Z507" i="2" s="1"/>
  <c r="Z492" i="2" s="1"/>
  <c r="Z488" i="2" s="1"/>
  <c r="Z477" i="2" s="1"/>
  <c r="Z472" i="2" s="1"/>
  <c r="Z465" i="2" s="1"/>
  <c r="Z462" i="2" s="1"/>
  <c r="Z457" i="2" s="1"/>
  <c r="Z452" i="2" s="1"/>
  <c r="O1853" i="2"/>
  <c r="N1853" i="2" s="1"/>
  <c r="S1853" i="2"/>
  <c r="R1853" i="2" s="1"/>
  <c r="X1853" i="2"/>
  <c r="Y1853" i="2" s="1"/>
  <c r="AA1853" i="2"/>
  <c r="AB1853" i="2" s="1"/>
  <c r="O1854" i="2"/>
  <c r="N1854" i="2" s="1"/>
  <c r="S1854" i="2"/>
  <c r="R1854" i="2" s="1"/>
  <c r="X1854" i="2"/>
  <c r="Y1854" i="2" s="1"/>
  <c r="AA1854" i="2"/>
  <c r="AB1854" i="2" s="1"/>
  <c r="O1855" i="2"/>
  <c r="N1855" i="2" s="1"/>
  <c r="S1855" i="2"/>
  <c r="R1855" i="2" s="1"/>
  <c r="X1855" i="2"/>
  <c r="Y1855" i="2" s="1"/>
  <c r="AA1855" i="2"/>
  <c r="AB1855" i="2" s="1"/>
  <c r="O1856" i="2"/>
  <c r="N1856" i="2" s="1"/>
  <c r="S1856" i="2"/>
  <c r="R1856" i="2" s="1"/>
  <c r="X1856" i="2"/>
  <c r="Y1856" i="2" s="1"/>
  <c r="AA1856" i="2"/>
  <c r="AB1856" i="2" s="1"/>
  <c r="O1857" i="2"/>
  <c r="N1857" i="2" s="1"/>
  <c r="S1857" i="2"/>
  <c r="R1857" i="2" s="1"/>
  <c r="X1857" i="2"/>
  <c r="Y1857" i="2" s="1"/>
  <c r="AA1857" i="2"/>
  <c r="AB1857" i="2" s="1"/>
  <c r="O1858" i="2"/>
  <c r="N1858" i="2" s="1"/>
  <c r="S1858" i="2"/>
  <c r="R1858" i="2" s="1"/>
  <c r="X1858" i="2"/>
  <c r="Y1858" i="2" s="1"/>
  <c r="AA1858" i="2"/>
  <c r="AB1858" i="2" s="1"/>
  <c r="O1859" i="2"/>
  <c r="N1859" i="2" s="1"/>
  <c r="S1859" i="2"/>
  <c r="R1859" i="2" s="1"/>
  <c r="X1859" i="2"/>
  <c r="Y1859" i="2" s="1"/>
  <c r="AA1859" i="2"/>
  <c r="AB1859" i="2" s="1"/>
  <c r="V1860" i="2"/>
  <c r="O1861" i="2"/>
  <c r="N1861" i="2" s="1"/>
  <c r="S1861" i="2"/>
  <c r="R1861" i="2" s="1"/>
  <c r="X1861" i="2"/>
  <c r="Y1861" i="2" s="1"/>
  <c r="AA1861" i="2"/>
  <c r="AB1861" i="2" s="1"/>
  <c r="O1862" i="2"/>
  <c r="N1862" i="2" s="1"/>
  <c r="S1862" i="2"/>
  <c r="R1862" i="2" s="1"/>
  <c r="X1862" i="2"/>
  <c r="Y1862" i="2" s="1"/>
  <c r="AA1862" i="2"/>
  <c r="AB1862" i="2" s="1"/>
  <c r="V1863" i="2"/>
  <c r="O1864" i="2"/>
  <c r="N1864" i="2" s="1"/>
  <c r="S1864" i="2"/>
  <c r="R1864" i="2" s="1"/>
  <c r="X1864" i="2"/>
  <c r="Y1864" i="2" s="1"/>
  <c r="AA1864" i="2"/>
  <c r="AB1864" i="2" s="1"/>
  <c r="O1865" i="2"/>
  <c r="N1865" i="2" s="1"/>
  <c r="S1865" i="2"/>
  <c r="R1865" i="2" s="1"/>
  <c r="X1865" i="2"/>
  <c r="Y1865" i="2" s="1"/>
  <c r="AA1865" i="2"/>
  <c r="AB1865" i="2" s="1"/>
  <c r="V1866" i="2"/>
  <c r="AD1866" i="2"/>
  <c r="AC1866" i="2" s="1"/>
  <c r="AF1866" i="2"/>
  <c r="AG1866" i="2"/>
  <c r="O1867" i="2"/>
  <c r="N1867" i="2" s="1"/>
  <c r="S1867" i="2"/>
  <c r="R1867" i="2" s="1"/>
  <c r="X1867" i="2"/>
  <c r="Y1867" i="2" s="1"/>
  <c r="AA1867" i="2"/>
  <c r="AB1867" i="2" s="1"/>
  <c r="AC1867" i="2"/>
  <c r="AE1867" i="2"/>
  <c r="O1868" i="2"/>
  <c r="N1868" i="2" s="1"/>
  <c r="S1868" i="2"/>
  <c r="R1868" i="2" s="1"/>
  <c r="X1868" i="2"/>
  <c r="Y1868" i="2" s="1"/>
  <c r="AA1868" i="2"/>
  <c r="AB1868" i="2" s="1"/>
  <c r="AF1868" i="2"/>
  <c r="O1869" i="2"/>
  <c r="N1869" i="2" s="1"/>
  <c r="S1869" i="2"/>
  <c r="R1869" i="2" s="1"/>
  <c r="X1869" i="2"/>
  <c r="Y1869" i="2" s="1"/>
  <c r="AA1869" i="2"/>
  <c r="AB1869" i="2" s="1"/>
  <c r="O1870" i="2"/>
  <c r="N1870" i="2" s="1"/>
  <c r="S1870" i="2"/>
  <c r="R1870" i="2" s="1"/>
  <c r="X1870" i="2"/>
  <c r="Y1870" i="2" s="1"/>
  <c r="AA1870" i="2"/>
  <c r="AB1870" i="2" s="1"/>
  <c r="AG1870" i="2"/>
  <c r="O1871" i="2"/>
  <c r="N1871" i="2" s="1"/>
  <c r="S1871" i="2"/>
  <c r="R1871" i="2" s="1"/>
  <c r="X1871" i="2"/>
  <c r="Y1871" i="2" s="1"/>
  <c r="AA1871" i="2"/>
  <c r="AB1871" i="2" s="1"/>
  <c r="O1872" i="2"/>
  <c r="N1872" i="2" s="1"/>
  <c r="S1872" i="2"/>
  <c r="R1872" i="2" s="1"/>
  <c r="X1872" i="2"/>
  <c r="Y1872" i="2" s="1"/>
  <c r="AA1872" i="2"/>
  <c r="AB1872" i="2" s="1"/>
  <c r="O1873" i="2"/>
  <c r="N1873" i="2" s="1"/>
  <c r="S1873" i="2"/>
  <c r="R1873" i="2" s="1"/>
  <c r="X1873" i="2"/>
  <c r="Y1873" i="2" s="1"/>
  <c r="AA1873" i="2"/>
  <c r="AB1873" i="2" s="1"/>
  <c r="V1874" i="2"/>
  <c r="O1875" i="2"/>
  <c r="N1875" i="2" s="1"/>
  <c r="S1875" i="2"/>
  <c r="R1875" i="2" s="1"/>
  <c r="X1875" i="2"/>
  <c r="Y1875" i="2" s="1"/>
  <c r="AA1875" i="2"/>
  <c r="AB1875" i="2" s="1"/>
  <c r="O1876" i="2"/>
  <c r="N1876" i="2" s="1"/>
  <c r="S1876" i="2"/>
  <c r="R1876" i="2" s="1"/>
  <c r="X1876" i="2"/>
  <c r="Y1876" i="2" s="1"/>
  <c r="AA1876" i="2"/>
  <c r="AB1876" i="2" s="1"/>
  <c r="O1877" i="2"/>
  <c r="N1877" i="2" s="1"/>
  <c r="S1877" i="2"/>
  <c r="R1877" i="2" s="1"/>
  <c r="X1877" i="2"/>
  <c r="Y1877" i="2" s="1"/>
  <c r="AA1877" i="2"/>
  <c r="AB1877" i="2" s="1"/>
  <c r="O1878" i="2"/>
  <c r="N1878" i="2" s="1"/>
  <c r="S1878" i="2"/>
  <c r="R1878" i="2" s="1"/>
  <c r="X1878" i="2"/>
  <c r="Y1878" i="2" s="1"/>
  <c r="AA1878" i="2"/>
  <c r="AB1878" i="2" s="1"/>
  <c r="O1879" i="2"/>
  <c r="N1879" i="2" s="1"/>
  <c r="S1879" i="2"/>
  <c r="R1879" i="2" s="1"/>
  <c r="X1879" i="2"/>
  <c r="Y1879" i="2" s="1"/>
  <c r="AA1879" i="2"/>
  <c r="AB1879" i="2" s="1"/>
  <c r="O1880" i="2"/>
  <c r="N1880" i="2" s="1"/>
  <c r="S1880" i="2"/>
  <c r="R1880" i="2" s="1"/>
  <c r="X1880" i="2"/>
  <c r="Y1880" i="2" s="1"/>
  <c r="AA1880" i="2"/>
  <c r="AB1880" i="2" s="1"/>
  <c r="O1881" i="2"/>
  <c r="N1881" i="2" s="1"/>
  <c r="S1881" i="2"/>
  <c r="R1881" i="2" s="1"/>
  <c r="X1881" i="2"/>
  <c r="Y1881" i="2" s="1"/>
  <c r="AA1881" i="2"/>
  <c r="AB1881" i="2" s="1"/>
  <c r="O1882" i="2"/>
  <c r="N1882" i="2" s="1"/>
  <c r="S1882" i="2"/>
  <c r="R1882" i="2" s="1"/>
  <c r="X1882" i="2"/>
  <c r="Y1882" i="2" s="1"/>
  <c r="AA1882" i="2"/>
  <c r="AB1882" i="2" s="1"/>
  <c r="O1883" i="2"/>
  <c r="N1883" i="2" s="1"/>
  <c r="S1883" i="2"/>
  <c r="R1883" i="2" s="1"/>
  <c r="X1883" i="2"/>
  <c r="Y1883" i="2" s="1"/>
  <c r="AA1883" i="2"/>
  <c r="AB1883" i="2" s="1"/>
  <c r="V1884" i="2"/>
  <c r="O1885" i="2"/>
  <c r="N1885" i="2" s="1"/>
  <c r="S1885" i="2"/>
  <c r="R1885" i="2" s="1"/>
  <c r="X1885" i="2"/>
  <c r="Y1885" i="2" s="1"/>
  <c r="AA1885" i="2"/>
  <c r="AB1885" i="2" s="1"/>
  <c r="O1886" i="2"/>
  <c r="N1886" i="2" s="1"/>
  <c r="S1886" i="2"/>
  <c r="R1886" i="2" s="1"/>
  <c r="X1886" i="2"/>
  <c r="Y1886" i="2" s="1"/>
  <c r="AA1886" i="2"/>
  <c r="AB1886" i="2" s="1"/>
  <c r="P1887" i="2"/>
  <c r="P1884" i="2" s="1"/>
  <c r="P1874" i="2" s="1"/>
  <c r="P1866" i="2" s="1"/>
  <c r="P1863" i="2" s="1"/>
  <c r="P1860" i="2" s="1"/>
  <c r="Q1887" i="2"/>
  <c r="Q1884" i="2" s="1"/>
  <c r="Q1874" i="2" s="1"/>
  <c r="Q1866" i="2" s="1"/>
  <c r="Q1863" i="2" s="1"/>
  <c r="Q1860" i="2" s="1"/>
  <c r="T1887" i="2"/>
  <c r="T1884" i="2" s="1"/>
  <c r="T1874" i="2" s="1"/>
  <c r="T1866" i="2" s="1"/>
  <c r="T1863" i="2" s="1"/>
  <c r="T1860" i="2" s="1"/>
  <c r="U1887" i="2"/>
  <c r="U1884" i="2" s="1"/>
  <c r="U1874" i="2" s="1"/>
  <c r="U1866" i="2" s="1"/>
  <c r="U1863" i="2" s="1"/>
  <c r="U1860" i="2" s="1"/>
  <c r="V1887" i="2"/>
  <c r="W1887" i="2"/>
  <c r="W1884" i="2" s="1"/>
  <c r="W1874" i="2" s="1"/>
  <c r="W1866" i="2" s="1"/>
  <c r="W1863" i="2" s="1"/>
  <c r="W1860" i="2" s="1"/>
  <c r="Z1887" i="2"/>
  <c r="Z1884" i="2" s="1"/>
  <c r="Z1874" i="2" s="1"/>
  <c r="Z1866" i="2" s="1"/>
  <c r="Z1863" i="2" s="1"/>
  <c r="Z1860" i="2" s="1"/>
  <c r="O1888" i="2"/>
  <c r="N1888" i="2" s="1"/>
  <c r="S1888" i="2"/>
  <c r="R1888" i="2" s="1"/>
  <c r="X1888" i="2"/>
  <c r="Y1888" i="2" s="1"/>
  <c r="AA1888" i="2"/>
  <c r="AB1888" i="2" s="1"/>
  <c r="O1889" i="2"/>
  <c r="N1889" i="2" s="1"/>
  <c r="S1889" i="2"/>
  <c r="R1889" i="2" s="1"/>
  <c r="X1889" i="2"/>
  <c r="Y1889" i="2" s="1"/>
  <c r="AA1889" i="2"/>
  <c r="AB1889" i="2" s="1"/>
  <c r="O1890" i="2"/>
  <c r="N1890" i="2" s="1"/>
  <c r="S1890" i="2"/>
  <c r="R1890" i="2" s="1"/>
  <c r="X1890" i="2"/>
  <c r="Y1890" i="2" s="1"/>
  <c r="AA1890" i="2"/>
  <c r="AB1890" i="2" s="1"/>
  <c r="O1891" i="2"/>
  <c r="N1891" i="2" s="1"/>
  <c r="S1891" i="2"/>
  <c r="R1891" i="2" s="1"/>
  <c r="X1891" i="2"/>
  <c r="Y1891" i="2" s="1"/>
  <c r="AA1891" i="2"/>
  <c r="AB1891" i="2" s="1"/>
  <c r="O1892" i="2"/>
  <c r="N1892" i="2" s="1"/>
  <c r="S1892" i="2"/>
  <c r="R1892" i="2" s="1"/>
  <c r="X1892" i="2"/>
  <c r="Y1892" i="2" s="1"/>
  <c r="AA1892" i="2"/>
  <c r="AB1892" i="2" s="1"/>
  <c r="O1893" i="2"/>
  <c r="N1893" i="2" s="1"/>
  <c r="S1893" i="2"/>
  <c r="R1893" i="2" s="1"/>
  <c r="X1893" i="2"/>
  <c r="Y1893" i="2" s="1"/>
  <c r="AA1893" i="2"/>
  <c r="AB1893" i="2" s="1"/>
  <c r="O1894" i="2"/>
  <c r="N1894" i="2" s="1"/>
  <c r="S1894" i="2"/>
  <c r="R1894" i="2" s="1"/>
  <c r="X1894" i="2"/>
  <c r="Y1894" i="2" s="1"/>
  <c r="AA1894" i="2"/>
  <c r="AB1894" i="2" s="1"/>
  <c r="O1895" i="2"/>
  <c r="N1895" i="2" s="1"/>
  <c r="S1895" i="2"/>
  <c r="R1895" i="2" s="1"/>
  <c r="X1895" i="2"/>
  <c r="Y1895" i="2" s="1"/>
  <c r="AA1895" i="2"/>
  <c r="AB1895" i="2" s="1"/>
  <c r="O1896" i="2"/>
  <c r="N1896" i="2" s="1"/>
  <c r="S1896" i="2"/>
  <c r="R1896" i="2" s="1"/>
  <c r="X1896" i="2"/>
  <c r="Y1896" i="2" s="1"/>
  <c r="AA1896" i="2"/>
  <c r="AB1896" i="2" s="1"/>
  <c r="O1897" i="2"/>
  <c r="N1897" i="2" s="1"/>
  <c r="S1897" i="2"/>
  <c r="R1897" i="2" s="1"/>
  <c r="X1897" i="2"/>
  <c r="Y1897" i="2" s="1"/>
  <c r="AA1897" i="2"/>
  <c r="AB1897" i="2" s="1"/>
  <c r="AE1584" i="2" l="1"/>
  <c r="AE1193" i="2"/>
  <c r="AE977" i="2"/>
  <c r="AE1866" i="2"/>
  <c r="AE869" i="2"/>
  <c r="AE1677" i="2"/>
  <c r="AE1500" i="2"/>
  <c r="AE683" i="2"/>
  <c r="AE1232" i="2"/>
  <c r="AE810" i="2"/>
  <c r="AE614" i="2"/>
  <c r="AE910" i="2"/>
  <c r="AE1714" i="2"/>
  <c r="AE1158" i="2"/>
  <c r="AE488" i="2"/>
  <c r="AE1409" i="2"/>
  <c r="O1863" i="2"/>
  <c r="AE1845" i="2"/>
  <c r="AE1754" i="2"/>
  <c r="AE1357" i="2"/>
  <c r="AE1272" i="2"/>
  <c r="AE943" i="2"/>
  <c r="AE644" i="2"/>
  <c r="AE538" i="2"/>
  <c r="AE417" i="2"/>
  <c r="O1852" i="2"/>
  <c r="O1845" i="2"/>
  <c r="S1852" i="2"/>
  <c r="AE1652" i="2"/>
  <c r="S4" i="2"/>
  <c r="AE1824" i="2"/>
  <c r="AE1531" i="2"/>
  <c r="AE1449" i="2"/>
  <c r="AE1123" i="2"/>
  <c r="AE1319" i="2"/>
  <c r="AE1047" i="2"/>
  <c r="AE735" i="2"/>
  <c r="AE725" i="2"/>
  <c r="O443" i="2"/>
  <c r="S381" i="2"/>
  <c r="AE576" i="2"/>
  <c r="AE462" i="2"/>
  <c r="AE365" i="2"/>
  <c r="AE267" i="2"/>
  <c r="AE142" i="2"/>
  <c r="AE122" i="2"/>
  <c r="O4" i="2"/>
  <c r="S1860" i="2"/>
  <c r="S1845" i="2"/>
  <c r="S1835" i="2"/>
  <c r="S1754" i="2"/>
  <c r="S1455" i="2"/>
  <c r="T1449" i="2"/>
  <c r="T1447" i="2" s="1"/>
  <c r="O1874" i="2"/>
  <c r="O1866" i="2"/>
  <c r="P1773" i="2"/>
  <c r="O1776" i="2"/>
  <c r="S1838" i="2"/>
  <c r="O1835" i="2"/>
  <c r="S1819" i="2"/>
  <c r="O1819" i="2"/>
  <c r="S1816" i="2"/>
  <c r="O1809" i="2"/>
  <c r="S1802" i="2"/>
  <c r="O1799" i="2"/>
  <c r="O1793" i="2"/>
  <c r="S1790" i="2"/>
  <c r="S1784" i="2"/>
  <c r="O1781" i="2"/>
  <c r="S1874" i="2"/>
  <c r="S1866" i="2"/>
  <c r="S1887" i="2"/>
  <c r="S1884" i="2"/>
  <c r="S1863" i="2"/>
  <c r="O1860" i="2"/>
  <c r="O1838" i="2"/>
  <c r="S1828" i="2"/>
  <c r="S1824" i="2"/>
  <c r="O1887" i="2"/>
  <c r="O1884" i="2"/>
  <c r="O1828" i="2"/>
  <c r="O1824" i="2"/>
  <c r="O1816" i="2"/>
  <c r="S1809" i="2"/>
  <c r="O1802" i="2"/>
  <c r="S1799" i="2"/>
  <c r="S1793" i="2"/>
  <c r="O1790" i="2"/>
  <c r="O1784" i="2"/>
  <c r="S1781" i="2"/>
  <c r="S1749" i="2"/>
  <c r="S1744" i="2"/>
  <c r="S1737" i="2"/>
  <c r="S1733" i="2"/>
  <c r="S1707" i="2"/>
  <c r="S1773" i="2"/>
  <c r="S1759" i="2"/>
  <c r="S1686" i="2"/>
  <c r="S1677" i="2"/>
  <c r="S1663" i="2"/>
  <c r="S1649" i="2"/>
  <c r="S1635" i="2"/>
  <c r="S1593" i="2"/>
  <c r="S1563" i="2"/>
  <c r="S1531" i="2"/>
  <c r="S1521" i="2"/>
  <c r="S1511" i="2"/>
  <c r="S1776" i="2"/>
  <c r="S1764" i="2"/>
  <c r="S1762" i="2"/>
  <c r="S1714" i="2"/>
  <c r="S1695" i="2"/>
  <c r="S1670" i="2"/>
  <c r="S1660" i="2"/>
  <c r="S1655" i="2"/>
  <c r="S1652" i="2"/>
  <c r="S1642" i="2"/>
  <c r="S1628" i="2"/>
  <c r="S1622" i="2"/>
  <c r="S1604" i="2"/>
  <c r="S1584" i="2"/>
  <c r="S1578" i="2"/>
  <c r="S1572" i="2"/>
  <c r="S1550" i="2"/>
  <c r="S1514" i="2"/>
  <c r="S1500" i="2"/>
  <c r="S1497" i="2"/>
  <c r="S1481" i="2"/>
  <c r="S1462" i="2"/>
  <c r="S1457" i="2"/>
  <c r="S1505" i="2"/>
  <c r="S1449" i="2"/>
  <c r="S445" i="2"/>
  <c r="O445" i="2"/>
  <c r="O365" i="2"/>
  <c r="T32" i="2"/>
  <c r="T23" i="2" s="1"/>
  <c r="T16" i="2" s="1"/>
  <c r="T10" i="2" s="1"/>
  <c r="S10" i="2" s="1"/>
  <c r="S38" i="2"/>
  <c r="S443" i="2"/>
  <c r="O425" i="2"/>
  <c r="S409" i="2"/>
  <c r="P32" i="2"/>
  <c r="P23" i="2" s="1"/>
  <c r="P16" i="2" s="1"/>
  <c r="P10" i="2" s="1"/>
  <c r="O38" i="2"/>
  <c r="S417" i="2"/>
  <c r="O417" i="2"/>
  <c r="S353" i="2"/>
  <c r="S329" i="2"/>
  <c r="S323" i="2"/>
  <c r="S313" i="2"/>
  <c r="S295" i="2"/>
  <c r="O409" i="2"/>
  <c r="O397" i="2"/>
  <c r="O373" i="2"/>
  <c r="S365" i="2"/>
  <c r="O353" i="2"/>
  <c r="O329" i="2"/>
  <c r="O323" i="2"/>
  <c r="O313" i="2"/>
  <c r="O295" i="2"/>
  <c r="S340" i="2"/>
  <c r="S332" i="2"/>
  <c r="S316" i="2"/>
  <c r="S310" i="2"/>
  <c r="S286" i="2"/>
  <c r="S282" i="2"/>
  <c r="S425" i="2"/>
  <c r="S397" i="2"/>
  <c r="O381" i="2"/>
  <c r="S373" i="2"/>
  <c r="O340" i="2"/>
  <c r="O332" i="2"/>
  <c r="O316" i="2"/>
  <c r="O310" i="2"/>
  <c r="S276" i="2"/>
  <c r="S270" i="2"/>
  <c r="S267" i="2"/>
  <c r="S251" i="2"/>
  <c r="S249" i="2"/>
  <c r="O270" i="2"/>
  <c r="O251" i="2"/>
  <c r="O249" i="2"/>
  <c r="O183" i="2"/>
  <c r="O169" i="2"/>
  <c r="O286" i="2"/>
  <c r="O282" i="2"/>
  <c r="O276" i="2"/>
  <c r="O267" i="2"/>
  <c r="S256" i="2"/>
  <c r="S240" i="2"/>
  <c r="S228" i="2"/>
  <c r="O256" i="2"/>
  <c r="O240" i="2"/>
  <c r="O228" i="2"/>
  <c r="O205" i="2"/>
  <c r="S195" i="2"/>
  <c r="S177" i="2"/>
  <c r="O195" i="2"/>
  <c r="S183" i="2"/>
  <c r="O177" i="2"/>
  <c r="S169" i="2"/>
  <c r="O146" i="2"/>
  <c r="AE228" i="2"/>
  <c r="S205" i="2"/>
  <c r="S166" i="2"/>
  <c r="S162" i="2"/>
  <c r="S156" i="2"/>
  <c r="O166" i="2"/>
  <c r="O162" i="2"/>
  <c r="O156" i="2"/>
  <c r="O142" i="2"/>
  <c r="S118" i="2"/>
  <c r="S110" i="2"/>
  <c r="O107" i="2"/>
  <c r="S88" i="2"/>
  <c r="O67" i="2"/>
  <c r="Z4" i="2"/>
  <c r="S146" i="2"/>
  <c r="S142" i="2"/>
  <c r="S130" i="2"/>
  <c r="S122" i="2"/>
  <c r="S49" i="2"/>
  <c r="S41" i="2"/>
  <c r="O130" i="2"/>
  <c r="O122" i="2"/>
  <c r="O118" i="2"/>
  <c r="O110" i="2"/>
  <c r="S107" i="2"/>
  <c r="O88" i="2"/>
  <c r="O79" i="2"/>
  <c r="AE57" i="2"/>
  <c r="S79" i="2"/>
  <c r="S67" i="2"/>
  <c r="S57" i="2"/>
  <c r="O45" i="2"/>
  <c r="O32" i="2"/>
  <c r="O23" i="2"/>
  <c r="O16" i="2"/>
  <c r="S62" i="2"/>
  <c r="O57" i="2"/>
  <c r="O62" i="2"/>
  <c r="O49" i="2"/>
  <c r="S45" i="2"/>
  <c r="O41" i="2"/>
  <c r="Y11" i="2"/>
  <c r="W4" i="2" s="1"/>
  <c r="O10" i="2"/>
  <c r="S23" i="2" l="1"/>
  <c r="S32" i="2"/>
  <c r="S16" i="2"/>
  <c r="T1443" i="2"/>
  <c r="S1447" i="2"/>
  <c r="P1764" i="2"/>
  <c r="O1773" i="2"/>
  <c r="P1762" i="2" l="1"/>
  <c r="O1764" i="2"/>
  <c r="T1436" i="2"/>
  <c r="S1443" i="2"/>
  <c r="T1429" i="2" l="1"/>
  <c r="S1436" i="2"/>
  <c r="P1759" i="2"/>
  <c r="O1762" i="2"/>
  <c r="O1759" i="2" l="1"/>
  <c r="P1754" i="2"/>
  <c r="T1423" i="2"/>
  <c r="S1429" i="2"/>
  <c r="T1414" i="2" l="1"/>
  <c r="S1423" i="2"/>
  <c r="P1749" i="2"/>
  <c r="O1754" i="2"/>
  <c r="P1744" i="2" l="1"/>
  <c r="O1749" i="2"/>
  <c r="T1409" i="2"/>
  <c r="S1414" i="2"/>
  <c r="T1404" i="2" l="1"/>
  <c r="S1409" i="2"/>
  <c r="P1737" i="2"/>
  <c r="O1744" i="2"/>
  <c r="P1733" i="2" l="1"/>
  <c r="O1737" i="2"/>
  <c r="T1399" i="2"/>
  <c r="S1404" i="2"/>
  <c r="T1387" i="2" l="1"/>
  <c r="S1399" i="2"/>
  <c r="P1714" i="2"/>
  <c r="O1733" i="2"/>
  <c r="P1707" i="2" l="1"/>
  <c r="O1714" i="2"/>
  <c r="T1384" i="2"/>
  <c r="S1387" i="2"/>
  <c r="T1376" i="2" l="1"/>
  <c r="S1384" i="2"/>
  <c r="P1695" i="2"/>
  <c r="O1707" i="2"/>
  <c r="P1686" i="2" l="1"/>
  <c r="O1695" i="2"/>
  <c r="T1373" i="2"/>
  <c r="S1376" i="2"/>
  <c r="T1357" i="2" l="1"/>
  <c r="S1373" i="2"/>
  <c r="P1677" i="2"/>
  <c r="O1686" i="2"/>
  <c r="P1670" i="2" l="1"/>
  <c r="O1677" i="2"/>
  <c r="T1348" i="2"/>
  <c r="S1357" i="2"/>
  <c r="T1341" i="2" l="1"/>
  <c r="S1348" i="2"/>
  <c r="P1663" i="2"/>
  <c r="O1670" i="2"/>
  <c r="P1660" i="2" l="1"/>
  <c r="O1663" i="2"/>
  <c r="T1333" i="2"/>
  <c r="S1341" i="2"/>
  <c r="T1326" i="2" l="1"/>
  <c r="S1333" i="2"/>
  <c r="P1655" i="2"/>
  <c r="O1660" i="2"/>
  <c r="P1652" i="2" l="1"/>
  <c r="O1655" i="2"/>
  <c r="T1319" i="2"/>
  <c r="S1326" i="2"/>
  <c r="T1307" i="2" l="1"/>
  <c r="S1319" i="2"/>
  <c r="P1649" i="2"/>
  <c r="O1652" i="2"/>
  <c r="P1642" i="2" l="1"/>
  <c r="O1649" i="2"/>
  <c r="T1301" i="2"/>
  <c r="S1307" i="2"/>
  <c r="T1282" i="2" l="1"/>
  <c r="S1301" i="2"/>
  <c r="P1635" i="2"/>
  <c r="O1642" i="2"/>
  <c r="P1628" i="2" l="1"/>
  <c r="O1635" i="2"/>
  <c r="T1279" i="2"/>
  <c r="S1282" i="2"/>
  <c r="T1272" i="2" l="1"/>
  <c r="S1279" i="2"/>
  <c r="P1622" i="2"/>
  <c r="O1628" i="2"/>
  <c r="P1604" i="2" l="1"/>
  <c r="O1622" i="2"/>
  <c r="T1265" i="2"/>
  <c r="S1272" i="2"/>
  <c r="T1254" i="2" l="1"/>
  <c r="S1265" i="2"/>
  <c r="P1593" i="2"/>
  <c r="O1604" i="2"/>
  <c r="P1584" i="2" l="1"/>
  <c r="O1593" i="2"/>
  <c r="T1250" i="2"/>
  <c r="S1254" i="2"/>
  <c r="T1247" i="2" l="1"/>
  <c r="S1250" i="2"/>
  <c r="P1578" i="2"/>
  <c r="O1584" i="2"/>
  <c r="P1572" i="2" l="1"/>
  <c r="O1578" i="2"/>
  <c r="T1240" i="2"/>
  <c r="S1247" i="2"/>
  <c r="T1232" i="2" l="1"/>
  <c r="S1240" i="2"/>
  <c r="P1563" i="2"/>
  <c r="O1572" i="2"/>
  <c r="P1550" i="2" l="1"/>
  <c r="O1563" i="2"/>
  <c r="T1221" i="2"/>
  <c r="S1232" i="2"/>
  <c r="T1217" i="2" l="1"/>
  <c r="S1221" i="2"/>
  <c r="P1531" i="2"/>
  <c r="O1550" i="2"/>
  <c r="P1521" i="2" l="1"/>
  <c r="O1531" i="2"/>
  <c r="T1208" i="2"/>
  <c r="S1217" i="2"/>
  <c r="T1205" i="2" l="1"/>
  <c r="S1208" i="2"/>
  <c r="P1514" i="2"/>
  <c r="O1521" i="2"/>
  <c r="P1511" i="2" l="1"/>
  <c r="O1514" i="2"/>
  <c r="T1193" i="2"/>
  <c r="S1205" i="2"/>
  <c r="T1181" i="2" l="1"/>
  <c r="S1193" i="2"/>
  <c r="P1505" i="2"/>
  <c r="O1511" i="2"/>
  <c r="O1505" i="2" l="1"/>
  <c r="P1500" i="2"/>
  <c r="T1177" i="2"/>
  <c r="S1181" i="2"/>
  <c r="T1173" i="2" l="1"/>
  <c r="S1177" i="2"/>
  <c r="P1497" i="2"/>
  <c r="O1500" i="2"/>
  <c r="P1481" i="2" l="1"/>
  <c r="O1497" i="2"/>
  <c r="T1165" i="2"/>
  <c r="S1173" i="2"/>
  <c r="T1158" i="2" l="1"/>
  <c r="S1165" i="2"/>
  <c r="P1462" i="2"/>
  <c r="O1481" i="2"/>
  <c r="P1457" i="2" l="1"/>
  <c r="O1462" i="2"/>
  <c r="T1146" i="2"/>
  <c r="S1158" i="2"/>
  <c r="T1142" i="2" l="1"/>
  <c r="S1146" i="2"/>
  <c r="P1455" i="2"/>
  <c r="O1457" i="2"/>
  <c r="P1449" i="2" l="1"/>
  <c r="O1455" i="2"/>
  <c r="T1140" i="2"/>
  <c r="S1142" i="2"/>
  <c r="T1135" i="2" l="1"/>
  <c r="S1140" i="2"/>
  <c r="P1447" i="2"/>
  <c r="O1449" i="2"/>
  <c r="P1443" i="2" l="1"/>
  <c r="O1447" i="2"/>
  <c r="T1123" i="2"/>
  <c r="S1135" i="2"/>
  <c r="T1107" i="2" l="1"/>
  <c r="S1123" i="2"/>
  <c r="P1436" i="2"/>
  <c r="O1443" i="2"/>
  <c r="P1429" i="2" l="1"/>
  <c r="O1436" i="2"/>
  <c r="T1088" i="2"/>
  <c r="S1107" i="2"/>
  <c r="T1079" i="2" l="1"/>
  <c r="S1088" i="2"/>
  <c r="P1423" i="2"/>
  <c r="O1429" i="2"/>
  <c r="P1414" i="2" l="1"/>
  <c r="O1423" i="2"/>
  <c r="T1071" i="2"/>
  <c r="S1079" i="2"/>
  <c r="T1068" i="2" l="1"/>
  <c r="S1071" i="2"/>
  <c r="P1409" i="2"/>
  <c r="O1414" i="2"/>
  <c r="P1404" i="2" l="1"/>
  <c r="O1409" i="2"/>
  <c r="T1056" i="2"/>
  <c r="S1068" i="2"/>
  <c r="T1047" i="2" l="1"/>
  <c r="S1056" i="2"/>
  <c r="P1399" i="2"/>
  <c r="O1404" i="2"/>
  <c r="P1387" i="2" l="1"/>
  <c r="O1399" i="2"/>
  <c r="T1036" i="2"/>
  <c r="S1047" i="2"/>
  <c r="T1027" i="2" l="1"/>
  <c r="S1036" i="2"/>
  <c r="P1384" i="2"/>
  <c r="O1387" i="2"/>
  <c r="P1376" i="2" l="1"/>
  <c r="O1384" i="2"/>
  <c r="T1002" i="2"/>
  <c r="S1027" i="2"/>
  <c r="T983" i="2" l="1"/>
  <c r="S1002" i="2"/>
  <c r="P1373" i="2"/>
  <c r="O1376" i="2"/>
  <c r="P1357" i="2" l="1"/>
  <c r="O1373" i="2"/>
  <c r="T980" i="2"/>
  <c r="S983" i="2"/>
  <c r="T977" i="2" l="1"/>
  <c r="S980" i="2"/>
  <c r="P1348" i="2"/>
  <c r="O1357" i="2"/>
  <c r="P1341" i="2" l="1"/>
  <c r="O1348" i="2"/>
  <c r="T970" i="2"/>
  <c r="S977" i="2"/>
  <c r="T958" i="2" l="1"/>
  <c r="S970" i="2"/>
  <c r="P1333" i="2"/>
  <c r="O1341" i="2"/>
  <c r="P1326" i="2" l="1"/>
  <c r="O1333" i="2"/>
  <c r="T953" i="2"/>
  <c r="S958" i="2"/>
  <c r="T948" i="2" l="1"/>
  <c r="S953" i="2"/>
  <c r="P1319" i="2"/>
  <c r="O1326" i="2"/>
  <c r="P1307" i="2" l="1"/>
  <c r="O1319" i="2"/>
  <c r="T943" i="2"/>
  <c r="S948" i="2"/>
  <c r="T939" i="2" l="1"/>
  <c r="S943" i="2"/>
  <c r="P1301" i="2"/>
  <c r="O1307" i="2"/>
  <c r="P1282" i="2" l="1"/>
  <c r="O1301" i="2"/>
  <c r="T936" i="2"/>
  <c r="S939" i="2"/>
  <c r="T933" i="2" l="1"/>
  <c r="S936" i="2"/>
  <c r="P1279" i="2"/>
  <c r="O1282" i="2"/>
  <c r="P1272" i="2" l="1"/>
  <c r="O1279" i="2"/>
  <c r="T922" i="2"/>
  <c r="S933" i="2"/>
  <c r="T910" i="2" l="1"/>
  <c r="S922" i="2"/>
  <c r="P1265" i="2"/>
  <c r="O1272" i="2"/>
  <c r="P1254" i="2" l="1"/>
  <c r="O1265" i="2"/>
  <c r="T907" i="2"/>
  <c r="S910" i="2"/>
  <c r="T904" i="2" l="1"/>
  <c r="S907" i="2"/>
  <c r="P1250" i="2"/>
  <c r="O1254" i="2"/>
  <c r="P1247" i="2" l="1"/>
  <c r="O1250" i="2"/>
  <c r="T896" i="2"/>
  <c r="S904" i="2"/>
  <c r="T893" i="2" l="1"/>
  <c r="S896" i="2"/>
  <c r="P1240" i="2"/>
  <c r="O1247" i="2"/>
  <c r="P1232" i="2" l="1"/>
  <c r="O1240" i="2"/>
  <c r="T881" i="2"/>
  <c r="S893" i="2"/>
  <c r="T869" i="2" l="1"/>
  <c r="S881" i="2"/>
  <c r="P1221" i="2"/>
  <c r="O1232" i="2"/>
  <c r="P1217" i="2" l="1"/>
  <c r="O1221" i="2"/>
  <c r="T864" i="2"/>
  <c r="S869" i="2"/>
  <c r="T860" i="2" l="1"/>
  <c r="S864" i="2"/>
  <c r="P1208" i="2"/>
  <c r="O1217" i="2"/>
  <c r="P1205" i="2" l="1"/>
  <c r="O1208" i="2"/>
  <c r="T853" i="2"/>
  <c r="S860" i="2"/>
  <c r="T846" i="2" l="1"/>
  <c r="S853" i="2"/>
  <c r="P1193" i="2"/>
  <c r="O1205" i="2"/>
  <c r="P1181" i="2" l="1"/>
  <c r="O1193" i="2"/>
  <c r="T836" i="2"/>
  <c r="S846" i="2"/>
  <c r="T830" i="2" l="1"/>
  <c r="S836" i="2"/>
  <c r="P1177" i="2"/>
  <c r="O1181" i="2"/>
  <c r="P1173" i="2" l="1"/>
  <c r="O1177" i="2"/>
  <c r="T824" i="2"/>
  <c r="S830" i="2"/>
  <c r="T819" i="2" l="1"/>
  <c r="S824" i="2"/>
  <c r="P1165" i="2"/>
  <c r="O1173" i="2"/>
  <c r="P1158" i="2" l="1"/>
  <c r="O1165" i="2"/>
  <c r="T810" i="2"/>
  <c r="S819" i="2"/>
  <c r="T805" i="2" l="1"/>
  <c r="S810" i="2"/>
  <c r="P1146" i="2"/>
  <c r="O1158" i="2"/>
  <c r="P1142" i="2" l="1"/>
  <c r="O1146" i="2"/>
  <c r="T802" i="2"/>
  <c r="S805" i="2"/>
  <c r="T794" i="2" l="1"/>
  <c r="S802" i="2"/>
  <c r="P1140" i="2"/>
  <c r="O1142" i="2"/>
  <c r="P1135" i="2" l="1"/>
  <c r="O1140" i="2"/>
  <c r="T790" i="2"/>
  <c r="S794" i="2"/>
  <c r="T778" i="2" l="1"/>
  <c r="S790" i="2"/>
  <c r="P1123" i="2"/>
  <c r="O1135" i="2"/>
  <c r="P1107" i="2" l="1"/>
  <c r="O1123" i="2"/>
  <c r="T765" i="2"/>
  <c r="S778" i="2"/>
  <c r="T760" i="2" l="1"/>
  <c r="S765" i="2"/>
  <c r="P1088" i="2"/>
  <c r="O1107" i="2"/>
  <c r="P1079" i="2" l="1"/>
  <c r="O1088" i="2"/>
  <c r="T748" i="2"/>
  <c r="S760" i="2"/>
  <c r="T740" i="2" l="1"/>
  <c r="S748" i="2"/>
  <c r="P1071" i="2"/>
  <c r="O1079" i="2"/>
  <c r="P1068" i="2" l="1"/>
  <c r="O1071" i="2"/>
  <c r="T735" i="2"/>
  <c r="S740" i="2"/>
  <c r="T728" i="2" l="1"/>
  <c r="S735" i="2"/>
  <c r="P1056" i="2"/>
  <c r="O1068" i="2"/>
  <c r="P1047" i="2" l="1"/>
  <c r="O1056" i="2"/>
  <c r="T725" i="2"/>
  <c r="S728" i="2"/>
  <c r="T720" i="2" l="1"/>
  <c r="S725" i="2"/>
  <c r="P1036" i="2"/>
  <c r="O1047" i="2"/>
  <c r="P1027" i="2" l="1"/>
  <c r="O1036" i="2"/>
  <c r="T712" i="2"/>
  <c r="S720" i="2"/>
  <c r="T701" i="2" l="1"/>
  <c r="S712" i="2"/>
  <c r="P1002" i="2"/>
  <c r="O1027" i="2"/>
  <c r="P983" i="2" l="1"/>
  <c r="O1002" i="2"/>
  <c r="T689" i="2"/>
  <c r="S701" i="2"/>
  <c r="T686" i="2" l="1"/>
  <c r="S689" i="2"/>
  <c r="P980" i="2"/>
  <c r="O983" i="2"/>
  <c r="P977" i="2" l="1"/>
  <c r="O980" i="2"/>
  <c r="T683" i="2"/>
  <c r="S686" i="2"/>
  <c r="T672" i="2" l="1"/>
  <c r="S683" i="2"/>
  <c r="P970" i="2"/>
  <c r="O977" i="2"/>
  <c r="P958" i="2" l="1"/>
  <c r="O970" i="2"/>
  <c r="T670" i="2"/>
  <c r="S672" i="2"/>
  <c r="T663" i="2" l="1"/>
  <c r="S670" i="2"/>
  <c r="P953" i="2"/>
  <c r="O958" i="2"/>
  <c r="P948" i="2" l="1"/>
  <c r="O953" i="2"/>
  <c r="T650" i="2"/>
  <c r="S663" i="2"/>
  <c r="T647" i="2" l="1"/>
  <c r="S650" i="2"/>
  <c r="P943" i="2"/>
  <c r="O948" i="2"/>
  <c r="P939" i="2" l="1"/>
  <c r="O943" i="2"/>
  <c r="T644" i="2"/>
  <c r="S647" i="2"/>
  <c r="T632" i="2" l="1"/>
  <c r="S644" i="2"/>
  <c r="P936" i="2"/>
  <c r="O939" i="2"/>
  <c r="P933" i="2" l="1"/>
  <c r="O936" i="2"/>
  <c r="T617" i="2"/>
  <c r="S632" i="2"/>
  <c r="T614" i="2" l="1"/>
  <c r="S617" i="2"/>
  <c r="P922" i="2"/>
  <c r="O933" i="2"/>
  <c r="P910" i="2" l="1"/>
  <c r="O922" i="2"/>
  <c r="T603" i="2"/>
  <c r="S614" i="2"/>
  <c r="T600" i="2" l="1"/>
  <c r="S603" i="2"/>
  <c r="P907" i="2"/>
  <c r="O910" i="2"/>
  <c r="T588" i="2" l="1"/>
  <c r="S600" i="2"/>
  <c r="P904" i="2"/>
  <c r="O907" i="2"/>
  <c r="P896" i="2" l="1"/>
  <c r="O904" i="2"/>
  <c r="T584" i="2"/>
  <c r="S588" i="2"/>
  <c r="T581" i="2" l="1"/>
  <c r="S584" i="2"/>
  <c r="O896" i="2"/>
  <c r="P893" i="2"/>
  <c r="P881" i="2" l="1"/>
  <c r="O893" i="2"/>
  <c r="T576" i="2"/>
  <c r="S581" i="2"/>
  <c r="T564" i="2" l="1"/>
  <c r="S576" i="2"/>
  <c r="O881" i="2"/>
  <c r="P869" i="2"/>
  <c r="P864" i="2" l="1"/>
  <c r="O869" i="2"/>
  <c r="T560" i="2"/>
  <c r="S564" i="2"/>
  <c r="T555" i="2" l="1"/>
  <c r="S560" i="2"/>
  <c r="P860" i="2"/>
  <c r="O864" i="2"/>
  <c r="P853" i="2" l="1"/>
  <c r="O860" i="2"/>
  <c r="T551" i="2"/>
  <c r="S555" i="2"/>
  <c r="T544" i="2" l="1"/>
  <c r="S551" i="2"/>
  <c r="P846" i="2"/>
  <c r="O853" i="2"/>
  <c r="P836" i="2" l="1"/>
  <c r="O846" i="2"/>
  <c r="T538" i="2"/>
  <c r="S544" i="2"/>
  <c r="T533" i="2" l="1"/>
  <c r="S538" i="2"/>
  <c r="P830" i="2"/>
  <c r="O836" i="2"/>
  <c r="P824" i="2" l="1"/>
  <c r="O830" i="2"/>
  <c r="T519" i="2"/>
  <c r="S533" i="2"/>
  <c r="T507" i="2" l="1"/>
  <c r="S519" i="2"/>
  <c r="P819" i="2"/>
  <c r="O824" i="2"/>
  <c r="P810" i="2" l="1"/>
  <c r="O819" i="2"/>
  <c r="T492" i="2"/>
  <c r="S507" i="2"/>
  <c r="T488" i="2" l="1"/>
  <c r="S492" i="2"/>
  <c r="P805" i="2"/>
  <c r="O810" i="2"/>
  <c r="P802" i="2" l="1"/>
  <c r="O805" i="2"/>
  <c r="T477" i="2"/>
  <c r="S488" i="2"/>
  <c r="T472" i="2" l="1"/>
  <c r="S477" i="2"/>
  <c r="O802" i="2"/>
  <c r="P794" i="2"/>
  <c r="P790" i="2" l="1"/>
  <c r="O794" i="2"/>
  <c r="T465" i="2"/>
  <c r="S472" i="2"/>
  <c r="T462" i="2" l="1"/>
  <c r="S465" i="2"/>
  <c r="P778" i="2"/>
  <c r="O790" i="2"/>
  <c r="P765" i="2" l="1"/>
  <c r="O778" i="2"/>
  <c r="T457" i="2"/>
  <c r="S462" i="2"/>
  <c r="T452" i="2" l="1"/>
  <c r="S452" i="2" s="1"/>
  <c r="S457" i="2"/>
  <c r="P760" i="2"/>
  <c r="O765" i="2"/>
  <c r="P748" i="2" l="1"/>
  <c r="O760" i="2"/>
  <c r="P740" i="2" l="1"/>
  <c r="O748" i="2"/>
  <c r="P735" i="2" l="1"/>
  <c r="O740" i="2"/>
  <c r="P728" i="2" l="1"/>
  <c r="O735" i="2"/>
  <c r="P725" i="2" l="1"/>
  <c r="O728" i="2"/>
  <c r="P720" i="2" l="1"/>
  <c r="O725" i="2"/>
  <c r="P712" i="2" l="1"/>
  <c r="O720" i="2"/>
  <c r="P701" i="2" l="1"/>
  <c r="O712" i="2"/>
  <c r="P689" i="2" l="1"/>
  <c r="O701" i="2"/>
  <c r="P686" i="2" l="1"/>
  <c r="O689" i="2"/>
  <c r="P683" i="2" l="1"/>
  <c r="O686" i="2"/>
  <c r="P672" i="2" l="1"/>
  <c r="O683" i="2"/>
  <c r="P670" i="2" l="1"/>
  <c r="O672" i="2"/>
  <c r="P663" i="2" l="1"/>
  <c r="O670" i="2"/>
  <c r="P650" i="2" l="1"/>
  <c r="O663" i="2"/>
  <c r="P647" i="2" l="1"/>
  <c r="O650" i="2"/>
  <c r="P644" i="2" l="1"/>
  <c r="O647" i="2"/>
  <c r="P632" i="2" l="1"/>
  <c r="O644" i="2"/>
  <c r="P617" i="2" l="1"/>
  <c r="O632" i="2"/>
  <c r="P614" i="2" l="1"/>
  <c r="O617" i="2"/>
  <c r="P603" i="2" l="1"/>
  <c r="O614" i="2"/>
  <c r="P600" i="2" l="1"/>
  <c r="O603" i="2"/>
  <c r="P588" i="2" l="1"/>
  <c r="O600" i="2"/>
  <c r="P584" i="2" l="1"/>
  <c r="O588" i="2"/>
  <c r="P581" i="2" l="1"/>
  <c r="O584" i="2"/>
  <c r="P576" i="2" l="1"/>
  <c r="O581" i="2"/>
  <c r="P564" i="2" l="1"/>
  <c r="O576" i="2"/>
  <c r="P560" i="2" l="1"/>
  <c r="O564" i="2"/>
  <c r="P555" i="2" l="1"/>
  <c r="O560" i="2"/>
  <c r="P551" i="2" l="1"/>
  <c r="O555" i="2"/>
  <c r="P544" i="2" l="1"/>
  <c r="O551" i="2"/>
  <c r="P538" i="2" l="1"/>
  <c r="O544" i="2"/>
  <c r="P533" i="2" l="1"/>
  <c r="O538" i="2"/>
  <c r="P519" i="2" l="1"/>
  <c r="O533" i="2"/>
  <c r="P507" i="2" l="1"/>
  <c r="O519" i="2"/>
  <c r="P492" i="2" l="1"/>
  <c r="O507" i="2"/>
  <c r="P488" i="2" l="1"/>
  <c r="O492" i="2"/>
  <c r="P477" i="2" l="1"/>
  <c r="O488" i="2"/>
  <c r="P472" i="2" l="1"/>
  <c r="O477" i="2"/>
  <c r="P465" i="2" l="1"/>
  <c r="O472" i="2"/>
  <c r="P462" i="2" l="1"/>
  <c r="O465" i="2"/>
  <c r="P457" i="2" l="1"/>
  <c r="O462" i="2"/>
  <c r="P452" i="2" l="1"/>
  <c r="O452" i="2" s="1"/>
  <c r="O457" i="2"/>
</calcChain>
</file>

<file path=xl/sharedStrings.xml><?xml version="1.0" encoding="utf-8"?>
<sst xmlns="http://schemas.openxmlformats.org/spreadsheetml/2006/main" count="7614" uniqueCount="2749">
  <si>
    <t>►</t>
  </si>
  <si>
    <t>Detail uit het glas-in-loodraam, uit de Sint-Niklaaskerk in Gent</t>
  </si>
  <si>
    <t>①E</t>
  </si>
  <si>
    <r>
      <rPr>
        <sz val="10"/>
        <rFont val="Verdana"/>
        <family val="2"/>
      </rPr>
      <t xml:space="preserve">Boekje </t>
    </r>
    <r>
      <rPr>
        <b/>
        <sz val="10"/>
        <rFont val="Verdana"/>
        <family val="2"/>
      </rPr>
      <t>B171</t>
    </r>
  </si>
  <si>
    <t>boven+rechts ongetand</t>
  </si>
  <si>
    <t>4896c</t>
  </si>
  <si>
    <t>rechts+onder ongetand</t>
  </si>
  <si>
    <t>4896b</t>
  </si>
  <si>
    <t>boven ongetand</t>
  </si>
  <si>
    <t>4896a</t>
  </si>
  <si>
    <r>
      <t xml:space="preserve">Glasraam </t>
    </r>
    <r>
      <rPr>
        <sz val="10"/>
        <color rgb="FF7030A0"/>
        <rFont val="Verdana"/>
        <family val="2"/>
      </rPr>
      <t>(onder ongetand)</t>
    </r>
  </si>
  <si>
    <t xml:space="preserve">Detail uit het glas-in-loodraam, uit de Collegiale Kerk Onze-Lieve-Vrouw in Dinant. </t>
  </si>
  <si>
    <r>
      <rPr>
        <sz val="10"/>
        <color rgb="FF7030A0"/>
        <rFont val="Verdana"/>
        <family val="2"/>
      </rPr>
      <t>Boekje</t>
    </r>
    <r>
      <rPr>
        <sz val="10"/>
        <rFont val="Verdana"/>
        <family val="2"/>
      </rPr>
      <t xml:space="preserve"> </t>
    </r>
    <r>
      <rPr>
        <b/>
        <sz val="10"/>
        <rFont val="Verdana"/>
        <family val="2"/>
      </rPr>
      <t>B170</t>
    </r>
  </si>
  <si>
    <t>①</t>
  </si>
  <si>
    <t>4895c</t>
  </si>
  <si>
    <t>4895b</t>
  </si>
  <si>
    <t>4895a</t>
  </si>
  <si>
    <t>reeks</t>
  </si>
  <si>
    <t>▬ Philanews Nr. 4 / 2019 (pg. 14 - 15) ▬</t>
  </si>
  <si>
    <t>4895 / 4896 - Eindejaarszegel: het kerstverhaal - Zegels uit boekjes B170 &amp; B171: (4895:①w=€0,92); 4896:①Europe: w=€1,40)</t>
  </si>
  <si>
    <t>H.K.H. Prinses Elisabeth</t>
  </si>
  <si>
    <t>②</t>
  </si>
  <si>
    <t>4894</t>
  </si>
  <si>
    <t>V5-</t>
  </si>
  <si>
    <t>▬ Philanews Nr. 4 / 2019 (pg. 12 - 13) ▬</t>
  </si>
  <si>
    <t>4894 - H.K.H. Prinses Elisabeth - Zegels uit V5-4894:  (②w=€1,84)</t>
  </si>
  <si>
    <t>De tweede wereldoorlog: 75 jaar bevrijding</t>
  </si>
  <si>
    <t>①W</t>
  </si>
  <si>
    <r>
      <rPr>
        <sz val="10"/>
        <color rgb="FF7030A0"/>
        <rFont val="Verdana"/>
        <family val="2"/>
      </rPr>
      <t>Blok</t>
    </r>
    <r>
      <rPr>
        <b/>
        <sz val="10"/>
        <rFont val="Verdana"/>
        <family val="2"/>
      </rPr>
      <t xml:space="preserve"> BL284</t>
    </r>
  </si>
  <si>
    <t>met tab onder</t>
  </si>
  <si>
    <t>4893tab</t>
  </si>
  <si>
    <t>4892tab</t>
  </si>
  <si>
    <t>met tab boven</t>
  </si>
  <si>
    <t>4890tab</t>
  </si>
  <si>
    <t xml:space="preserve">Antwerpen - 04/12/1944 - V1-aanvallen </t>
  </si>
  <si>
    <t>Bastenaken - Winter 1944/1945                                                                - De Slag om de Ardennen</t>
  </si>
  <si>
    <t>September 1944 - Welkom Brigade Piron</t>
  </si>
  <si>
    <t>Oostkantons - 13/09/1944                                                                         - The “Big Red One” op het Drielandenpunt</t>
  </si>
  <si>
    <t xml:space="preserve"> Bergen - 02/09/1944                                                                                  -  Amerikaanse soldaten verwelkomd door de Nonnen </t>
  </si>
  <si>
    <t>4889</t>
  </si>
  <si>
    <t>▬ Philanews Nr. 4 / 2019 (pg. 6 - 7) ▬</t>
  </si>
  <si>
    <t>4889 / 4893 - De tweede wereldoorlog: 75 jaar bevrijding - Zegels uit blok BL284: (①WORLD: w=€1,62)</t>
  </si>
  <si>
    <t>Racen tegen de klok: de vijf Belgische winnaars van de 24h van Lemans</t>
  </si>
  <si>
    <r>
      <rPr>
        <sz val="10"/>
        <color rgb="FF7030A0"/>
        <rFont val="Verdana"/>
        <family val="2"/>
      </rPr>
      <t>Blok</t>
    </r>
    <r>
      <rPr>
        <b/>
        <sz val="10"/>
        <rFont val="Verdana"/>
        <family val="2"/>
      </rPr>
      <t xml:space="preserve"> BL283</t>
    </r>
  </si>
  <si>
    <t>3x samenhangend verticaal</t>
  </si>
  <si>
    <t>4885/87</t>
  </si>
  <si>
    <t>1982 Porsche 956 - Jacky Ickx</t>
  </si>
  <si>
    <t>jaar:</t>
  </si>
  <si>
    <t>1991 Mazda 787B - Bertrand Gachot</t>
  </si>
  <si>
    <t>1968 Type Ford GT 40 - Lucien Bianchi</t>
  </si>
  <si>
    <t>1958 Ferrari 250 TR 58 - Olivier Gendebien</t>
  </si>
  <si>
    <t>1960 Ferrari 250 TR 60 - Paul Frère &amp; Olivier Gendebien</t>
  </si>
  <si>
    <t>4884</t>
  </si>
  <si>
    <t>▬ Philanews Nr. 4 / 2019 (pg. 4 - 5) ▬</t>
  </si>
  <si>
    <t>4884 / 4888 - Racen tegen de klok: de vijf Belgische winnaars van de 24h van Lemans - Zegels uit blok BL283: (①WORLD: w=€1,62)</t>
  </si>
  <si>
    <t>Rinus Van de Velde</t>
  </si>
  <si>
    <t>4883</t>
  </si>
  <si>
    <t>V10-</t>
  </si>
  <si>
    <t>Zelfportret van Rinus Van de Velde</t>
  </si>
  <si>
    <t>▬ Philanews Nr. 3 / 2019 (pg. 12 - 13) ▬</t>
  </si>
  <si>
    <t>4883 - Rinus Van de Velde - Zegels uit V10-4883: (①w=€0,92)</t>
  </si>
  <si>
    <t>Zo verschillend en toch zo gelijk</t>
  </si>
  <si>
    <t>4882</t>
  </si>
  <si>
    <t>Een hoofd met versvchillende kleine hoofdjes die de diversiteit benadrukt</t>
  </si>
  <si>
    <t>▬ Philanews Nr. 3 / 2019 (pg. 10 - 11) ▬</t>
  </si>
  <si>
    <t>4882 - Zo verschillend en toch zo gelijk - Zegels uit V5-4882: (②w=€1,84)</t>
  </si>
  <si>
    <t>Meesterlijke schilders: Pieter Bruegel de Oude</t>
  </si>
  <si>
    <r>
      <rPr>
        <sz val="10"/>
        <color rgb="FF7030A0"/>
        <rFont val="Verdana"/>
        <family val="2"/>
      </rPr>
      <t xml:space="preserve">Blok </t>
    </r>
    <r>
      <rPr>
        <b/>
        <sz val="10"/>
        <rFont val="Verdana"/>
        <family val="2"/>
      </rPr>
      <t>BL282</t>
    </r>
  </si>
  <si>
    <t>4x samenhangend horizontaal</t>
  </si>
  <si>
    <t>4878/81</t>
  </si>
  <si>
    <t xml:space="preserve">De volkstelling te Bethlehem </t>
  </si>
  <si>
    <t>De val van de opstandige engelen</t>
  </si>
  <si>
    <t>Winterlandschap met schaatsers en vogelknip</t>
  </si>
  <si>
    <t>Dulle Griet</t>
  </si>
  <si>
    <t>Pieter Bruegel de Oude getekend door Johannes Wierix</t>
  </si>
  <si>
    <t>4877</t>
  </si>
  <si>
    <t>▬ Philanews Nr. 3 / 2019 (pg. 6 - 7) ▬</t>
  </si>
  <si>
    <t>4877 / 4881 - Meesterlijke schilders: Pieter Bruegel de Oude - Zegels uit blok BL282: (②w=€1,84)</t>
  </si>
  <si>
    <t>De pleinen van Leuven</t>
  </si>
  <si>
    <r>
      <rPr>
        <sz val="10"/>
        <color rgb="FF7030A0"/>
        <rFont val="Verdana"/>
        <family val="2"/>
      </rPr>
      <t xml:space="preserve">Blok </t>
    </r>
    <r>
      <rPr>
        <b/>
        <sz val="10"/>
        <rFont val="Verdana"/>
        <family val="2"/>
      </rPr>
      <t>BL281</t>
    </r>
  </si>
  <si>
    <t xml:space="preserve">Sint-Pieterskerk </t>
  </si>
  <si>
    <t>Universiteitshal</t>
  </si>
  <si>
    <t>Universiteitsbibliotheek KU Leuven</t>
  </si>
  <si>
    <t>Stadhuis (digitale  gravure: Przemyslaw Krajewski)</t>
  </si>
  <si>
    <t>Stadhuis (klassieke gravure: Guillaume Broux)</t>
  </si>
  <si>
    <t>4872</t>
  </si>
  <si>
    <t>▬ Philanews Nr. 3 / 2019 (pg. 4 - 5) ▬</t>
  </si>
  <si>
    <t>4872 / 4876 - De pleinen van Leuven - Zegels uit blok BL281 (①w=€0,92)</t>
  </si>
  <si>
    <t>De Millennial ontleed</t>
  </si>
  <si>
    <r>
      <rPr>
        <sz val="10"/>
        <color rgb="FF7030A0"/>
        <rFont val="Verdana"/>
        <family val="2"/>
      </rPr>
      <t>Blok</t>
    </r>
    <r>
      <rPr>
        <b/>
        <sz val="10"/>
        <rFont val="Verdana"/>
        <family val="2"/>
      </rPr>
      <t xml:space="preserve"> BL280</t>
    </r>
  </si>
  <si>
    <t xml:space="preserve">Digital native </t>
  </si>
  <si>
    <t>No place like home</t>
  </si>
  <si>
    <t>Contemporary romanticist</t>
  </si>
  <si>
    <t>Passion = work</t>
  </si>
  <si>
    <t>Conscious do-gooder</t>
  </si>
  <si>
    <t>4867</t>
  </si>
  <si>
    <t>▬ Philanews Nr. 2 / 2019 (pg. 12 - 13) ▬</t>
  </si>
  <si>
    <t>4867 / 4871 - De Millennial ontleed - Zegels uit blok BL280: (①w=€0,92)</t>
  </si>
  <si>
    <t>150 eertste jaar Paardentram</t>
  </si>
  <si>
    <t>4866</t>
  </si>
  <si>
    <t>de paardetram met passigiers</t>
  </si>
  <si>
    <t>▬ Philanews Nr. 2 / 2019 (pg. 10 - 11) ▬</t>
  </si>
  <si>
    <t>4866 - 150 eertste jaar Paardentram - Zegels uit V5-4866: (②w=€1,84)</t>
  </si>
  <si>
    <t>Geometrie in de natuur</t>
  </si>
  <si>
    <r>
      <rPr>
        <sz val="10"/>
        <color rgb="FF7030A0"/>
        <rFont val="Verdana"/>
        <family val="2"/>
      </rPr>
      <t xml:space="preserve">Blok </t>
    </r>
    <r>
      <rPr>
        <b/>
        <sz val="10"/>
        <rFont val="Verdana"/>
        <family val="2"/>
      </rPr>
      <t>BL279</t>
    </r>
  </si>
  <si>
    <t>Bloem (adenium multiflorum)</t>
  </si>
  <si>
    <t>Sterfruit of Carambola</t>
  </si>
  <si>
    <t>Zeester</t>
  </si>
  <si>
    <t>Verzameling van stervormen in de natuur</t>
  </si>
  <si>
    <t>Ster</t>
  </si>
  <si>
    <t>4861</t>
  </si>
  <si>
    <t>▬ Philanews Nr. 2 / 2019 (pg. 6 - 7) ▬</t>
  </si>
  <si>
    <t>4861 / 4865 - Geometrie in de natuur - Zegels uit blok BL279: (①EUROPE: w=€1,40)</t>
  </si>
  <si>
    <t>Vernuftige nesten</t>
  </si>
  <si>
    <t xml:space="preserve"> ③E</t>
  </si>
  <si>
    <r>
      <rPr>
        <sz val="10"/>
        <color rgb="FF7030A0"/>
        <rFont val="Verdana"/>
        <family val="2"/>
      </rPr>
      <t xml:space="preserve">Blok </t>
    </r>
    <r>
      <rPr>
        <b/>
        <sz val="10"/>
        <rFont val="Verdana"/>
        <family val="2"/>
      </rPr>
      <t>BL278</t>
    </r>
  </si>
  <si>
    <t>Wielewaal - (Oriolus oriolus) + nest</t>
  </si>
  <si>
    <t>Vlaamse gaai - (Garrulus glandarius) + nest</t>
  </si>
  <si>
    <t>4859</t>
  </si>
  <si>
    <t>▬ Philanews Nr. 2 / 2019 (pg. 4 - 5) ▬</t>
  </si>
  <si>
    <t>4859 / 4860 - Vernuftige nesten - Zegels uit blok BL278: (③EUROPE: w=€4,20)</t>
  </si>
  <si>
    <t>Nieuwe aantekenportzegel door de overheid</t>
  </si>
  <si>
    <t>RP</t>
  </si>
  <si>
    <t>4858</t>
  </si>
  <si>
    <t>met tab links FR</t>
  </si>
  <si>
    <t>4858tabfr</t>
  </si>
  <si>
    <t>met tab links NL</t>
  </si>
  <si>
    <t>4858tabnl</t>
  </si>
  <si>
    <t>Baardmannetje - (Panurus biarmicus)</t>
  </si>
  <si>
    <t>▬ Philanews Nr. 1 / 2019 (pg. 16) ▬</t>
  </si>
  <si>
    <t>4858 - Nieuwe aantekenportzegel door de overheid: Baardmannetje - Zegel uit V10-4858: (RP: w=€4,88)</t>
  </si>
  <si>
    <t xml:space="preserve">25-jarig bestaan van de Belgische postcodes </t>
  </si>
  <si>
    <t>4857</t>
  </si>
  <si>
    <t>Weergave van Postcode-zones op kaart van België</t>
  </si>
  <si>
    <t>▬ Philanews Nr. 1 / 2019 (pg. 21) ▬</t>
  </si>
  <si>
    <t>4857 - 25-jarig bestaan van de Belgische postcodes - Zegel uit V10-4857: (①w=€0,92)</t>
  </si>
  <si>
    <t xml:space="preserve">België in de ruimte </t>
  </si>
  <si>
    <r>
      <rPr>
        <sz val="10"/>
        <color rgb="FF7030A0"/>
        <rFont val="Verdana"/>
        <family val="2"/>
      </rPr>
      <t>Blok</t>
    </r>
    <r>
      <rPr>
        <b/>
        <sz val="10"/>
        <color rgb="FF7030A0"/>
        <rFont val="Verdana"/>
        <family val="2"/>
      </rPr>
      <t xml:space="preserve"> </t>
    </r>
    <r>
      <rPr>
        <b/>
        <sz val="10"/>
        <rFont val="Verdana"/>
        <family val="2"/>
      </rPr>
      <t>BL277</t>
    </r>
  </si>
  <si>
    <t>ruimteweer</t>
  </si>
  <si>
    <t xml:space="preserve"> Automated Transfer Vehicle (ATV)</t>
  </si>
  <si>
    <t>aardobservatie</t>
  </si>
  <si>
    <t>Mars-exploratie</t>
  </si>
  <si>
    <t>astronomie</t>
  </si>
  <si>
    <t>4852</t>
  </si>
  <si>
    <t>▬ Philanews Nr. 1 / 2019 (pg. 18 - 19) ▬</t>
  </si>
  <si>
    <t>4852 / 4856 - België in de ruimte - Zegels uit blok BL277: (①EUROPE: w=€1,40)</t>
  </si>
  <si>
    <t>Dieren in actie gedurende de bestuiving</t>
  </si>
  <si>
    <r>
      <rPr>
        <sz val="10"/>
        <color rgb="FF7030A0"/>
        <rFont val="Verdana"/>
        <family val="2"/>
      </rPr>
      <t xml:space="preserve">Blok </t>
    </r>
    <r>
      <rPr>
        <b/>
        <sz val="10"/>
        <rFont val="Verdana"/>
        <family val="2"/>
      </rPr>
      <t>BL276</t>
    </r>
  </si>
  <si>
    <t>slurfbuidelmuis (Tarsipes rostratus) &amp; Eucalyptus (Eucalyptus caesia)</t>
  </si>
  <si>
    <t xml:space="preserve"> wesp (Dasyscolia ciliata) &amp; Spiegelorchis (Ophrys speculum)</t>
  </si>
  <si>
    <t>Bladneusvleermuis (Leptonycteris yerbabuenae) &amp; Saguaro cactus (Carnegiea gigantea)</t>
  </si>
  <si>
    <t xml:space="preserve"> Kever (Cotinis nitida) &amp; Magnolia grandiflora</t>
  </si>
  <si>
    <t xml:space="preserve"> Monarchvlinder (Danaus plexippus) &amp; Vlinderstruik (Buddleja davidii)</t>
  </si>
  <si>
    <t>4847</t>
  </si>
  <si>
    <t>▬ Philanews Nr. 1 / 2019 (pg. 14 - 15) ▬</t>
  </si>
  <si>
    <t>4847 / 4851 - Exceptionele bestuivers: dieren in actie gedurende de bestuiving - Zegels uit blok BL276: (②w=€1,84)</t>
  </si>
  <si>
    <t>150 jaar zegeldrukkerij - Zegels van 1, 2, 5 &amp; 8c</t>
  </si>
  <si>
    <r>
      <rPr>
        <sz val="10"/>
        <color rgb="FF7030A0"/>
        <rFont val="Verdana"/>
        <family val="2"/>
      </rPr>
      <t xml:space="preserve">Blok </t>
    </r>
    <r>
      <rPr>
        <b/>
        <sz val="10"/>
        <rFont val="Verdana"/>
        <family val="2"/>
      </rPr>
      <t>BL275</t>
    </r>
  </si>
  <si>
    <t>weergave van de vier 1ᵉ zegels gedrukt in Mechelen - 1c, 2c, 5c, 8c  (26+27+28+29)</t>
  </si>
  <si>
    <t>4846</t>
  </si>
  <si>
    <t>▬ Philanews Nr. 1 / 2019 (pg. 10 -11) ▬</t>
  </si>
  <si>
    <t>4846 - 150 jaar zegeldrukkerij - Zegel uit blok BL275: (②w=€1,84)</t>
  </si>
  <si>
    <t>150 jaar zegeldrukkerij - Zegels van 2, 3 en 8c</t>
  </si>
  <si>
    <r>
      <rPr>
        <sz val="10"/>
        <color rgb="FF7030A0"/>
        <rFont val="Verdana"/>
        <family val="2"/>
      </rPr>
      <t xml:space="preserve">Blok </t>
    </r>
    <r>
      <rPr>
        <b/>
        <sz val="10"/>
        <rFont val="Verdana"/>
        <family val="2"/>
      </rPr>
      <t>BL274</t>
    </r>
  </si>
  <si>
    <t>3x samenhangend horizontaal</t>
  </si>
  <si>
    <t>4843</t>
  </si>
  <si>
    <t>4843/45</t>
  </si>
  <si>
    <t xml:space="preserve">weergave van 4ᵈᵉ zegel gedrukt in Mechelen - 8c Violet (29) </t>
  </si>
  <si>
    <t>weergave van 3ᵈᵉ zegel gedrukt in Mechelen - 5c Okerrood (28)</t>
  </si>
  <si>
    <t>weergave van 2ᵈᵉ zegel gedrukt in Mechelen - 2c Blauw (26)</t>
  </si>
  <si>
    <t>Voorverkoop:</t>
  </si>
  <si>
    <t>4843 / 4845 - 150 jaar zegeldrukkerij - Zegels uit blok BL274: (②w=€1,84)</t>
  </si>
  <si>
    <t>150 jaar zegeldrukkerij - Zegel van 1 c</t>
  </si>
  <si>
    <r>
      <rPr>
        <sz val="10"/>
        <color rgb="FF7030A0"/>
        <rFont val="Verdana"/>
        <family val="2"/>
      </rPr>
      <t>Blok</t>
    </r>
    <r>
      <rPr>
        <b/>
        <sz val="10"/>
        <color rgb="FF7030A0"/>
        <rFont val="Verdana"/>
        <family val="2"/>
      </rPr>
      <t xml:space="preserve"> </t>
    </r>
    <r>
      <rPr>
        <b/>
        <sz val="10"/>
        <rFont val="Verdana"/>
        <family val="2"/>
      </rPr>
      <t>BL273</t>
    </r>
  </si>
  <si>
    <t>weergave van 1ᵉ zegel gedrukt in Mechelen - 1c Groen (26)</t>
  </si>
  <si>
    <t>4842</t>
  </si>
  <si>
    <t>4842 - 150 jaar zegeldrukkerij - Zegel uit blok BL273: (②w=€1,84)</t>
  </si>
  <si>
    <t xml:space="preserve">Koning Filip: nieuwe "non-prior" zegel </t>
  </si>
  <si>
    <r>
      <rPr>
        <sz val="10"/>
        <color rgb="FF7030A0"/>
        <rFont val="Verdana"/>
        <family val="2"/>
      </rPr>
      <t xml:space="preserve">Boekje </t>
    </r>
    <r>
      <rPr>
        <b/>
        <sz val="10"/>
        <rFont val="Verdana"/>
        <family val="2"/>
      </rPr>
      <t>B169</t>
    </r>
  </si>
  <si>
    <t>rechts &amp; onder ongetand</t>
  </si>
  <si>
    <t>4842c</t>
  </si>
  <si>
    <t>boven &amp; rechts ongetand</t>
  </si>
  <si>
    <t>4842b</t>
  </si>
  <si>
    <t>onder ongetand</t>
  </si>
  <si>
    <t>4842a</t>
  </si>
  <si>
    <t>4841</t>
  </si>
  <si>
    <t>4841 - Koning Filip: nieuwe "non-prior" zegel - Zegels uit Boekje B169: (①w=€0,92)</t>
  </si>
  <si>
    <t>De oeverzwaluw - (Riparia riparia)</t>
  </si>
  <si>
    <t>VE</t>
  </si>
  <si>
    <t>4840</t>
  </si>
  <si>
    <t>▬ Philanews Nr. 1 / 2019 (pg. 13) ▬</t>
  </si>
  <si>
    <t>4840 - De oeverzwaluw: verkiezingszegel - Zegel uit V10-4840: (VE w=€0,46)</t>
  </si>
  <si>
    <t>Onbekende Neutraal Moresnet</t>
  </si>
  <si>
    <t>③W</t>
  </si>
  <si>
    <r>
      <rPr>
        <sz val="10"/>
        <color rgb="FF7030A0"/>
        <rFont val="Verdana"/>
        <family val="2"/>
      </rPr>
      <t>Blok</t>
    </r>
    <r>
      <rPr>
        <b/>
        <sz val="10"/>
        <rFont val="Verdana"/>
        <family val="2"/>
      </rPr>
      <t xml:space="preserve"> BL272</t>
    </r>
  </si>
  <si>
    <t>2x samenhangend horizontaal</t>
  </si>
  <si>
    <t>4838</t>
  </si>
  <si>
    <t>4838/39</t>
  </si>
  <si>
    <t>Vierlandenpunt</t>
  </si>
  <si>
    <t xml:space="preserve">Zinkmijn ‘Vieille-Montagne’ </t>
  </si>
  <si>
    <t>▬ Philanews Nr. 1 / 2019 (pg. 8 - 9) ▬</t>
  </si>
  <si>
    <t>4838 / 4839 - Een stukje geschiedenis: onbekende Neutraal Moresnet - Zegels uit blok BL272: (③WORLD: w=€4,86)</t>
  </si>
  <si>
    <t>Manneken Pis: 400e verjaardag</t>
  </si>
  <si>
    <t>4837</t>
  </si>
  <si>
    <t>Manneken Pis</t>
  </si>
  <si>
    <t>▬ Philanews Nr. 1 / 2019 (pg. 7) ▬</t>
  </si>
  <si>
    <t>4837 - Manneken Pis: 400e verjaardag - Zegel uit V5-4837: (①WORLD: w=€1,62)</t>
  </si>
  <si>
    <t xml:space="preserve">Dieren aan het werk </t>
  </si>
  <si>
    <r>
      <rPr>
        <sz val="10"/>
        <color rgb="FF7030A0"/>
        <rFont val="Verdana"/>
        <family val="2"/>
      </rPr>
      <t xml:space="preserve">Blok </t>
    </r>
    <r>
      <rPr>
        <b/>
        <sz val="10"/>
        <rFont val="Verdana"/>
        <family val="2"/>
      </rPr>
      <t>BL271</t>
    </r>
  </si>
  <si>
    <t>4835/36</t>
  </si>
  <si>
    <t>4832</t>
  </si>
  <si>
    <t>4832/33</t>
  </si>
  <si>
    <t xml:space="preserve"> geitenkar</t>
  </si>
  <si>
    <t xml:space="preserve"> ezel met kar</t>
  </si>
  <si>
    <t xml:space="preserve"> reddingshond</t>
  </si>
  <si>
    <t xml:space="preserve"> trekpaarden met boomstammen</t>
  </si>
  <si>
    <t xml:space="preserve"> trekossen</t>
  </si>
  <si>
    <t>▬ Philanews Nr. 1 / 2019 (pg. 4 - 5) ▬</t>
  </si>
  <si>
    <t>4832 / 4836 - Dieren aan het werk - Zegels uit blok BL271: (②w=€1,84)</t>
  </si>
  <si>
    <t>Prior-MyStamp</t>
  </si>
  <si>
    <t>PR</t>
  </si>
  <si>
    <t>4831</t>
  </si>
  <si>
    <t>▬ Philanews Nr. 1 / 2019 (pg. ?) ▬</t>
  </si>
  <si>
    <t>4831 - Nieuwe MyStamp zegel (Prior) -  (Prior: w=€0,97)</t>
  </si>
  <si>
    <t>Nieuwe rouwzegel (Prior)</t>
  </si>
  <si>
    <r>
      <rPr>
        <sz val="10"/>
        <color rgb="FF7030A0"/>
        <rFont val="Verdana"/>
        <family val="2"/>
      </rPr>
      <t>Boekje</t>
    </r>
    <r>
      <rPr>
        <b/>
        <sz val="10"/>
        <rFont val="Verdana"/>
        <family val="2"/>
      </rPr>
      <t xml:space="preserve"> B168</t>
    </r>
  </si>
  <si>
    <t>rouwzegel (zelklevend)</t>
  </si>
  <si>
    <t>4830</t>
  </si>
  <si>
    <t>▬ Philanews Nr. 1 / 2019 (pg. 6) ▬</t>
  </si>
  <si>
    <t>4830 - Nieuwe rouwzegel (Prior) (zelfklevend) -  Zegel uit Boekje B168:  (Prior: w=€0,97)</t>
  </si>
  <si>
    <t>Nieuwe Prior-Kon. beeltenis Z.M. Koning Filip</t>
  </si>
  <si>
    <t>Gegomd</t>
  </si>
  <si>
    <r>
      <rPr>
        <sz val="10"/>
        <color rgb="FF7030A0"/>
        <rFont val="Verdana"/>
        <family val="2"/>
      </rPr>
      <t>Boekje</t>
    </r>
    <r>
      <rPr>
        <b/>
        <sz val="10"/>
        <rFont val="Verdana"/>
        <family val="2"/>
      </rPr>
      <t xml:space="preserve"> B167</t>
    </r>
  </si>
  <si>
    <t>zelfklevend</t>
  </si>
  <si>
    <t>4829</t>
  </si>
  <si>
    <t>4829 / 4829a - Nieuwe Prior-zegels met Koninglijke beeltenis Z.M. Koning Filip - Zegel 4829 uit Boekje B167 (zelfklevend)                                                                     + Zegel 4829a uit V10-4829a (gegomd): (Prior: w=€0,97)</t>
  </si>
  <si>
    <t>10 ex</t>
  </si>
  <si>
    <t>Kleurige Kerstmiszegels (Europa)</t>
  </si>
  <si>
    <r>
      <rPr>
        <sz val="10"/>
        <color rgb="FF7030A0"/>
        <rFont val="Verdana"/>
        <family val="2"/>
      </rPr>
      <t>Boekje</t>
    </r>
    <r>
      <rPr>
        <b/>
        <sz val="10"/>
        <rFont val="Verdana"/>
        <family val="2"/>
      </rPr>
      <t xml:space="preserve"> B166</t>
    </r>
  </si>
  <si>
    <t>boven &amp; links ongetand</t>
  </si>
  <si>
    <t>4828</t>
  </si>
  <si>
    <t>4828b</t>
  </si>
  <si>
    <t>4828a</t>
  </si>
  <si>
    <t>▬ Philanews Nr. 4 / 2018 (pg. 12 - 13) ▬</t>
  </si>
  <si>
    <t>4827 /4828b - Kleurige Kerstmiszegels (Europa) -  Zegels uit boekje B166: (①EUROPE: w=€1,30)</t>
  </si>
  <si>
    <t>Kleurige Kerstmiszegels (nationaal)</t>
  </si>
  <si>
    <r>
      <rPr>
        <sz val="10"/>
        <color rgb="FF7030A0"/>
        <rFont val="Verdana"/>
        <family val="2"/>
      </rPr>
      <t>Boekje B</t>
    </r>
    <r>
      <rPr>
        <b/>
        <sz val="10"/>
        <rFont val="Verdana"/>
        <family val="2"/>
      </rPr>
      <t>165</t>
    </r>
  </si>
  <si>
    <t>4827</t>
  </si>
  <si>
    <t>4827b</t>
  </si>
  <si>
    <t>4827a</t>
  </si>
  <si>
    <t xml:space="preserve">4827 /4828b - Kleurige Kerstmiszegels (nationaal) -  Zegels uit boekje B165: (①: w=€0,84) </t>
  </si>
  <si>
    <t>5 ex</t>
  </si>
  <si>
    <t>Riante herenhuizen in België</t>
  </si>
  <si>
    <r>
      <rPr>
        <sz val="10"/>
        <color rgb="FF7030A0"/>
        <rFont val="Verdana"/>
        <family val="2"/>
      </rPr>
      <t xml:space="preserve">Blok </t>
    </r>
    <r>
      <rPr>
        <b/>
        <sz val="10"/>
        <rFont val="Verdana"/>
        <family val="2"/>
      </rPr>
      <t>BL270</t>
    </r>
  </si>
  <si>
    <t xml:space="preserve"> Luik: Ansembourg museum </t>
  </si>
  <si>
    <t xml:space="preserve"> Ieper - Merghelynckmuseum </t>
  </si>
  <si>
    <t xml:space="preserve"> Brussel - Bellonahuis</t>
  </si>
  <si>
    <t xml:space="preserve"> Namen - Maison de la Comtesse d’Arrigade - </t>
  </si>
  <si>
    <t>Gent – Hotel d’Hane Steenhuyse</t>
  </si>
  <si>
    <t>4822</t>
  </si>
  <si>
    <t>▬ Philanews Nr. 4 / 2018 (pg. 10 - 11) ▬</t>
  </si>
  <si>
    <t>4822 / 4826 - Riante herenhuizen in België - Zegels uit blok BL270: (②: w=€1,68)</t>
  </si>
  <si>
    <t>2 ex</t>
  </si>
  <si>
    <t xml:space="preserve">De Groote oorlog: herdenking WI: poppies </t>
  </si>
  <si>
    <r>
      <rPr>
        <sz val="10"/>
        <color rgb="FF7030A0"/>
        <rFont val="Verdana"/>
        <family val="2"/>
      </rPr>
      <t>Blok</t>
    </r>
    <r>
      <rPr>
        <sz val="10"/>
        <rFont val="Verdana"/>
        <family val="2"/>
      </rPr>
      <t xml:space="preserve"> </t>
    </r>
    <r>
      <rPr>
        <b/>
        <sz val="10"/>
        <rFont val="Verdana"/>
        <family val="2"/>
      </rPr>
      <t>BL269</t>
    </r>
  </si>
  <si>
    <t xml:space="preserve"> Het verwoeste Ieper                                                                                               – standbeeld van: ‘Het treurend ouderpaar’ op de Duitse militaire begraafplaats te Vladslo                                                                    - Beelden uit verweerde loopgraaf.</t>
  </si>
  <si>
    <t xml:space="preserve"> Engelse soldaten in de loopgraven                                                                                       – details van namenlijst in Menenpoort                                                       – detail van het Tyne Cot Cemetery</t>
  </si>
  <si>
    <t>4820</t>
  </si>
  <si>
    <t>▬ Philanews Nr. 4 / 2018 (pg. 6 - 7) ▬</t>
  </si>
  <si>
    <t>4820 /4821 - De Groote oorlog: herdenking WO I: poppies -  Zegels uit blok BL269: (③EUROPE: w=€3,90)</t>
  </si>
  <si>
    <t>De Groote oorlog - 5de deel: de bevrijding</t>
  </si>
  <si>
    <r>
      <rPr>
        <sz val="10"/>
        <color rgb="FF7030A0"/>
        <rFont val="Verdana"/>
        <family val="2"/>
      </rPr>
      <t xml:space="preserve">Blok </t>
    </r>
    <r>
      <rPr>
        <b/>
        <sz val="10"/>
        <rFont val="Verdana"/>
        <family val="2"/>
      </rPr>
      <t>BL268</t>
    </r>
  </si>
  <si>
    <t>met tab boven en onder</t>
  </si>
  <si>
    <t>4819tab-c</t>
  </si>
  <si>
    <t>4819tab-b</t>
  </si>
  <si>
    <t>4819tab-a</t>
  </si>
  <si>
    <t>met tab boven en onder-tabbeelddoorloper</t>
  </si>
  <si>
    <t>4817tab-c</t>
  </si>
  <si>
    <t>met tab onder-tabbeelddoorloper</t>
  </si>
  <si>
    <t>4817tab-b</t>
  </si>
  <si>
    <t>4817tab-a</t>
  </si>
  <si>
    <t>4815</t>
  </si>
  <si>
    <t>4815tab-c</t>
  </si>
  <si>
    <t>4815tab-b</t>
  </si>
  <si>
    <t>4815tab-a</t>
  </si>
  <si>
    <t>4818tab</t>
  </si>
  <si>
    <t>4816tab</t>
  </si>
  <si>
    <t>3 zegels met tabs verticaal</t>
  </si>
  <si>
    <t>(4815+4817+    4819)tab</t>
  </si>
  <si>
    <t>heropbouw</t>
  </si>
  <si>
    <t xml:space="preserve"> oorlogsinvaliden</t>
  </si>
  <si>
    <t xml:space="preserve"> de intredes</t>
  </si>
  <si>
    <t xml:space="preserve"> de monumenten</t>
  </si>
  <si>
    <t xml:space="preserve"> de bevrijding</t>
  </si>
  <si>
    <t>▬ Philanews Nr. 4 / 2018 (pg. 4 - 5) ▬</t>
  </si>
  <si>
    <t>4815 /4819 - De Groote oorlog - 5de deel: de bevrijding - Zegels uit blok BL268: (①EUROPE: w=€1,30)</t>
  </si>
  <si>
    <t>Libellen</t>
  </si>
  <si>
    <r>
      <rPr>
        <sz val="10"/>
        <color rgb="FF7030A0"/>
        <rFont val="Verdana"/>
        <family val="2"/>
      </rPr>
      <t xml:space="preserve">Blok </t>
    </r>
    <r>
      <rPr>
        <b/>
        <sz val="10"/>
        <rFont val="Verdana"/>
        <family val="2"/>
      </rPr>
      <t>BL267</t>
    </r>
  </si>
  <si>
    <t xml:space="preserve"> Bloedrode heidelibel (Sympetrum sanguineum)</t>
  </si>
  <si>
    <t xml:space="preserve"> Platbuik (Libellula depressa)</t>
  </si>
  <si>
    <t>Lantaarntje (Ischnura elegans)</t>
  </si>
  <si>
    <t xml:space="preserve">Weidebeekjuffer (Calopteryx splendens)   </t>
  </si>
  <si>
    <t>Blauwe glazenmaker (Aeshna cyanea)</t>
  </si>
  <si>
    <t>4810</t>
  </si>
  <si>
    <t>▬ Philanews Nr. 3 / 2018 (pg. 10 - 11) ▬</t>
  </si>
  <si>
    <t>4810 / 4814 - Libellen - Zegels uit blok BL267: (②: w=€1,68)</t>
  </si>
  <si>
    <t xml:space="preserve"> doosje van 100 zegels</t>
  </si>
  <si>
    <t>doosje</t>
  </si>
  <si>
    <t>bosbes</t>
  </si>
  <si>
    <t>braambes</t>
  </si>
  <si>
    <t>framboos</t>
  </si>
  <si>
    <t>stekelbes</t>
  </si>
  <si>
    <t>pruim</t>
  </si>
  <si>
    <t>aardbei</t>
  </si>
  <si>
    <t>….appel</t>
  </si>
  <si>
    <t>kers</t>
  </si>
  <si>
    <t>conferance peer</t>
  </si>
  <si>
    <t>4800</t>
  </si>
  <si>
    <t>▬ Philanews Nr. 3 / 2018 (pg. 9) ▬</t>
  </si>
  <si>
    <t>4800 / 4809 - Eigen kweek: Belgische vruchten - Zegels uit doosje van 100 zegels: (①: w=€0,84)</t>
  </si>
  <si>
    <t>10ex</t>
  </si>
  <si>
    <t xml:space="preserve"> - Belgische prehistorische dieren</t>
  </si>
  <si>
    <t>4795/99</t>
  </si>
  <si>
    <t>F-</t>
  </si>
  <si>
    <t>2 x samenhangend horizontaal</t>
  </si>
  <si>
    <t>4998/99</t>
  </si>
  <si>
    <t>3 x samenhangend horizontaal</t>
  </si>
  <si>
    <t>4795</t>
  </si>
  <si>
    <t>4795/97</t>
  </si>
  <si>
    <t xml:space="preserve"> Mosasaurus</t>
  </si>
  <si>
    <t xml:space="preserve"> Gastornis</t>
  </si>
  <si>
    <t xml:space="preserve"> (Mammuthus)  - wolharige mammoet</t>
  </si>
  <si>
    <t xml:space="preserve"> (Megaloceros) - reuzenhert</t>
  </si>
  <si>
    <t>(Coelodonta) - wolharige neushoorn</t>
  </si>
  <si>
    <t>▬ Philanews Nr. 3 / 2018 (pg. 6 - 7) ▬</t>
  </si>
  <si>
    <t>4795 / 4799 - Belgische prehistorische dieren -  Zegels uit F4795/99: (①: w=€0,84)</t>
  </si>
  <si>
    <t xml:space="preserve"> - Promotie van de filatelie: stad Namen</t>
  </si>
  <si>
    <r>
      <rPr>
        <sz val="10"/>
        <color rgb="FF7030A0"/>
        <rFont val="Verdana"/>
        <family val="2"/>
      </rPr>
      <t xml:space="preserve">Blok </t>
    </r>
    <r>
      <rPr>
        <b/>
        <sz val="10"/>
        <rFont val="Verdana"/>
        <family val="2"/>
      </rPr>
      <t>BL266</t>
    </r>
  </si>
  <si>
    <t>4793/94</t>
  </si>
  <si>
    <t>2 x samenhangend verticaal</t>
  </si>
  <si>
    <t>4790</t>
  </si>
  <si>
    <t>4790/91</t>
  </si>
  <si>
    <t xml:space="preserve">Théâtre Royal (Place du Théâtre) - </t>
  </si>
  <si>
    <t xml:space="preserve"> Palais des Congrès of Ancienne Bourse </t>
  </si>
  <si>
    <t xml:space="preserve"> Sint-Aubankathedraal </t>
  </si>
  <si>
    <t xml:space="preserve"> Belfort of "Tour Saint-Jacques" </t>
  </si>
  <si>
    <t xml:space="preserve">Standbeeld van de engel </t>
  </si>
  <si>
    <t>▬ Philanews Nr. 3 / 2018 (pg. 4 - 5) ▬</t>
  </si>
  <si>
    <t>4790 / 4794 - Promotie van de filatelie: stad Namen - Blok BL266: (①: w=€0,84)</t>
  </si>
  <si>
    <t xml:space="preserve"> - Natuurgeometrie: de spiraalvorm</t>
  </si>
  <si>
    <r>
      <rPr>
        <sz val="10"/>
        <color rgb="FF7030A0"/>
        <rFont val="Verdana"/>
        <family val="2"/>
      </rPr>
      <t xml:space="preserve">Blok </t>
    </r>
    <r>
      <rPr>
        <b/>
        <sz val="10"/>
        <rFont val="Verdana"/>
        <family val="2"/>
      </rPr>
      <t>BL265</t>
    </r>
  </si>
  <si>
    <t>doorsnede schelp van een nautilus.</t>
  </si>
  <si>
    <t>witte aronskelk</t>
  </si>
  <si>
    <t>verzameling van spiraalvormen in de natuur</t>
  </si>
  <si>
    <t>melkwegstelsel</t>
  </si>
  <si>
    <t>orkaan</t>
  </si>
  <si>
    <t>4785</t>
  </si>
  <si>
    <t>▬ Philanews Nr. 2 / 2018 (pg. 14 - 15) ▬</t>
  </si>
  <si>
    <t>4785 / 4789 - Natuurgeometrie: de spiraalvorm - Zegels uit blok BL265: (①EUROPE: w=€1,30)</t>
  </si>
  <si>
    <t xml:space="preserve"> - Opening v/h vernieuwd AfrikaMuseum</t>
  </si>
  <si>
    <r>
      <rPr>
        <sz val="10"/>
        <color rgb="FF7030A0"/>
        <rFont val="Verdana"/>
        <family val="2"/>
      </rPr>
      <t xml:space="preserve">Blok </t>
    </r>
    <r>
      <rPr>
        <b/>
        <sz val="10"/>
        <rFont val="Verdana"/>
        <family val="2"/>
      </rPr>
      <t>BL264</t>
    </r>
  </si>
  <si>
    <t>malachiet – Gelamineerde malachietkorst afkomstig uit Kalabi (Katanga)</t>
  </si>
  <si>
    <t xml:space="preserve"> metalen ketting vooral gedragen door bevolkingsgroepen tussen Albertmeer &amp; Edwardmeer, zoals de Hamba, en bij de Oegandese bevolkingsgroepen</t>
  </si>
  <si>
    <t xml:space="preserve"> detail van het nieuwe paviljoen en het museumgebouw</t>
  </si>
  <si>
    <t xml:space="preserve"> de schistosomiasis-parasiet</t>
  </si>
  <si>
    <t xml:space="preserve"> "Nouveau souffle ou le Congo bourgeonnant"</t>
  </si>
  <si>
    <t>4780</t>
  </si>
  <si>
    <t>▬ Philanews Nr. 2 / 2018 (pg. 12 - 13) ▬</t>
  </si>
  <si>
    <t>4780 / 4784 - Opening v/h vernieuwd AfrikaMuseum - Zegels uit blok BL264: (①EUROPE: w=€1,30)</t>
  </si>
  <si>
    <t xml:space="preserve"> - Voetbal 2018</t>
  </si>
  <si>
    <t>4779</t>
  </si>
  <si>
    <t xml:space="preserve"> voetballer in stadion, met Belgische vlag</t>
  </si>
  <si>
    <t>▬ Philanews Nr. 2 / 2018 (pg. 8 - 9) ▬</t>
  </si>
  <si>
    <t>4779 - Voetbal 2018 - Zegel uit V5-4779: (①EUROPE: w=€1,30)</t>
  </si>
  <si>
    <t>Europa uitgifte: bruggen</t>
  </si>
  <si>
    <r>
      <rPr>
        <sz val="10"/>
        <color rgb="FF7030A0"/>
        <rFont val="Verdana"/>
        <family val="2"/>
      </rPr>
      <t>Blok</t>
    </r>
    <r>
      <rPr>
        <b/>
        <sz val="10"/>
        <rFont val="Verdana"/>
        <family val="2"/>
      </rPr>
      <t xml:space="preserve"> BL263</t>
    </r>
  </si>
  <si>
    <t>beelddoorloper</t>
  </si>
  <si>
    <t>4777/78</t>
  </si>
  <si>
    <t xml:space="preserve"> vooraanzicht stadskant van Pont des Trous, Doornik</t>
  </si>
  <si>
    <t xml:space="preserve"> achteraanzicht van Pont des Trous, Doornik</t>
  </si>
  <si>
    <t>▬ Philanews Nr. 2 / 2018 (pg. 6 - 7) ▬</t>
  </si>
  <si>
    <t xml:space="preserve">   4777 / 4778 - Europa uitgifte: bruggen - Zegels uit blok BL263: (③EUROPE: w=€3,90)</t>
  </si>
  <si>
    <t xml:space="preserve"> - Tomorrowland</t>
  </si>
  <si>
    <t>4776</t>
  </si>
  <si>
    <t>embleem Tomorrowland</t>
  </si>
  <si>
    <t>▬ Philanews Nr. 2 / 2018 (pg. 4 - 5) ▬</t>
  </si>
  <si>
    <t>4776 - Tomorrowland - Zegel uit V5-4776: (①WORLD: w=€1,52)</t>
  </si>
  <si>
    <t xml:space="preserve"> - 20 jaar Child Focus</t>
  </si>
  <si>
    <t>4775</t>
  </si>
  <si>
    <t>Kind in profiel</t>
  </si>
  <si>
    <t>▬ Philanews Nr. 1 / 2018 (pg. 21) ▬</t>
  </si>
  <si>
    <t>4775 - 20 jaar Child Focus - Zegel uit V10-4775: (①: w=€0,74)</t>
  </si>
  <si>
    <t>Het Belgische "Street Art"</t>
  </si>
  <si>
    <t xml:space="preserve">4770 / 74 </t>
  </si>
  <si>
    <t>F</t>
  </si>
  <si>
    <t xml:space="preserve">SozyOne (figuratief): Rue Nagelmackers,  Luik </t>
  </si>
  <si>
    <t xml:space="preserve">Eyes-B (abstract): Esplanade de l'Hôtel de Ville Namen </t>
  </si>
  <si>
    <t xml:space="preserve">Strook (installatie): Monacoplein, Oostende </t>
  </si>
  <si>
    <t xml:space="preserve"> Roa, Gent </t>
  </si>
  <si>
    <t xml:space="preserve">Bonom (figuratief): Hallepoort, Brussel </t>
  </si>
  <si>
    <t>4770</t>
  </si>
  <si>
    <t>▬ Philanews Nr. 1 / 2018 (pg. 18 - 19) ▬</t>
  </si>
  <si>
    <t>4770 / 4774 - Het Belgische "Street Art" - Zegels uit F4770/74: (①: w=€0,74)</t>
  </si>
  <si>
    <t xml:space="preserve"> - Rubens 2018</t>
  </si>
  <si>
    <r>
      <rPr>
        <sz val="10"/>
        <color rgb="FF7030A0"/>
        <rFont val="Verdana"/>
        <family val="2"/>
      </rPr>
      <t>Blok</t>
    </r>
    <r>
      <rPr>
        <b/>
        <sz val="10"/>
        <rFont val="Verdana"/>
        <family val="2"/>
      </rPr>
      <t xml:space="preserve"> BL262</t>
    </r>
  </si>
  <si>
    <t xml:space="preserve"> De mirakelen van de Heilige Benediktus</t>
  </si>
  <si>
    <t xml:space="preserve"> De aanbidding door de koningen</t>
  </si>
  <si>
    <t xml:space="preserve">Zelfportret van Rubens </t>
  </si>
  <si>
    <t xml:space="preserve"> Venus Frigida</t>
  </si>
  <si>
    <t xml:space="preserve">  Christus en de overspelige vrouw</t>
  </si>
  <si>
    <t>4765</t>
  </si>
  <si>
    <t>▬ Philanews Nr. 1 / 2018 (pg. 16 - 17) ▬</t>
  </si>
  <si>
    <t>4765 / 4769 - Rubens 2018 - Zegels uit blok BL262: (②: w=€1,48)</t>
  </si>
  <si>
    <t xml:space="preserve"> - Pootafdrukken van wilde dieren</t>
  </si>
  <si>
    <r>
      <rPr>
        <sz val="10"/>
        <color rgb="FF7030A0"/>
        <rFont val="Verdana"/>
        <family val="2"/>
      </rPr>
      <t xml:space="preserve">Blok </t>
    </r>
    <r>
      <rPr>
        <b/>
        <sz val="10"/>
        <rFont val="Verdana"/>
        <family val="2"/>
      </rPr>
      <t>BL261</t>
    </r>
  </si>
  <si>
    <t xml:space="preserve"> (Martes foina) - steenmarter</t>
  </si>
  <si>
    <t xml:space="preserve"> (Sus scrofa) - wild zwijn</t>
  </si>
  <si>
    <t xml:space="preserve"> (Capreolus capreolus) - ree</t>
  </si>
  <si>
    <t xml:space="preserve"> (Vulpes vulpes) - vos</t>
  </si>
  <si>
    <t xml:space="preserve"> (Sciurus vulgaris) - rode eekhoorn</t>
  </si>
  <si>
    <t>4760</t>
  </si>
  <si>
    <t>▬ Philanews Nr. 1 / 2018 (pg. 14 - 15) ▬</t>
  </si>
  <si>
    <t>4760 / 4764 - Pootafdrukken van wilde dieren - Zegels uit blok BL261 (②: w=€1,48)</t>
  </si>
  <si>
    <t>geen datum</t>
  </si>
  <si>
    <t xml:space="preserve"> - Vogels: de krooneend</t>
  </si>
  <si>
    <t>Pl. Nr.</t>
  </si>
  <si>
    <r>
      <rPr>
        <b/>
        <sz val="9"/>
        <color rgb="FF0083E6"/>
        <rFont val="Tahoma"/>
        <family val="2"/>
      </rPr>
      <t>2</t>
    </r>
    <r>
      <rPr>
        <b/>
        <sz val="9"/>
        <color theme="4" tint="-0.249977111117893"/>
        <rFont val="Tahoma"/>
        <family val="2"/>
      </rPr>
      <t xml:space="preserve"> </t>
    </r>
    <r>
      <rPr>
        <b/>
        <sz val="9"/>
        <color rgb="FF7030A0"/>
        <rFont val="Tahoma"/>
        <family val="2"/>
      </rPr>
      <t>2</t>
    </r>
    <r>
      <rPr>
        <b/>
        <sz val="9"/>
        <rFont val="Tahoma"/>
        <family val="2"/>
      </rPr>
      <t xml:space="preserve"> </t>
    </r>
    <r>
      <rPr>
        <b/>
        <sz val="9"/>
        <color rgb="FFFFFF00"/>
        <rFont val="Tahoma"/>
        <family val="2"/>
      </rPr>
      <t>2</t>
    </r>
    <r>
      <rPr>
        <b/>
        <sz val="9"/>
        <rFont val="Tahoma"/>
        <family val="2"/>
      </rPr>
      <t xml:space="preserve"> 2</t>
    </r>
    <r>
      <rPr>
        <b/>
        <sz val="9"/>
        <color rgb="FFFFFF00"/>
        <rFont val="Tahoma"/>
        <family val="2"/>
      </rPr>
      <t xml:space="preserve"> </t>
    </r>
    <r>
      <rPr>
        <b/>
        <sz val="9"/>
        <color theme="5" tint="0.39997558519241921"/>
        <rFont val="Tahoma"/>
        <family val="2"/>
      </rPr>
      <t>2</t>
    </r>
  </si>
  <si>
    <t>V</t>
  </si>
  <si>
    <t>4759</t>
  </si>
  <si>
    <r>
      <rPr>
        <b/>
        <sz val="9"/>
        <color rgb="FF0083E6"/>
        <rFont val="Tahoma"/>
        <family val="2"/>
      </rPr>
      <t>1</t>
    </r>
    <r>
      <rPr>
        <b/>
        <sz val="9"/>
        <color theme="4" tint="-0.249977111117893"/>
        <rFont val="Tahoma"/>
        <family val="2"/>
      </rPr>
      <t xml:space="preserve"> </t>
    </r>
    <r>
      <rPr>
        <b/>
        <sz val="9"/>
        <color rgb="FF7030A0"/>
        <rFont val="Tahoma"/>
        <family val="2"/>
      </rPr>
      <t>1</t>
    </r>
    <r>
      <rPr>
        <b/>
        <sz val="9"/>
        <rFont val="Tahoma"/>
        <family val="2"/>
      </rPr>
      <t xml:space="preserve"> </t>
    </r>
    <r>
      <rPr>
        <b/>
        <sz val="9"/>
        <color rgb="FFFFFF00"/>
        <rFont val="Tahoma"/>
        <family val="2"/>
      </rPr>
      <t>1</t>
    </r>
    <r>
      <rPr>
        <b/>
        <sz val="9"/>
        <rFont val="Tahoma"/>
        <family val="2"/>
      </rPr>
      <t xml:space="preserve"> 1</t>
    </r>
    <r>
      <rPr>
        <b/>
        <sz val="9"/>
        <color rgb="FFFFFF00"/>
        <rFont val="Tahoma"/>
        <family val="2"/>
      </rPr>
      <t xml:space="preserve"> </t>
    </r>
    <r>
      <rPr>
        <b/>
        <sz val="9"/>
        <color theme="5" tint="0.39997558519241921"/>
        <rFont val="Tahoma"/>
        <family val="2"/>
      </rPr>
      <t>1</t>
    </r>
  </si>
  <si>
    <t>met tab boven FR</t>
  </si>
  <si>
    <t>4759tabfr</t>
  </si>
  <si>
    <t>met tab boven NL</t>
  </si>
  <si>
    <t>4759tabnl</t>
  </si>
  <si>
    <t>Krooneend - (Netta rufina)</t>
  </si>
  <si>
    <t>▬ Philanews Nr. 1 / 2018 (pg.  12) ▬</t>
  </si>
  <si>
    <t xml:space="preserve">4759 - Vogels: de krooneend (zegel voor verenigingen) - Zegel uit V10-4759: (V: w=€0,44) </t>
  </si>
  <si>
    <t xml:space="preserve"> - De Belgische biercultuur</t>
  </si>
  <si>
    <r>
      <rPr>
        <sz val="10"/>
        <color rgb="FF7030A0"/>
        <rFont val="Verdana"/>
        <family val="2"/>
      </rPr>
      <t xml:space="preserve">Blok </t>
    </r>
    <r>
      <rPr>
        <b/>
        <sz val="10"/>
        <rFont val="Verdana"/>
        <family val="2"/>
      </rPr>
      <t>BL260</t>
    </r>
  </si>
  <si>
    <t>4758tab-c</t>
  </si>
  <si>
    <t>4758tab-b</t>
  </si>
  <si>
    <t>4758tab-a</t>
  </si>
  <si>
    <t>4756tab-c</t>
  </si>
  <si>
    <t>4756tab-b</t>
  </si>
  <si>
    <t>4756tab-a</t>
  </si>
  <si>
    <t>4754</t>
  </si>
  <si>
    <t>4754tab-c</t>
  </si>
  <si>
    <t>4754tab-b</t>
  </si>
  <si>
    <t>4754tab-a</t>
  </si>
  <si>
    <t>4755tab</t>
  </si>
  <si>
    <t>(4754+4756+  4758)tab</t>
  </si>
  <si>
    <t xml:space="preserve"> sociale aspect.</t>
  </si>
  <si>
    <t xml:space="preserve"> bier en eten</t>
  </si>
  <si>
    <t xml:space="preserve"> teelt</t>
  </si>
  <si>
    <t xml:space="preserve"> diversiteit</t>
  </si>
  <si>
    <t xml:space="preserve">  vakmanschap/know-how</t>
  </si>
  <si>
    <t>▬ Philanews Nr. 1 / 2018 (pg. 8 - 9) ▬</t>
  </si>
  <si>
    <t>4754 / 4758 - De Belgische biercultuur - Zegels uit blok BL260: (①WORLD: w=€1,35)</t>
  </si>
  <si>
    <t xml:space="preserve"> - 60 jaar Smurfen</t>
  </si>
  <si>
    <t>:</t>
  </si>
  <si>
    <t>4749 / 53</t>
  </si>
  <si>
    <t>met tabbeeldoorloper</t>
  </si>
  <si>
    <t>4752tab</t>
  </si>
  <si>
    <t>4751tab</t>
  </si>
  <si>
    <t>4750tab</t>
  </si>
  <si>
    <t xml:space="preserve"> strook van samenhangende zegels (ook in OBP)</t>
  </si>
  <si>
    <t>5 x met tabbeeldoorlopers</t>
  </si>
  <si>
    <t>4749</t>
  </si>
  <si>
    <t>4749/53tab</t>
  </si>
  <si>
    <t xml:space="preserve"> de Grote Smurf</t>
  </si>
  <si>
    <t xml:space="preserve"> de Zwarte Smurf </t>
  </si>
  <si>
    <t xml:space="preserve"> de Smurfin</t>
  </si>
  <si>
    <t xml:space="preserve"> de Moppersmurf</t>
  </si>
  <si>
    <t xml:space="preserve">  de Brilsmurf</t>
  </si>
  <si>
    <t>▬ Philanews Nr. 1 / 2018 (pg. 6 - 7) ▬</t>
  </si>
  <si>
    <t>4749 / 4753 - 60 jaar Smurfen - Zegels uit F4749/53: (①: w=€0,74)</t>
  </si>
  <si>
    <t xml:space="preserve"> - Winnend België - De Diamantsector</t>
  </si>
  <si>
    <r>
      <rPr>
        <sz val="10"/>
        <color rgb="FF7030A0"/>
        <rFont val="Verdana"/>
        <family val="2"/>
      </rPr>
      <t xml:space="preserve">Blok </t>
    </r>
    <r>
      <rPr>
        <b/>
        <sz val="10"/>
        <rFont val="Verdana"/>
        <family val="2"/>
      </rPr>
      <t>BL259</t>
    </r>
  </si>
  <si>
    <t>4748+4747+4745</t>
  </si>
  <si>
    <t>4744</t>
  </si>
  <si>
    <t>4744+4746+4748</t>
  </si>
  <si>
    <t xml:space="preserve">  erts en diamant.</t>
  </si>
  <si>
    <t xml:space="preserve">  slijpen</t>
  </si>
  <si>
    <t xml:space="preserve">  mapping/bewerken ruw</t>
  </si>
  <si>
    <t xml:space="preserve">  geslepen vorm </t>
  </si>
  <si>
    <t xml:space="preserve">   close-up ruw materiaal</t>
  </si>
  <si>
    <t>▬ Philanews Nr. 1 / 2018 (pg. 4 - 5) ▬</t>
  </si>
  <si>
    <t>4744 / 4748 - Winnend België - De Diamantsector - Zegels uit blok BL259: (①EUROPE: w=€1,13)</t>
  </si>
  <si>
    <t>Oh dennenboom…  (①EUROPE: w=€1,13)</t>
  </si>
  <si>
    <t xml:space="preserve"> ①E</t>
  </si>
  <si>
    <r>
      <rPr>
        <sz val="10"/>
        <color rgb="FF7030A0"/>
        <rFont val="Verdana"/>
        <family val="2"/>
      </rPr>
      <t>Boekje</t>
    </r>
    <r>
      <rPr>
        <b/>
        <sz val="10"/>
        <rFont val="Verdana"/>
        <family val="2"/>
      </rPr>
      <t xml:space="preserve"> B164</t>
    </r>
  </si>
  <si>
    <t>onder &amp; rechts ongetand</t>
  </si>
  <si>
    <t>4743c</t>
  </si>
  <si>
    <t>4743b</t>
  </si>
  <si>
    <t>4743a</t>
  </si>
  <si>
    <t>▬ Philanews Nr. 4 / 2017 (pg. 12 - 13) ▬</t>
  </si>
  <si>
    <t>4742 / 4742c - Oh dennenboom… - Zegels uit en boekje B164: (①EUROPE: w=€1,13)</t>
  </si>
  <si>
    <t>Oh dennenboom… (①w=€0,74)</t>
  </si>
  <si>
    <r>
      <rPr>
        <sz val="10"/>
        <color rgb="FF7030A0"/>
        <rFont val="Verdana"/>
        <family val="2"/>
      </rPr>
      <t>Boekje</t>
    </r>
    <r>
      <rPr>
        <b/>
        <sz val="10"/>
        <rFont val="Verdana"/>
        <family val="2"/>
      </rPr>
      <t xml:space="preserve"> B163</t>
    </r>
  </si>
  <si>
    <t>4742</t>
  </si>
  <si>
    <t>4742c</t>
  </si>
  <si>
    <t>4742b</t>
  </si>
  <si>
    <t>4742a</t>
  </si>
  <si>
    <t xml:space="preserve">4742 / 4742c - Oh dennenboom… - Zegels uit boekje B163: (①: w=€0,74) </t>
  </si>
  <si>
    <t>De maskers uit Tervuren</t>
  </si>
  <si>
    <t xml:space="preserve"> ①W</t>
  </si>
  <si>
    <r>
      <rPr>
        <sz val="10"/>
        <color rgb="FF7030A0"/>
        <rFont val="Verdana"/>
        <family val="2"/>
      </rPr>
      <t>Blok</t>
    </r>
    <r>
      <rPr>
        <b/>
        <sz val="10"/>
        <rFont val="Verdana"/>
        <family val="2"/>
      </rPr>
      <t xml:space="preserve"> BL258</t>
    </r>
  </si>
  <si>
    <t xml:space="preserve"> met tabbeeldoorloper onder</t>
  </si>
  <si>
    <t>4737</t>
  </si>
  <si>
    <t>4737tab</t>
  </si>
  <si>
    <t>2 x met tabbeeldoorloper in het midden</t>
  </si>
  <si>
    <t>(4737+4740)tab</t>
  </si>
  <si>
    <t>Yombe.</t>
  </si>
  <si>
    <t>Tshokwe</t>
  </si>
  <si>
    <t>Luluwa</t>
  </si>
  <si>
    <t>Ababua</t>
  </si>
  <si>
    <t>Songye</t>
  </si>
  <si>
    <t>▬ Philanews Nr. 4 / 2017 (pg. 11 ) ▬</t>
  </si>
  <si>
    <t>4737 / 4741 - De maskers uit Tervuren  - Zegels uit blok BL258: (①WORLD: w=€1,35)</t>
  </si>
  <si>
    <t>60 jaar natuurreservaat Hoge Venen</t>
  </si>
  <si>
    <r>
      <rPr>
        <sz val="10"/>
        <color rgb="FF7030A0"/>
        <rFont val="Verdana"/>
        <family val="2"/>
      </rPr>
      <t xml:space="preserve">Blok </t>
    </r>
    <r>
      <rPr>
        <b/>
        <sz val="10"/>
        <rFont val="Verdana"/>
        <family val="2"/>
      </rPr>
      <t>BL257</t>
    </r>
  </si>
  <si>
    <t>4733/34</t>
  </si>
  <si>
    <t>4728/29</t>
  </si>
  <si>
    <t>   Moerasparelmoervlinder - (Euphydryas aurinia)</t>
  </si>
  <si>
    <t>  Klokjesgentiaan - (Gentiana pneumonanthe)</t>
  </si>
  <si>
    <t>  Noordse glazenmaker - (Aeshna subarctica)</t>
  </si>
  <si>
    <t>  Veenpluis - (Eriophorum angustifolium)</t>
  </si>
  <si>
    <t>  Wilde kat - (Felis silvestris).</t>
  </si>
  <si>
    <t>  Boommarter - (Martes martes)</t>
  </si>
  <si>
    <t>  Ruigpootuil - (Aegolius funereus)</t>
  </si>
  <si>
    <t>  Korhoen - (Lyrurus tetrix)</t>
  </si>
  <si>
    <t>Notenkraker - (Nucifraga caryocotactes)</t>
  </si>
  <si>
    <t>4727</t>
  </si>
  <si>
    <t>▬ Philanews Nr. 4 / 2017 (pg. 6 - 7) ▬</t>
  </si>
  <si>
    <t>4727 / 4736 - 60 jaar natuurreservaat Hoge Venen - Zegels uit blok BL257: (①: w=€0,74)</t>
  </si>
  <si>
    <t>DE GROOTE OORLOG (DEEL 4)</t>
  </si>
  <si>
    <r>
      <rPr>
        <sz val="10"/>
        <color rgb="FF7030A0"/>
        <rFont val="Verdana"/>
        <family val="2"/>
      </rPr>
      <t>Blok</t>
    </r>
    <r>
      <rPr>
        <b/>
        <sz val="10"/>
        <rFont val="Verdana"/>
        <family val="2"/>
      </rPr>
      <t xml:space="preserve"> BL256</t>
    </r>
  </si>
  <si>
    <t>met tabbeelddoorloper boven en onder</t>
  </si>
  <si>
    <t>4726tab-c</t>
  </si>
  <si>
    <t>met tabbeelddoorloper onder</t>
  </si>
  <si>
    <t>4726tab-b</t>
  </si>
  <si>
    <t>met tabbeelddoorloper boven</t>
  </si>
  <si>
    <t>4726tab-a</t>
  </si>
  <si>
    <t>4724tab-c</t>
  </si>
  <si>
    <t>4724tab-b</t>
  </si>
  <si>
    <t>4724tab-a</t>
  </si>
  <si>
    <t>4722</t>
  </si>
  <si>
    <t>4722tab-c</t>
  </si>
  <si>
    <t>4722tab-b</t>
  </si>
  <si>
    <t>4722tab-a</t>
  </si>
  <si>
    <t>met tabbeelddoorloper rechts</t>
  </si>
  <si>
    <t>4725tab</t>
  </si>
  <si>
    <t>4723tab</t>
  </si>
  <si>
    <t>3 zegels met tabbeelddoorlopers verticaal</t>
  </si>
  <si>
    <t>(4722+4724+   4726)tab</t>
  </si>
  <si>
    <t>Baarle-Hertog (postkantoor-censuur-zendmast).</t>
  </si>
  <si>
    <t>Canadezen in de ‘Slag bij Passchendaele’ (1917)</t>
  </si>
  <si>
    <t>draadloze communicatie</t>
  </si>
  <si>
    <t>duiven aan het front</t>
  </si>
  <si>
    <t>oorlogspost</t>
  </si>
  <si>
    <t>▬ Philanews Nr. 4 / 2017 (pg. 4 - 5) ▬</t>
  </si>
  <si>
    <t>4722 / 4726 - DE GROOTE OORLOG (DEEL 4) - Zegels uit blok BL256: (①EUROPE: w=€1,13)</t>
  </si>
  <si>
    <t xml:space="preserve">Op het juiste spoor: stoomlocomotief Type 1 'Belpaire' </t>
  </si>
  <si>
    <r>
      <rPr>
        <sz val="10"/>
        <color rgb="FF7030A0"/>
        <rFont val="Verdana"/>
        <family val="2"/>
      </rPr>
      <t>Blok</t>
    </r>
    <r>
      <rPr>
        <b/>
        <sz val="10"/>
        <rFont val="Verdana"/>
        <family val="2"/>
      </rPr>
      <t xml:space="preserve"> BL255</t>
    </r>
  </si>
  <si>
    <t>met tabbeelddoorloper links</t>
  </si>
  <si>
    <t>4719tab</t>
  </si>
  <si>
    <t>4720/21</t>
  </si>
  <si>
    <t>4717</t>
  </si>
  <si>
    <t>4717/18</t>
  </si>
  <si>
    <t>elektrisch motorstel Desiro (2008)</t>
  </si>
  <si>
    <t>diesellocomotief Reeks 54 (1955-1957)</t>
  </si>
  <si>
    <t>stoomlocomotief Type 12 Atlantic (1939)</t>
  </si>
  <si>
    <t>dieselmotorstel Type 653 (1936)</t>
  </si>
  <si>
    <t>elektrisch motorstel Type 1935 (1935)</t>
  </si>
  <si>
    <t>▬ Philanews Nr. 3 / 2017 (pg. 12 - 13) ▬</t>
  </si>
  <si>
    <t>4717 / 4721 - Op het juiste spoor - Zegels uit blok BL255: (②: w=€1,48)</t>
  </si>
  <si>
    <t>ZEELEVEN IN GEVAAR</t>
  </si>
  <si>
    <r>
      <rPr>
        <sz val="10"/>
        <color rgb="FF7030A0"/>
        <rFont val="Verdana"/>
        <family val="2"/>
      </rPr>
      <t>Blok</t>
    </r>
    <r>
      <rPr>
        <b/>
        <sz val="10"/>
        <rFont val="Verdana"/>
        <family val="2"/>
      </rPr>
      <t xml:space="preserve"> BL254</t>
    </r>
  </si>
  <si>
    <t>Bruinvis - (Phocoena phocoena)</t>
  </si>
  <si>
    <t xml:space="preserve">Grijze - (Halichoerus grypus) + gewone zeehond - </t>
  </si>
  <si>
    <t>Bultrug  - (Megaptera novaeangliae)</t>
  </si>
  <si>
    <t>Tuimelaar - (Tursiops truncatus)</t>
  </si>
  <si>
    <t>4712</t>
  </si>
  <si>
    <t>▬ Philanews Nr. 3 / 2017 (pg. 10 - 11) ▬</t>
  </si>
  <si>
    <t>4712 / 4716 - ZEELEVEN IN GEVAAR - Zegels uit blok BL254: (①EUROPE: w=€1,13)</t>
  </si>
  <si>
    <t>5ex</t>
  </si>
  <si>
    <t>Kinky &amp; Cosy gaan los</t>
  </si>
  <si>
    <t>4711</t>
  </si>
  <si>
    <t>Kinky &amp; Cosy trekken gezichten voor de foto</t>
  </si>
  <si>
    <t>▬ Philanews Nr. 3 / 2017 (pg.  7) ▬</t>
  </si>
  <si>
    <t>4711 - Kinky &amp; Cosy gaan los - De rebelse zusjes van de filatelie - Zegel uit V5-4711: (②: w=€1,48)</t>
  </si>
  <si>
    <t>Nieuwe rouwzegel: Het symbool van  de witte roos</t>
  </si>
  <si>
    <t>4710</t>
  </si>
  <si>
    <r>
      <rPr>
        <sz val="10"/>
        <color rgb="FF7030A0"/>
        <rFont val="Verdana"/>
        <family val="2"/>
      </rPr>
      <t>Boekje</t>
    </r>
    <r>
      <rPr>
        <b/>
        <sz val="10"/>
        <rFont val="Verdana"/>
        <family val="2"/>
      </rPr>
      <t xml:space="preserve"> B162</t>
    </r>
  </si>
  <si>
    <t>4710c</t>
  </si>
  <si>
    <t>links &amp; onder ongetand</t>
  </si>
  <si>
    <t>4710b</t>
  </si>
  <si>
    <t>rechts ongetand</t>
  </si>
  <si>
    <t>4710a</t>
  </si>
  <si>
    <t>links ongetand</t>
  </si>
  <si>
    <t>▬ Philanews Nr. 3 / 2017 (pg.  6) ▬</t>
  </si>
  <si>
    <t>4710 / 4710c - Nieuwe rouwzegel: Het symbool van  de witte roos  - Boekje B162: (①: w=€0,74)</t>
  </si>
  <si>
    <t xml:space="preserve">De universiteit gisteren en vandaag </t>
  </si>
  <si>
    <t xml:space="preserve"> ③W</t>
  </si>
  <si>
    <r>
      <rPr>
        <sz val="10"/>
        <color rgb="FF7030A0"/>
        <rFont val="Verdana"/>
        <family val="2"/>
      </rPr>
      <t>Blok</t>
    </r>
    <r>
      <rPr>
        <b/>
        <sz val="10"/>
        <rFont val="Verdana"/>
        <family val="2"/>
      </rPr>
      <t xml:space="preserve"> BL253</t>
    </r>
  </si>
  <si>
    <t>4708</t>
  </si>
  <si>
    <t>4708/09</t>
  </si>
  <si>
    <t xml:space="preserve">Universiteit Gent: Aula Academica/Blauwe reactie in een plant door de GUS kleuring (moleculaire biotechnologie)   </t>
  </si>
  <si>
    <t>Universiteit Luik: Sateliet/Salle académique</t>
  </si>
  <si>
    <t>▬ Philanews Nr. 3 / 2017 (pg. 4 - 5) ▬</t>
  </si>
  <si>
    <t>4708 / 4709 - De universiteit gisteren en vandaag - Zegels uit blok BL253: (③WORLD: w=€4,05)</t>
  </si>
  <si>
    <t>Het Belgisch kasteel (Europa)</t>
  </si>
  <si>
    <t>4707</t>
  </si>
  <si>
    <t>zandkasteel opgebouwd uit details van bestaande Belgische kastelen.</t>
  </si>
  <si>
    <t>▬ Philanews Nr. 2 / 2017 (pg. 14 - 15) ▬</t>
  </si>
  <si>
    <t>4707 - Het Belgisch kasteel (Europa) - Zegel uit V5-4707: (①EUROPE: w=€1,13)</t>
  </si>
  <si>
    <t xml:space="preserve">BELGIË KLEURT GEEL: 10 Belgische winnaars </t>
  </si>
  <si>
    <r>
      <rPr>
        <sz val="10"/>
        <color rgb="FF7030A0"/>
        <rFont val="Verdana"/>
        <family val="2"/>
      </rPr>
      <t>Blok</t>
    </r>
    <r>
      <rPr>
        <b/>
        <sz val="10"/>
        <rFont val="Verdana"/>
        <family val="2"/>
      </rPr>
      <t xml:space="preserve"> BL252</t>
    </r>
  </si>
  <si>
    <t>4705/06</t>
  </si>
  <si>
    <t>4702/04</t>
  </si>
  <si>
    <t>4699/01</t>
  </si>
  <si>
    <t>4697/98</t>
  </si>
  <si>
    <t>Lucien Van Impe (1976).</t>
  </si>
  <si>
    <t>Eddy Merckx (1969, 1970, 1971, 1972 &amp; 1974)</t>
  </si>
  <si>
    <t>Sylvère Maes (1936 &amp; 1939)</t>
  </si>
  <si>
    <t>Romain Maes (1935)</t>
  </si>
  <si>
    <t xml:space="preserve">Maurice Dewaele (1929) </t>
  </si>
  <si>
    <t xml:space="preserve">Lucien Buyze (1926)                 </t>
  </si>
  <si>
    <t>Léon Scieur (1921)</t>
  </si>
  <si>
    <t>Firmin Lambot (1919 &amp; 1922)</t>
  </si>
  <si>
    <t xml:space="preserve">Philippe Thys (1913, 1914 &amp; 1920)           </t>
  </si>
  <si>
    <t xml:space="preserve">Odiel Defraeye (1912)    </t>
  </si>
  <si>
    <t>▬ Philanews Nr. 2 / 2017 (pg. 12 - 13) ▬</t>
  </si>
  <si>
    <t>4697 / 4706 - BELGIË KLEURT GEEL: 10 Belgische winnaars - Zegels uit blok BL252 : (①: w=€0,74)</t>
  </si>
  <si>
    <t>Grote medische doorbraken</t>
  </si>
  <si>
    <r>
      <rPr>
        <sz val="10"/>
        <color rgb="FF7030A0"/>
        <rFont val="Verdana"/>
        <family val="2"/>
      </rPr>
      <t>Blok</t>
    </r>
    <r>
      <rPr>
        <b/>
        <sz val="10"/>
        <rFont val="Verdana"/>
        <family val="2"/>
      </rPr>
      <t xml:space="preserve"> BL251</t>
    </r>
  </si>
  <si>
    <t>4696tab-c</t>
  </si>
  <si>
    <t>4696tab-b</t>
  </si>
  <si>
    <t>4696tab-a</t>
  </si>
  <si>
    <t>4694tab-c</t>
  </si>
  <si>
    <t>4694tab-b</t>
  </si>
  <si>
    <t>4694tab-a</t>
  </si>
  <si>
    <t>4692</t>
  </si>
  <si>
    <t>4692tab-c</t>
  </si>
  <si>
    <t>4692tab-b</t>
  </si>
  <si>
    <t>4692tab-a</t>
  </si>
  <si>
    <t>4695tab</t>
  </si>
  <si>
    <t>4693tab</t>
  </si>
  <si>
    <t>(4692+4694+    4696)tab</t>
  </si>
  <si>
    <t>Ferdinand Peeters: anticonceptiepil.</t>
  </si>
  <si>
    <t>Albert Hustin: methode bewaring bloed</t>
  </si>
  <si>
    <t>Alfons Van Doninck: muggenmelk</t>
  </si>
  <si>
    <t>Albin Lambotte: operatieve fractuurbehandeling</t>
  </si>
  <si>
    <t>Adolphe Quetelet: Body Mass Index (BMI)</t>
  </si>
  <si>
    <t>▬ Philanews Nr. 2 / 2017 (pg. 8 - 9) ▬</t>
  </si>
  <si>
    <t>4692 / 4696 - Grote medische doorbraken - Zegels uit blok BL251: (①EUROPE: w=€1,13)</t>
  </si>
  <si>
    <t>500 jaar reformatie: 1517, Luther verandert de geschiedenis</t>
  </si>
  <si>
    <r>
      <rPr>
        <sz val="10"/>
        <color rgb="FF7030A0"/>
        <rFont val="Verdana"/>
        <family val="2"/>
      </rPr>
      <t>Blok</t>
    </r>
    <r>
      <rPr>
        <b/>
        <sz val="10"/>
        <rFont val="Verdana"/>
        <family val="2"/>
      </rPr>
      <t xml:space="preserve"> BL250</t>
    </r>
  </si>
  <si>
    <t>4690</t>
  </si>
  <si>
    <t>4690/91</t>
  </si>
  <si>
    <t xml:space="preserve">Maarten Luther (gravure naar een portret van Lucas Cranach de Oude). </t>
  </si>
  <si>
    <t>Poort van de Slotkerk te Wittenberg</t>
  </si>
  <si>
    <t>▬ Philanews Nr. 2 / 2017 (pg. 6 - 7) ▬</t>
  </si>
  <si>
    <t>4690 / 4691 - 500 jaar reformatie: 1517, Luther verandert de geschiedenis -Zegels uit blok BL250 : (③EUROPE: w=€3,39)</t>
  </si>
  <si>
    <t>Eupens schönste Plätze, Stadspleinen van Eupen (Promotie van de Filatelie) - Eupen bovenstad</t>
  </si>
  <si>
    <t>+</t>
  </si>
  <si>
    <r>
      <rPr>
        <sz val="10"/>
        <color rgb="FF7030A0"/>
        <rFont val="Verdana"/>
        <family val="2"/>
      </rPr>
      <t>Blok</t>
    </r>
    <r>
      <rPr>
        <b/>
        <sz val="10"/>
        <rFont val="Verdana"/>
        <family val="2"/>
      </rPr>
      <t xml:space="preserve"> BL249</t>
    </r>
  </si>
  <si>
    <t>▬ Philanews Nr. 2 / 2017 (pg. 4 - 5) ▬</t>
  </si>
  <si>
    <t>4685 / 4689 - Eupens schönste Plätze, Stadspleinen van Eupen (Promotie van de Filatelie) - Blok BL249: (①: w=€0,74 + €3,70 toeslag/blok)</t>
  </si>
  <si>
    <t>Stadhuis (Rathausplatz)</t>
  </si>
  <si>
    <t>Sint-Nikolauskerk (Marktplatz)</t>
  </si>
  <si>
    <t>Voormalige koopmanswoning (Werthplatz)</t>
  </si>
  <si>
    <t>Klooster van de Zusters Franciscanen (Marktplatz)</t>
  </si>
  <si>
    <t>Oorlogsmonument (Werthplatz);</t>
  </si>
  <si>
    <t>4685</t>
  </si>
  <si>
    <t>4685 / 4689 - Eupens schönste Plätze, Stadspleinen van Eupen (Promotie van de Filatelie) - Zegels uit blok BL249: (①: w=€0,74 + €3,70 toeslag/blok)</t>
  </si>
  <si>
    <t xml:space="preserve"> geen voorverkoop</t>
  </si>
  <si>
    <t>MyStamp Europe</t>
  </si>
  <si>
    <t>4684</t>
  </si>
  <si>
    <t>▬ Philanews Nr. 1 / 2017 (pg. 16) ▬</t>
  </si>
  <si>
    <t>4684 - "MyStamp Europe" (type nr. 4182): (①EUROPE: w=€1,13)</t>
  </si>
  <si>
    <t>VERSTOORD KLIMAAT</t>
  </si>
  <si>
    <r>
      <rPr>
        <sz val="10"/>
        <rFont val="Verdana"/>
        <family val="2"/>
      </rPr>
      <t>Bo</t>
    </r>
    <r>
      <rPr>
        <sz val="10"/>
        <color rgb="FF7030A0"/>
        <rFont val="Verdana"/>
        <family val="2"/>
      </rPr>
      <t>ekje</t>
    </r>
    <r>
      <rPr>
        <b/>
        <sz val="10"/>
        <rFont val="Verdana"/>
        <family val="2"/>
      </rPr>
      <t xml:space="preserve"> B161</t>
    </r>
  </si>
  <si>
    <t>evocatie doel Klimaatconferentie Parijs 2015: opwarming minder dan 2°C.</t>
  </si>
  <si>
    <t>evolutie van de opwarming van de aarde (1950 - 2017)</t>
  </si>
  <si>
    <t>4682</t>
  </si>
  <si>
    <t>▬ Philanews Nr. 1 / 2017 (pg. 14 - 15) ▬</t>
  </si>
  <si>
    <t>4682 / 4683 - VERSTOORD KLIMAAT - Zegels uit boekje B161: (①: w=€0,74)</t>
  </si>
  <si>
    <t>GERED UIT DE VLAMMEN</t>
  </si>
  <si>
    <r>
      <rPr>
        <sz val="10"/>
        <color rgb="FF7030A0"/>
        <rFont val="Verdana"/>
        <family val="2"/>
      </rPr>
      <t>Blok</t>
    </r>
    <r>
      <rPr>
        <b/>
        <sz val="10"/>
        <rFont val="Verdana"/>
        <family val="2"/>
      </rPr>
      <t xml:space="preserve"> BL248</t>
    </r>
  </si>
  <si>
    <t>hydrant.</t>
  </si>
  <si>
    <t>noodhamer</t>
  </si>
  <si>
    <t>rookmelder</t>
  </si>
  <si>
    <t>brandblusser</t>
  </si>
  <si>
    <t>brandsproeier</t>
  </si>
  <si>
    <t>4677</t>
  </si>
  <si>
    <t>▬ Philanews Nr. 1 / 2017 (pg. 10 - 11) ▬</t>
  </si>
  <si>
    <t>4677 / 4681 - GERED UIT DE VLAMMEN - Zegels uit blok BL248: (②: w=€1,48)</t>
  </si>
  <si>
    <t>Bloeiend bos</t>
  </si>
  <si>
    <r>
      <rPr>
        <sz val="10"/>
        <color rgb="FF7030A0"/>
        <rFont val="Verdana"/>
        <family val="2"/>
      </rPr>
      <t>Blok BL</t>
    </r>
    <r>
      <rPr>
        <b/>
        <sz val="10"/>
        <rFont val="Verdana"/>
        <family val="2"/>
      </rPr>
      <t>247</t>
    </r>
  </si>
  <si>
    <t>tapijt boshyacinten.</t>
  </si>
  <si>
    <t>bloemdek boshyacint</t>
  </si>
  <si>
    <t>boshyacint in de knop</t>
  </si>
  <si>
    <t>helmknoppen boshyacint</t>
  </si>
  <si>
    <t>bloeiende boshyacint</t>
  </si>
  <si>
    <t>4672</t>
  </si>
  <si>
    <t>▬ Philanews Nr. 1 / 2017 (pg. 8 - 9) ▬</t>
  </si>
  <si>
    <t>4672 / 4676 - Bloeiend bos - Zegels uit blok BL247: (②: w=€1,48)</t>
  </si>
  <si>
    <t xml:space="preserve">Waterral (zegel voor aangetekende zending) </t>
  </si>
  <si>
    <t>pl. Nr.</t>
  </si>
  <si>
    <r>
      <rPr>
        <b/>
        <sz val="9"/>
        <color rgb="FF0083E6"/>
        <rFont val="Tahoma"/>
        <family val="2"/>
      </rPr>
      <t>2</t>
    </r>
    <r>
      <rPr>
        <b/>
        <sz val="9"/>
        <color theme="4" tint="-0.249977111117893"/>
        <rFont val="Tahoma"/>
        <family val="2"/>
      </rPr>
      <t xml:space="preserve"> </t>
    </r>
    <r>
      <rPr>
        <b/>
        <sz val="9"/>
        <color rgb="FFFF0000"/>
        <rFont val="Tahoma"/>
        <family val="2"/>
      </rPr>
      <t>2</t>
    </r>
    <r>
      <rPr>
        <b/>
        <sz val="9"/>
        <rFont val="Tahoma"/>
        <family val="2"/>
      </rPr>
      <t xml:space="preserve"> </t>
    </r>
    <r>
      <rPr>
        <b/>
        <sz val="9"/>
        <color rgb="FFFFFF00"/>
        <rFont val="Tahoma"/>
        <family val="2"/>
      </rPr>
      <t>2</t>
    </r>
    <r>
      <rPr>
        <b/>
        <sz val="9"/>
        <rFont val="Tahoma"/>
        <family val="2"/>
      </rPr>
      <t xml:space="preserve"> 2</t>
    </r>
    <r>
      <rPr>
        <b/>
        <sz val="9"/>
        <color rgb="FFFFFF00"/>
        <rFont val="Tahoma"/>
        <family val="2"/>
      </rPr>
      <t xml:space="preserve"> </t>
    </r>
    <r>
      <rPr>
        <b/>
        <sz val="9"/>
        <color theme="5" tint="0.39997558519241921"/>
        <rFont val="Tahoma"/>
        <family val="2"/>
      </rPr>
      <t>2</t>
    </r>
  </si>
  <si>
    <t>AR</t>
  </si>
  <si>
    <t>4671</t>
  </si>
  <si>
    <r>
      <rPr>
        <b/>
        <sz val="9"/>
        <color rgb="FF0083E6"/>
        <rFont val="Tahoma"/>
        <family val="2"/>
      </rPr>
      <t>1</t>
    </r>
    <r>
      <rPr>
        <b/>
        <sz val="9"/>
        <color theme="4" tint="-0.249977111117893"/>
        <rFont val="Tahoma"/>
        <family val="2"/>
      </rPr>
      <t xml:space="preserve"> </t>
    </r>
    <r>
      <rPr>
        <b/>
        <sz val="9"/>
        <color rgb="FFFF0000"/>
        <rFont val="Tahoma"/>
        <family val="2"/>
      </rPr>
      <t>1</t>
    </r>
    <r>
      <rPr>
        <b/>
        <sz val="9"/>
        <rFont val="Tahoma"/>
        <family val="2"/>
      </rPr>
      <t xml:space="preserve"> </t>
    </r>
    <r>
      <rPr>
        <b/>
        <sz val="9"/>
        <color rgb="FFFFFF00"/>
        <rFont val="Tahoma"/>
        <family val="2"/>
      </rPr>
      <t>1</t>
    </r>
    <r>
      <rPr>
        <b/>
        <sz val="9"/>
        <rFont val="Tahoma"/>
        <family val="2"/>
      </rPr>
      <t xml:space="preserve"> 1</t>
    </r>
    <r>
      <rPr>
        <b/>
        <sz val="9"/>
        <color rgb="FFFFFF00"/>
        <rFont val="Tahoma"/>
        <family val="2"/>
      </rPr>
      <t xml:space="preserve"> </t>
    </r>
    <r>
      <rPr>
        <b/>
        <sz val="9"/>
        <color theme="5" tint="0.39997558519241921"/>
        <rFont val="Tahoma"/>
        <family val="2"/>
      </rPr>
      <t>1</t>
    </r>
  </si>
  <si>
    <t>met tab boven Frans</t>
  </si>
  <si>
    <t>4671tabnl</t>
  </si>
  <si>
    <t>met tab boven Nederlands</t>
  </si>
  <si>
    <t>waterral - (Rallus aquaticus)</t>
  </si>
  <si>
    <t>▬ Philanews Nr. 1 / 2017 (pg.  12) ▬</t>
  </si>
  <si>
    <t>4671 - Waterral (zegel voor aangetekende zending) - Zegel uit V10-4671: (AR:  w=€5,29)</t>
  </si>
  <si>
    <t xml:space="preserve">GUUST FLATER WORDT 60 </t>
  </si>
  <si>
    <r>
      <rPr>
        <sz val="10"/>
        <color rgb="FF7030A0"/>
        <rFont val="Verdana"/>
        <family val="2"/>
      </rPr>
      <t>Blok</t>
    </r>
    <r>
      <rPr>
        <b/>
        <sz val="10"/>
        <rFont val="Verdana"/>
        <family val="2"/>
      </rPr>
      <t xml:space="preserve"> BL246</t>
    </r>
  </si>
  <si>
    <t>4669/70</t>
  </si>
  <si>
    <t>4666</t>
  </si>
  <si>
    <t>4666/67</t>
  </si>
  <si>
    <t>Agent Vondelaar</t>
  </si>
  <si>
    <t>Juffrouw Jannie</t>
  </si>
  <si>
    <t>Guust Flater</t>
  </si>
  <si>
    <t>Léon Prunelle - Pruimpit</t>
  </si>
  <si>
    <t>Mister Demesmaeker</t>
  </si>
  <si>
    <t>▬ Philanews Nr. 1 / 2017 (pg. 6 - 7) ▬</t>
  </si>
  <si>
    <t>4666 / 4670 - GUUST FLATER WORDT 60 - Zegels uit blok BL246: (②: w=€1,48)</t>
  </si>
  <si>
    <t xml:space="preserve">HOOP DOET (JONG) LEVEN </t>
  </si>
  <si>
    <t>4665</t>
  </si>
  <si>
    <t>met tab rechts</t>
  </si>
  <si>
    <t>4665tabr</t>
  </si>
  <si>
    <t>met tab links</t>
  </si>
  <si>
    <t>4665tabl</t>
  </si>
  <si>
    <t>foto van een moeder met haar pasgeborene</t>
  </si>
  <si>
    <t>▬ Philanews Nr. 1 / 2017 (pg. 4 - 5) ▬</t>
  </si>
  <si>
    <t>4665 - HOOP DOET (JONG) LEVEN  - Zegel uit V10-4665: (①: w=€0,74)</t>
  </si>
  <si>
    <t>Eindejaarszegels: “Hartelijke” wensen - rendier</t>
  </si>
  <si>
    <r>
      <rPr>
        <sz val="10"/>
        <color rgb="FF7030A0"/>
        <rFont val="Verdana"/>
        <family val="2"/>
      </rPr>
      <t>boekje</t>
    </r>
    <r>
      <rPr>
        <b/>
        <sz val="10"/>
        <rFont val="Verdana"/>
        <family val="2"/>
      </rPr>
      <t xml:space="preserve"> B160</t>
    </r>
  </si>
  <si>
    <t>onder &amp; links  ongetand</t>
  </si>
  <si>
    <t>4664b</t>
  </si>
  <si>
    <t>4664a</t>
  </si>
  <si>
    <t>▬ Philanews Nr. 4 / 2016 (pg. 14 - 15) ▬</t>
  </si>
  <si>
    <t>4663 / 4664b - Eigenzinnige eindejaarszegels: “Hertelijke” wensen - Rendier - Zegels uit boekje B160:  (①EUROPE: w=€1,13 )</t>
  </si>
  <si>
    <t>Eindejaarszegels: “Hartelijke” wensen - Kerstman</t>
  </si>
  <si>
    <r>
      <rPr>
        <sz val="10"/>
        <color rgb="FF7030A0"/>
        <rFont val="Verdana"/>
        <family val="2"/>
      </rPr>
      <t>boekje</t>
    </r>
    <r>
      <rPr>
        <b/>
        <sz val="10"/>
        <rFont val="Verdana"/>
        <family val="2"/>
      </rPr>
      <t xml:space="preserve"> B159</t>
    </r>
  </si>
  <si>
    <t>onder &amp; links ongetand</t>
  </si>
  <si>
    <t>4663</t>
  </si>
  <si>
    <t>4663b</t>
  </si>
  <si>
    <t>4663a</t>
  </si>
  <si>
    <t>4663 / 4663b - Eigenzinnige eindejaarszegels: “Hertelijke” wensen - Kerstman - Zegels uit boekje B159: (①w=€0,74)</t>
  </si>
  <si>
    <t>doosje van 100 zegels</t>
  </si>
  <si>
    <t>R132/44</t>
  </si>
  <si>
    <t>Lis (iris) - (Iridaceae)</t>
  </si>
  <si>
    <t>Tulp - (Tulipa)</t>
  </si>
  <si>
    <t>Oosterse anemoon - (Anemone blanda)</t>
  </si>
  <si>
    <t>Narcis - (Narcissus)</t>
  </si>
  <si>
    <t>Dahlia - (Asteraceae)</t>
  </si>
  <si>
    <t>Knolbegonia - (Begoniaceae)</t>
  </si>
  <si>
    <t>Hyancint - (Hyacinthus orientalis)</t>
  </si>
  <si>
    <t>Lelie - (Lilium)</t>
  </si>
  <si>
    <t>Krokus - (Crocus)</t>
  </si>
  <si>
    <t>Amaryllis - (Amaryllidaceae)</t>
  </si>
  <si>
    <t>4653</t>
  </si>
  <si>
    <t>▬ Philanews Nr. 4/ 2016 (pg. 17) ▬</t>
  </si>
  <si>
    <t>4653 / 4662 - Bpost zet u in de bloemetjes: zelfklevende rolzegels R132/44: (①: w=€0,74)</t>
  </si>
  <si>
    <t xml:space="preserve">5 ex </t>
  </si>
  <si>
    <t>De Navo In België</t>
  </si>
  <si>
    <t>4652</t>
  </si>
  <si>
    <t xml:space="preserve">De maquette van de façade van de nieuwe Navo-hoofdzetel met ervoor de vlaggen van de lidstaten. </t>
  </si>
  <si>
    <t>▬ Philanews Nr. 4 / 2016 (pg. 12 - 13) ▬</t>
  </si>
  <si>
    <t>4652 - De Navo In België - Zegels uit V5-4652: (①EUROPE: w=€1,13)</t>
  </si>
  <si>
    <t>Astronomie in de kijker - Supermaan</t>
  </si>
  <si>
    <r>
      <rPr>
        <sz val="10"/>
        <rFont val="Verdana"/>
        <family val="2"/>
      </rPr>
      <t>blok</t>
    </r>
    <r>
      <rPr>
        <b/>
        <sz val="10"/>
        <rFont val="Verdana"/>
        <family val="2"/>
      </rPr>
      <t xml:space="preserve"> BL245</t>
    </r>
  </si>
  <si>
    <t>5 x samenhangend horizontaal</t>
  </si>
  <si>
    <t>4647</t>
  </si>
  <si>
    <t>4648/51</t>
  </si>
  <si>
    <t>Supermaan met vliegtuig</t>
  </si>
  <si>
    <t>Supermaan met torenspits (6 mei 2012)</t>
  </si>
  <si>
    <t>Supermaan met bomen</t>
  </si>
  <si>
    <t xml:space="preserve">Supermaan met menselijk gebaar  </t>
  </si>
  <si>
    <t>Evocatie van het fenomeen ‘Supermaan’</t>
  </si>
  <si>
    <t>▬ Philanews Nr. 4 / 2016 (pg. 8 - 9) ▬</t>
  </si>
  <si>
    <t>4647 / 4651 - Astronomie in de kijker - Supermaan - Zegels uit blok BL245: (①EUROPE: w=€1,13)</t>
  </si>
  <si>
    <t xml:space="preserve"> 10 ex</t>
  </si>
  <si>
    <t xml:space="preserve">Allen gelijk, allen verschillend: pleidooi voor tolerantie </t>
  </si>
  <si>
    <t>4646</t>
  </si>
  <si>
    <t>fotografische evocatie van tolerantie door drie grote religies uit België.</t>
  </si>
  <si>
    <t>▬ Philanews Nr. 4 / 2016 (pg. 6 - 7) ▬</t>
  </si>
  <si>
    <t>4646 - Allen gelijk, allen verschillend: pleidooi voor tolerantie  - Zegel uit V10-4646: (①: w=€0,74)</t>
  </si>
  <si>
    <t>Nobel België: Zij schreven geschiedenis</t>
  </si>
  <si>
    <r>
      <rPr>
        <sz val="10"/>
        <color rgb="FF7030A0"/>
        <rFont val="Verdana"/>
        <family val="2"/>
      </rPr>
      <t>blok</t>
    </r>
    <r>
      <rPr>
        <b/>
        <sz val="10"/>
        <rFont val="Verdana"/>
        <family val="2"/>
      </rPr>
      <t xml:space="preserve"> BL244</t>
    </r>
  </si>
  <si>
    <t>4 x samenhangend horizontaal</t>
  </si>
  <si>
    <t>4642/45</t>
  </si>
  <si>
    <t>4640/41</t>
  </si>
  <si>
    <t>4636</t>
  </si>
  <si>
    <t>4636+4638</t>
  </si>
  <si>
    <t>4636/37</t>
  </si>
  <si>
    <t>Jules Bordet - (1919, Geneeskunde)</t>
  </si>
  <si>
    <t>Dominique Pire - (1958, Vrede)</t>
  </si>
  <si>
    <t>Auguste Beernaert - (1909, Vrede)</t>
  </si>
  <si>
    <t>Gustave Rolin-Jaequemyns van het ‘Instituut voor Internationaal Recht’, Gent - (1904, Vrede)</t>
  </si>
  <si>
    <t>Ilya Prigogine - (1977, Scheikunde)</t>
  </si>
  <si>
    <t>François Englert  &amp; Robert Brout - (2013, Fysica)</t>
  </si>
  <si>
    <t>Maurice Maeterlinck - (1911, Literatuur)</t>
  </si>
  <si>
    <t>Albert Claude en Christian de Duve - (1974, Geneeskunde)</t>
  </si>
  <si>
    <t>Corneille Heymans - (1938, Geneeskunde)</t>
  </si>
  <si>
    <t>▬ Philanews Nr. 4 / 2016 (pg. 4 - 5) ▬</t>
  </si>
  <si>
    <t>4636 / 4645 - Nobel België: Zij schreven geschiedenis - Zegels uit blok BL244: (①: w=€0,74)</t>
  </si>
  <si>
    <t xml:space="preserve">RIO 2016:  De Paralympics en de Olympische Spelen in Brazilië </t>
  </si>
  <si>
    <r>
      <rPr>
        <sz val="10"/>
        <color rgb="FF7030A0"/>
        <rFont val="Verdana"/>
        <family val="2"/>
      </rPr>
      <t xml:space="preserve">blok </t>
    </r>
    <r>
      <rPr>
        <b/>
        <sz val="10"/>
        <rFont val="Verdana"/>
        <family val="2"/>
      </rPr>
      <t>BL243</t>
    </r>
  </si>
  <si>
    <t>4634/35</t>
  </si>
  <si>
    <t>4631</t>
  </si>
  <si>
    <t>4631+4633</t>
  </si>
  <si>
    <t>Para-equestrian</t>
  </si>
  <si>
    <t>Athletics (wheelen)</t>
  </si>
  <si>
    <t>Para-cycling</t>
  </si>
  <si>
    <t>Roeien</t>
  </si>
  <si>
    <t>Zeilen</t>
  </si>
  <si>
    <t>▬ Philanews Nr. 3 / 2016 (pg. 12 - 13) ▬</t>
  </si>
  <si>
    <t>4631 / 4635 - RIO 2016:  De Paralympics en de Olympische Spelen in Brazilië  - Zegels uit blok BL243: (①WORLD: w=€1,35)</t>
  </si>
  <si>
    <t xml:space="preserve"> Het weekblad Kuifje</t>
  </si>
  <si>
    <r>
      <rPr>
        <sz val="10"/>
        <color rgb="FF7030A0"/>
        <rFont val="Verdana"/>
        <family val="2"/>
      </rPr>
      <t>blok</t>
    </r>
    <r>
      <rPr>
        <b/>
        <sz val="10"/>
        <rFont val="Verdana"/>
        <family val="2"/>
      </rPr>
      <t xml:space="preserve"> BL242</t>
    </r>
  </si>
  <si>
    <t>Willy Vandersteen: Suske en Wiske (24/03/1949)</t>
  </si>
  <si>
    <t>Bob De Moor: Cori de Scheepsjongen (20/09/1951)</t>
  </si>
  <si>
    <t>Edgar P. Jacobs: Blake en  Mortimer (03/10/1946)</t>
  </si>
  <si>
    <t>Paul Cuvelier:  Corentin (17/10/1946)</t>
  </si>
  <si>
    <t>Hergé: Kuifje (26/09/1946)</t>
  </si>
  <si>
    <t>4626</t>
  </si>
  <si>
    <t>▬ Philanews Nr. 3 / 2016 (pg. 11) ▬</t>
  </si>
  <si>
    <t>4626 / 4630 -  Het weekblad Kuifje - Zegels uit blok BL242: (②: w=€1,48)</t>
  </si>
  <si>
    <t xml:space="preserve">Hommage aan een fauvist Rik Wouters </t>
  </si>
  <si>
    <r>
      <rPr>
        <sz val="10"/>
        <color rgb="FF7030A0"/>
        <rFont val="Verdana"/>
        <family val="2"/>
      </rPr>
      <t xml:space="preserve">blok </t>
    </r>
    <r>
      <rPr>
        <b/>
        <sz val="10"/>
        <rFont val="Verdana"/>
        <family val="2"/>
      </rPr>
      <t>BL241</t>
    </r>
  </si>
  <si>
    <t>4621</t>
  </si>
  <si>
    <t>③E</t>
  </si>
  <si>
    <t>4621+4625</t>
  </si>
  <si>
    <t>De strijkster (1912)</t>
  </si>
  <si>
    <t xml:space="preserve"> Zelfportret met sigaar (1913</t>
  </si>
  <si>
    <t>Tulpen (1913)</t>
  </si>
  <si>
    <t>Het ravijn (1913)</t>
  </si>
  <si>
    <t>Lezende vrouw (groene boek) (1913)</t>
  </si>
  <si>
    <t>▬ Philanews Nr. 3 / 2016 (pg. 8 - 9) ▬</t>
  </si>
  <si>
    <t>4621 / 4625 - Hommage aan een fauvist Rik Wouters  - Zegels uit blok BL241: (②: w=€1,48)</t>
  </si>
  <si>
    <t xml:space="preserve">Dieren in het nauw  </t>
  </si>
  <si>
    <r>
      <rPr>
        <sz val="10"/>
        <color rgb="FF7030A0"/>
        <rFont val="Verdana"/>
        <family val="2"/>
      </rPr>
      <t xml:space="preserve">blok </t>
    </r>
    <r>
      <rPr>
        <b/>
        <sz val="10"/>
        <rFont val="Verdana"/>
        <family val="2"/>
      </rPr>
      <t>BL240</t>
    </r>
  </si>
  <si>
    <t xml:space="preserve">Siberische tijger - (Panthera tigris altaica) </t>
  </si>
  <si>
    <t xml:space="preserve"> Ijsbeer - (Ursus maritimus)</t>
  </si>
  <si>
    <t xml:space="preserve"> Afrikaanse olifant - (Loxodonta) </t>
  </si>
  <si>
    <t>Berggorilla - (Gorilla beringei beringei)</t>
  </si>
  <si>
    <t>Witte neushoorn - (Ceratotherium simum)</t>
  </si>
  <si>
    <t>4616</t>
  </si>
  <si>
    <t>▬ Philanews Nr. 3 / 2016 (pg. 6 - 7) ▬</t>
  </si>
  <si>
    <t>4616 / 4620 - Dieren in het nauw   - Zegels uit blok BL240: (①EUROPE: w=€1,13)</t>
  </si>
  <si>
    <t>België vanuit de hemel</t>
  </si>
  <si>
    <r>
      <rPr>
        <sz val="10"/>
        <color rgb="FF7030A0"/>
        <rFont val="Verdana"/>
        <family val="2"/>
      </rPr>
      <t xml:space="preserve">blok </t>
    </r>
    <r>
      <rPr>
        <b/>
        <sz val="10"/>
        <rFont val="Verdana"/>
        <family val="2"/>
      </rPr>
      <t>BL239</t>
    </r>
  </si>
  <si>
    <t>Onze-Lieve-Vrouwe-kathedraal, Doornik</t>
  </si>
  <si>
    <t>Sint-Rombouts- kathedraal, Mechelen</t>
  </si>
  <si>
    <t>Atomium Brussel</t>
  </si>
  <si>
    <t>Haven van Antwerpen</t>
  </si>
  <si>
    <t xml:space="preserve">Station Luik-Guillemins </t>
  </si>
  <si>
    <t>4611</t>
  </si>
  <si>
    <t>▬ Philanews Nr. 3 / 2016 (pg. 4 - 5) ▬</t>
  </si>
  <si>
    <t>4611 / 4615 - België vanuit de hemel - Blok BL239: (①EUROPE: w=€1,13)</t>
  </si>
  <si>
    <t>Het nieuwe Zwin</t>
  </si>
  <si>
    <r>
      <rPr>
        <sz val="10"/>
        <color rgb="FF7030A0"/>
        <rFont val="Verdana"/>
        <family val="2"/>
      </rPr>
      <t xml:space="preserve">blok </t>
    </r>
    <r>
      <rPr>
        <b/>
        <sz val="10"/>
        <rFont val="Verdana"/>
        <family val="2"/>
      </rPr>
      <t>BL238</t>
    </r>
  </si>
  <si>
    <t xml:space="preserve">Gesteelde zoutmelde - (Atriplex pedunculata) </t>
  </si>
  <si>
    <t>Melkkruid - (Glaux maritima)</t>
  </si>
  <si>
    <t>Lamsoor - (Limonium vulgare)</t>
  </si>
  <si>
    <t>Gerande schijnspurrie - (Spergularia media)</t>
  </si>
  <si>
    <t>Eenbloemige zeekraal - (Salicornia pusilla)</t>
  </si>
  <si>
    <t>Lepelaar - (Platalea leucorodia)</t>
  </si>
  <si>
    <t>Kluut - (Recurvirostra avosetta)</t>
  </si>
  <si>
    <t>Boerenzwaluw - (Hirundo rustica)</t>
  </si>
  <si>
    <t>Visdief - (Sterna hirundo)</t>
  </si>
  <si>
    <t>Bergeend - (Tadorna tadorna)</t>
  </si>
  <si>
    <t>4601</t>
  </si>
  <si>
    <t>▬ Philanews Nr. 2 / 2016 (pg. 12 - 13) ▬</t>
  </si>
  <si>
    <t>4601 / 4610 - Het nieuwe Zwin - Zegels uit blok BL238: (①: w=€0,74)</t>
  </si>
  <si>
    <t>Spec. Luxev</t>
  </si>
  <si>
    <t>De Magna Carta van de Europese Post</t>
  </si>
  <si>
    <t>SLX9</t>
  </si>
  <si>
    <r>
      <rPr>
        <sz val="10"/>
        <color rgb="FF7030A0"/>
        <rFont val="Verdana"/>
        <family val="2"/>
      </rPr>
      <t>blok</t>
    </r>
    <r>
      <rPr>
        <b/>
        <sz val="10"/>
        <rFont val="Verdana"/>
        <family val="2"/>
      </rPr>
      <t xml:space="preserve"> BL237</t>
    </r>
  </si>
  <si>
    <t>2x samenhangend - Beelddoorloper</t>
  </si>
  <si>
    <t>4599</t>
  </si>
  <si>
    <t>4599/600</t>
  </si>
  <si>
    <t xml:space="preserve"> Portret van François de Tassis (1514).</t>
  </si>
  <si>
    <t>Het wapenschild van Jean-Baptiste de Tassis</t>
  </si>
  <si>
    <t>▬ Philanews Nr. 2 / 2016 (pg. 10 - 11) ▬</t>
  </si>
  <si>
    <t>4599 / 4600 - De Magna Carta van de Europese Post - Zegels uit blok BL237: (③EUROPE: w=€3,39)</t>
  </si>
  <si>
    <t xml:space="preserve">Herdenking Groote Oorlog belicht het verzet </t>
  </si>
  <si>
    <r>
      <rPr>
        <sz val="10"/>
        <color rgb="FF7030A0"/>
        <rFont val="Verdana"/>
        <family val="2"/>
      </rPr>
      <t xml:space="preserve">blok </t>
    </r>
    <r>
      <rPr>
        <b/>
        <sz val="10"/>
        <rFont val="Verdana"/>
        <family val="2"/>
      </rPr>
      <t>BL236</t>
    </r>
  </si>
  <si>
    <t>met tabbeeldoorloper boven en onder</t>
  </si>
  <si>
    <t>4597tab-c</t>
  </si>
  <si>
    <t>met tabbeeldoorloper onder</t>
  </si>
  <si>
    <t>4597tab-b</t>
  </si>
  <si>
    <t xml:space="preserve">met tabbeeldoorloper boven </t>
  </si>
  <si>
    <t>4597tab-a</t>
  </si>
  <si>
    <t>4596tab-c</t>
  </si>
  <si>
    <t>4596tab-b</t>
  </si>
  <si>
    <t>4596tab-a</t>
  </si>
  <si>
    <t>4594</t>
  </si>
  <si>
    <t>4594tab-c</t>
  </si>
  <si>
    <t>4594tab-b</t>
  </si>
  <si>
    <t>4594tab-a</t>
  </si>
  <si>
    <t>met tabbeeldoorloper rechts</t>
  </si>
  <si>
    <t>4598tab</t>
  </si>
  <si>
    <t>4595tab</t>
  </si>
  <si>
    <t xml:space="preserve">3 zegels met tabbeeldoorloper boven en onder verticaal </t>
  </si>
  <si>
    <t>(4594+4596/97)tab</t>
  </si>
  <si>
    <t>Het watervliegtuig en de Slag bij Tabora (1916)</t>
  </si>
  <si>
    <t>Verplichte tewerkstelling</t>
  </si>
  <si>
    <t xml:space="preserve">Historicus Henri Pirenne gearresteerd door de Duitsers in 1916 </t>
  </si>
  <si>
    <t xml:space="preserve">Gabrielle Petit (1893) geëxecuteerd op 1 april 1916 </t>
  </si>
  <si>
    <t xml:space="preserve">Clandestiene pers </t>
  </si>
  <si>
    <t>▬ Philanews Nr. 2 / 2016 (pg. 8 - 9) ▬</t>
  </si>
  <si>
    <t>4594 / 4598 - Herdenking Groote Oorlog belicht het verzet  - Zegels uit blok BL236: (①EUROPE: w=€1,13)</t>
  </si>
  <si>
    <t xml:space="preserve"> 5 ex</t>
  </si>
  <si>
    <t>Europe: Think Green</t>
  </si>
  <si>
    <t>4593</t>
  </si>
  <si>
    <t>een hand bovenaan de zegel vervangt de grijze wereld (milieuverontreiniging) door de groene wereld (milieubewust leven, hoop,…)</t>
  </si>
  <si>
    <t>▬ Philanews Nr. 2 / 2012 (pg.  7 ) ▬</t>
  </si>
  <si>
    <t>4593 - Europe: Think Green - Zegels uit V5-4593: (①EUROPE: w=€1,13)</t>
  </si>
  <si>
    <t>Vlucht door de tijd: Oude Belgische vliegtuigen</t>
  </si>
  <si>
    <t>②③①</t>
  </si>
  <si>
    <r>
      <rPr>
        <sz val="10"/>
        <color rgb="FF7030A0"/>
        <rFont val="Verdana"/>
        <family val="2"/>
      </rPr>
      <t xml:space="preserve">blok </t>
    </r>
    <r>
      <rPr>
        <b/>
        <sz val="10"/>
        <rFont val="Verdana"/>
        <family val="2"/>
      </rPr>
      <t>BL235</t>
    </r>
  </si>
  <si>
    <t>Tipsy Nipper 1959</t>
  </si>
  <si>
    <t>César Battaille 1911</t>
  </si>
  <si>
    <t>de Brouckère 1911 (gravure)</t>
  </si>
  <si>
    <t>③</t>
  </si>
  <si>
    <t>Renard R.35 1938</t>
  </si>
  <si>
    <t>Sabca S.40 1939</t>
  </si>
  <si>
    <t>4588</t>
  </si>
  <si>
    <t>▬ Philanews Nr. 2 / 2016 (pg. 4 - 5) ▬</t>
  </si>
  <si>
    <t>4588 / 4592 - Vlucht door de tijd: Oude Belgische vliegtuigen - Zegels uit blok BL235:                                                           (4588/4589+4591:②: w=€1,48; 4590: ③: w=€2,22; 4591: ①: w=€0,74)</t>
  </si>
  <si>
    <t xml:space="preserve">10 ex </t>
  </si>
  <si>
    <t>Koninklijke Beeltenis Z.M. Koning Filip (zelfklevend)</t>
  </si>
  <si>
    <r>
      <rPr>
        <sz val="10"/>
        <color rgb="FF7030A0"/>
        <rFont val="Verdana"/>
        <family val="2"/>
      </rPr>
      <t>boekje</t>
    </r>
    <r>
      <rPr>
        <b/>
        <sz val="10"/>
        <rFont val="Verdana"/>
        <family val="2"/>
      </rPr>
      <t xml:space="preserve"> B158</t>
    </r>
  </si>
  <si>
    <t>4588a</t>
  </si>
  <si>
    <t>Kon. Beelt.Z.M. Koning Filip (groen) rechts ongetand</t>
  </si>
  <si>
    <r>
      <rPr>
        <sz val="10"/>
        <color rgb="FF7030A0"/>
        <rFont val="Verdana"/>
        <family val="2"/>
      </rPr>
      <t xml:space="preserve">boekje </t>
    </r>
    <r>
      <rPr>
        <b/>
        <sz val="10"/>
        <rFont val="Verdana"/>
        <family val="2"/>
      </rPr>
      <t>B157</t>
    </r>
  </si>
  <si>
    <t>4586</t>
  </si>
  <si>
    <t>4586a</t>
  </si>
  <si>
    <t>Kon. Beelt. Z.M. Koning Filip (blauw) rechts ongetand</t>
  </si>
  <si>
    <t>▬ Philanews Nr. 1 / 2016 (pg.  11) ▬</t>
  </si>
  <si>
    <t>4586 / 4587 - Koninklijke Beeltenis Z.M. Koning Filip (zelfklevend) - Zegels uit boekjes B157 &amp; B158: (4586: ①EUROPE: w=€1,13;                   4587: ①WORLD: w=€1,35)</t>
  </si>
  <si>
    <t>Gent: markten en floraliën</t>
  </si>
  <si>
    <r>
      <t xml:space="preserve">blok </t>
    </r>
    <r>
      <rPr>
        <b/>
        <sz val="10"/>
        <rFont val="Verdana"/>
        <family val="2"/>
      </rPr>
      <t>BL234</t>
    </r>
  </si>
  <si>
    <t>met tab boven verticaal</t>
  </si>
  <si>
    <t>4581tab</t>
  </si>
  <si>
    <t>met tab links horizontaal</t>
  </si>
  <si>
    <t>4583tab</t>
  </si>
  <si>
    <t>met tab rechts horizontaal</t>
  </si>
  <si>
    <t>4582tab</t>
  </si>
  <si>
    <t>met tab onder verticaal</t>
  </si>
  <si>
    <t>4581</t>
  </si>
  <si>
    <t>Stadshal</t>
  </si>
  <si>
    <t>Stadhuis</t>
  </si>
  <si>
    <t>Sint-Baafskathedraal</t>
  </si>
  <si>
    <t>Sint-Niklaaskerk</t>
  </si>
  <si>
    <t>Het Belfort</t>
  </si>
  <si>
    <t>▬ Philanews Nr. 1 / 2016 (pg. 14 - 15) ▬</t>
  </si>
  <si>
    <t>4581 / 4585 - Gent in de bloemetjes - Zegels uit blok BL234: (①: w=€0,74)</t>
  </si>
  <si>
    <t>Cédric wordt 30</t>
  </si>
  <si>
    <t>4580</t>
  </si>
  <si>
    <t>4580tab</t>
  </si>
  <si>
    <t>Cédric skateboard</t>
  </si>
  <si>
    <t>▬ Philanews Nr. 1 / 2016 (pg.  13) ▬</t>
  </si>
  <si>
    <t>4580 - Cédric wordt 30 - Zegels uit V5-4580: (②: w=€1,48)</t>
  </si>
  <si>
    <t>Emile Verhaeren</t>
  </si>
  <si>
    <t>4579</t>
  </si>
  <si>
    <t xml:space="preserve"> portret van Emile Verhaeren opgebouwd met het gedicht 'En nu…'</t>
  </si>
  <si>
    <t>▬ Philanews Nr. 1 / 2016 (pg. 8 - 9) ▬</t>
  </si>
  <si>
    <t>4579 - Emile Verhaeren - Zegels uit V5-4579: (②: w=€1,48)</t>
  </si>
  <si>
    <t xml:space="preserve">Winnend België </t>
  </si>
  <si>
    <r>
      <rPr>
        <sz val="10"/>
        <color rgb="FF7030A0"/>
        <rFont val="Verdana"/>
        <family val="2"/>
      </rPr>
      <t>blok</t>
    </r>
    <r>
      <rPr>
        <b/>
        <sz val="10"/>
        <rFont val="Verdana"/>
        <family val="2"/>
      </rPr>
      <t xml:space="preserve"> BL233</t>
    </r>
  </si>
  <si>
    <t>Luchtvaartschilderen (vliegtuigvleugel)</t>
  </si>
  <si>
    <t>3D-print (3D-voorwerp),</t>
  </si>
  <si>
    <t>Beiaard (beiaardspel)</t>
  </si>
  <si>
    <t>Duurzaam bouwen (ecologische nieuwbouw - Bast architects &amp; engineers)</t>
  </si>
  <si>
    <t>Baggeren (energie-eiland bij Abu Dhabi/ Foto DEME nv)</t>
  </si>
  <si>
    <t>4574</t>
  </si>
  <si>
    <t>▬ Philanews Nr. 1 / 2016 (pg. 6 - 7) ▬</t>
  </si>
  <si>
    <t>4574 / 4578 - Winnend België  - Zegels uit blok BL233: (①EUROPE: w=€1,13)</t>
  </si>
  <si>
    <t>10 ex (2x5)</t>
  </si>
  <si>
    <t>De Koninklijke familie</t>
  </si>
  <si>
    <t>4569/73</t>
  </si>
  <si>
    <t>4569</t>
  </si>
  <si>
    <t>De Koninklijke Familie.</t>
  </si>
  <si>
    <t>H.K.H. Prinses Eléonore</t>
  </si>
  <si>
    <t xml:space="preserve">Z.K.H. Prins Emmanuel </t>
  </si>
  <si>
    <t>Z.K.H. Prins Gabriël</t>
  </si>
  <si>
    <t>H.K.H. (Hare Koninklijke Hoogheid) Prinses Elisabeth, Hertogin van Brabant</t>
  </si>
  <si>
    <t>▬ Philanews Nr. 1 / 2016 (pg. 4 - 5) ▬</t>
  </si>
  <si>
    <t>4569 / 4573 - De Koninklijke familie - Zegels uit F4569/73: (①: w=€0,74)</t>
  </si>
  <si>
    <t>Kerstzegels</t>
  </si>
  <si>
    <r>
      <rPr>
        <sz val="10"/>
        <color rgb="FF7030A0"/>
        <rFont val="Verdana"/>
        <family val="2"/>
      </rPr>
      <t>boekje</t>
    </r>
    <r>
      <rPr>
        <b/>
        <sz val="10"/>
        <rFont val="Verdana"/>
        <family val="2"/>
      </rPr>
      <t xml:space="preserve"> B156</t>
    </r>
  </si>
  <si>
    <t>4568c</t>
  </si>
  <si>
    <t>4568b</t>
  </si>
  <si>
    <t>4568a</t>
  </si>
  <si>
    <r>
      <rPr>
        <sz val="10"/>
        <color rgb="FF7030A0"/>
        <rFont val="Verdana"/>
        <family val="2"/>
      </rPr>
      <t>boekje</t>
    </r>
    <r>
      <rPr>
        <b/>
        <sz val="10"/>
        <rFont val="Verdana"/>
        <family val="2"/>
      </rPr>
      <t xml:space="preserve"> B155</t>
    </r>
  </si>
  <si>
    <t>4567</t>
  </si>
  <si>
    <t>4567c</t>
  </si>
  <si>
    <t>4567b</t>
  </si>
  <si>
    <t>4567a</t>
  </si>
  <si>
    <t>▬ Philanews Nr. 4 / 2015 (pg. 16 - 17) ▬</t>
  </si>
  <si>
    <t>4567 / 4568- Kerstzegels - Zegels uit boekje B155: (①: w=€0,72) en  boekje B156 (①EUROPE: w=€1,10)</t>
  </si>
  <si>
    <t>Machtige miniaturen</t>
  </si>
  <si>
    <r>
      <rPr>
        <sz val="10"/>
        <color rgb="FF7030A0"/>
        <rFont val="Verdana"/>
        <family val="2"/>
      </rPr>
      <t xml:space="preserve">blok </t>
    </r>
    <r>
      <rPr>
        <b/>
        <sz val="10"/>
        <rFont val="Verdana"/>
        <family val="2"/>
      </rPr>
      <t>BL232</t>
    </r>
  </si>
  <si>
    <t xml:space="preserve">Geboorte van Christus uit het Brevia rium van Filips de Goede (1460-1465) </t>
  </si>
  <si>
    <t>Geboorte van Christus uit de Urbinobijbel (1478)</t>
  </si>
  <si>
    <t>4565</t>
  </si>
  <si>
    <t>▬ Philanews Nr. 4 / 2015 (pg. 15) ▬</t>
  </si>
  <si>
    <t>4565 / 4566 - Machtige miniaturen - Zegels uit blok BL232: (①: w=€0,72)</t>
  </si>
  <si>
    <t xml:space="preserve">België loopt warm voor de heteluchtballon </t>
  </si>
  <si>
    <r>
      <rPr>
        <sz val="10"/>
        <color rgb="FF7030A0"/>
        <rFont val="Verdana"/>
        <family val="2"/>
      </rPr>
      <t xml:space="preserve">blok </t>
    </r>
    <r>
      <rPr>
        <b/>
        <sz val="10"/>
        <rFont val="Verdana"/>
        <family val="2"/>
      </rPr>
      <t>BL131</t>
    </r>
  </si>
  <si>
    <t>samenhangend - beelddoorloper</t>
  </si>
  <si>
    <t>4563/64</t>
  </si>
  <si>
    <t>4560/62</t>
  </si>
  <si>
    <t xml:space="preserve">Ballon 'Funny Bunny' (2005), constructie: Cameron Balloon Ltd, Bristol (UK) </t>
  </si>
  <si>
    <t>Ballonmand</t>
  </si>
  <si>
    <t>De Prince De Ligne vloog mee met een van de eerste ballonvaarten in de 18e eeuw (gravure)</t>
  </si>
  <si>
    <t>Ernest De Muyter won vier keer de ‘James Gordon Bennett balloon race’ in de 20e eeuw. (gravure)</t>
  </si>
  <si>
    <t>Ballon OO-SWF (1973), genoemd Easy, was de allereerste moderne heteluchtballon in België gebouwd</t>
  </si>
  <si>
    <t>4560</t>
  </si>
  <si>
    <t>▬ Philanews Nr. 4 / 2015 (pg. 8 - 9) ▬</t>
  </si>
  <si>
    <t>4560 / 4564 - België loopt warm voor de heteluchtballon  - Zegels uit blok BL231: (②: w=€1,44)</t>
  </si>
  <si>
    <t>Vrouwenvolleybal: EK in Nederland en België</t>
  </si>
  <si>
    <t>①E.</t>
  </si>
  <si>
    <t>4559</t>
  </si>
  <si>
    <t>actiescène uit het vrouwenvolleybal</t>
  </si>
  <si>
    <t>▬ Philanews Nr. 4 / 2015 (pg. 6 - 7) ▬</t>
  </si>
  <si>
    <t>4559 - Vrouwenvolleybal: EK in Nederland en België - Zegel uit V5-4559: (①EUROPE: w=€1,10)</t>
  </si>
  <si>
    <t>Op maat van de seizoenen</t>
  </si>
  <si>
    <r>
      <rPr>
        <sz val="10"/>
        <color rgb="FF7030A0"/>
        <rFont val="Verdana"/>
        <family val="2"/>
      </rPr>
      <t>boekje</t>
    </r>
    <r>
      <rPr>
        <b/>
        <sz val="10"/>
        <rFont val="Verdana"/>
        <family val="2"/>
      </rPr>
      <t xml:space="preserve"> B154</t>
    </r>
  </si>
  <si>
    <t xml:space="preserve">Kentrosaurus </t>
  </si>
  <si>
    <t>Iguanodon</t>
  </si>
  <si>
    <t>Pteranodon (vliegend)</t>
  </si>
  <si>
    <t xml:space="preserve">Einiosaurus </t>
  </si>
  <si>
    <t xml:space="preserve">Ankylosaurus </t>
  </si>
  <si>
    <t xml:space="preserve">Aurornis </t>
  </si>
  <si>
    <t xml:space="preserve">Deinonychus </t>
  </si>
  <si>
    <t xml:space="preserve">Olorotitan </t>
  </si>
  <si>
    <t xml:space="preserve">Torvosaurus </t>
  </si>
  <si>
    <t xml:space="preserve">Giraffatitan </t>
  </si>
  <si>
    <t>4549</t>
  </si>
  <si>
    <t>▬ Philanews Nr. 4 / 2015 (pg. 4 - 5) ▬</t>
  </si>
  <si>
    <t>4549 / 4558 - ‘‘Dino’s zijn geen monsters’’ - Boekje B154: (①: w=€0,72)</t>
  </si>
  <si>
    <r>
      <t xml:space="preserve">▼► ▼►volgens </t>
    </r>
    <r>
      <rPr>
        <sz val="11"/>
        <color rgb="FF7030A0"/>
        <rFont val="Verdana"/>
        <family val="2"/>
      </rPr>
      <t>© bpost</t>
    </r>
  </si>
  <si>
    <r>
      <rPr>
        <sz val="10"/>
        <color rgb="FF7030A0"/>
        <rFont val="Verdana"/>
        <family val="2"/>
      </rPr>
      <t>blok</t>
    </r>
    <r>
      <rPr>
        <b/>
        <sz val="10"/>
        <rFont val="Verdana"/>
        <family val="2"/>
      </rPr>
      <t xml:space="preserve"> BL230</t>
    </r>
  </si>
  <si>
    <t>sterappel - (Malus domestica Mill.)</t>
  </si>
  <si>
    <t>▼</t>
  </si>
  <si>
    <t>(a)</t>
  </si>
  <si>
    <t>mispel - (Mespilus germanica L.)</t>
  </si>
  <si>
    <t>(b)</t>
  </si>
  <si>
    <t>loganbes - (Rubus x loganobaccus LH Bailey)</t>
  </si>
  <si>
    <t>(f)</t>
  </si>
  <si>
    <t>blauwe bes - (Vaccinium myrtillus L.)</t>
  </si>
  <si>
    <t>(e)</t>
  </si>
  <si>
    <t>stekelbes - (Ribes uva-crispa L.)</t>
  </si>
  <si>
    <t>(d)</t>
  </si>
  <si>
    <t>bosaardbei - (Fragaria vesca L.)</t>
  </si>
  <si>
    <t>(c)</t>
  </si>
  <si>
    <t>kweepeer - (Cydonia oblonga Mill.)</t>
  </si>
  <si>
    <t>(h)</t>
  </si>
  <si>
    <t>bloedperzik - (Prunus persica L.)</t>
  </si>
  <si>
    <t>(g)</t>
  </si>
  <si>
    <t>zwarte moerbes - (Morus nigra L.)</t>
  </si>
  <si>
    <t>(j)</t>
  </si>
  <si>
    <t>veenbes - (Vaccinium subg. Oxycoque)</t>
  </si>
  <si>
    <t>(i)</t>
  </si>
  <si>
    <t>4539</t>
  </si>
  <si>
    <t>▬ Philanews Nr. 3 / 2015 (pg. 13) ▬</t>
  </si>
  <si>
    <t>4539 / 4548 - Op maat van de seizoenen - Zegels uit blok BL230: (①: w=€0,72)</t>
  </si>
  <si>
    <t>Slobeend</t>
  </si>
  <si>
    <t>①W.</t>
  </si>
  <si>
    <t>4538</t>
  </si>
  <si>
    <t>4538tab</t>
  </si>
  <si>
    <t>portret van een garnaalvisser</t>
  </si>
  <si>
    <t>▬ Philanews Nr. 3 / 2015 (pg. 12) ▬</t>
  </si>
  <si>
    <t>4538 - Garnaalvissers te paard  - Zegels uit V5-4538: (①WORLD: w=€1,32)</t>
  </si>
  <si>
    <t>met tab rechts in FR</t>
  </si>
  <si>
    <t>4537</t>
  </si>
  <si>
    <t>4537tabfr</t>
  </si>
  <si>
    <t>met tab rechts in NL</t>
  </si>
  <si>
    <t>4537tabnl</t>
  </si>
  <si>
    <t>slobeend - (Spatula clypeata)</t>
  </si>
  <si>
    <t>▬ Philanews Nr. 3 / 2015 (pg. 10 - 11) ▬</t>
  </si>
  <si>
    <t>4537 - Slobeend - Zegel uit V10-4537: (AR: w=€5,13) (afzonderlijk verkrijgbaar)</t>
  </si>
  <si>
    <t>200ste verjaardaag v/d slag van Waterloo</t>
  </si>
  <si>
    <r>
      <rPr>
        <sz val="10"/>
        <color rgb="FF7030A0"/>
        <rFont val="Verdana"/>
        <family val="2"/>
      </rPr>
      <t xml:space="preserve">blok </t>
    </r>
    <r>
      <rPr>
        <b/>
        <sz val="10"/>
        <rFont val="Verdana"/>
        <family val="2"/>
      </rPr>
      <t>BL229</t>
    </r>
  </si>
  <si>
    <t>4532</t>
  </si>
  <si>
    <t>4532/36</t>
  </si>
  <si>
    <t>portret van Napoleon Bonaparte, Paul Delaroche, ca 1840, privécollectie.</t>
  </si>
  <si>
    <t>portret van Michel Ney, François Gérard, ca 1805, olieverf, privécollectie © Christie’s Images Limited 2013</t>
  </si>
  <si>
    <t>portret van Willem-Frederik-Joris Lodewijk van Nassau, Prins van Oranje, Charles-Pierre Verhulst, 1817, olieverf op doek, KMSKB Brussel</t>
  </si>
  <si>
    <t>portret van Gebhard Leberecht Von Blücher, kunstenaar onbekend, kopie Paul Ernst Gebauer, ca. 1815-1819, olieverf op koper, Stiftung Stadtmuseum Berlin</t>
  </si>
  <si>
    <t>portret van Arthur Wellesley, 1e Hertog van Wellington, Thomas Lawrence, 1814, Wellington Museum London</t>
  </si>
  <si>
    <t>▬ Philanews Nr. 3 / 2015 (pg. 6 - 7) ▬</t>
  </si>
  <si>
    <t>4532 / 4536 - 200ste verjaardaag v/d slag van Waterloo - Zegels uit blok BL229: (①EUROPE: w=€1,10)</t>
  </si>
  <si>
    <t>De Grote Markt van Bergen</t>
  </si>
  <si>
    <r>
      <rPr>
        <sz val="10"/>
        <color rgb="FF7030A0"/>
        <rFont val="Verdana"/>
        <family val="2"/>
      </rPr>
      <t xml:space="preserve">blok </t>
    </r>
    <r>
      <rPr>
        <b/>
        <sz val="10"/>
        <rFont val="Verdana"/>
        <family val="2"/>
      </rPr>
      <t>BL228</t>
    </r>
  </si>
  <si>
    <t>Théâtre Royal</t>
  </si>
  <si>
    <t>Hôtel de la Couronne Impériale</t>
  </si>
  <si>
    <t>Chapelle Saint-Georges</t>
  </si>
  <si>
    <t>Hôtel du Blanc Lévrier</t>
  </si>
  <si>
    <t>4527</t>
  </si>
  <si>
    <t>▬ Philanews Nr. 3 / 2015 (pg. 4 - 5) ▬</t>
  </si>
  <si>
    <t>4527 / 4531 - De Grote Markt van Bergen - Zegels uit blok BL228: (①: w=€0,72 + €3,60 toeslag/blok)</t>
  </si>
  <si>
    <t>PLANT OF DIER?</t>
  </si>
  <si>
    <r>
      <rPr>
        <sz val="10"/>
        <color rgb="FF7030A0"/>
        <rFont val="Verdana"/>
        <family val="2"/>
      </rPr>
      <t>blok</t>
    </r>
    <r>
      <rPr>
        <b/>
        <sz val="10"/>
        <rFont val="Verdana"/>
        <family val="2"/>
      </rPr>
      <t xml:space="preserve"> BL227</t>
    </r>
  </si>
  <si>
    <t xml:space="preserve"> met tab rechts</t>
  </si>
  <si>
    <t>4526tab</t>
  </si>
  <si>
    <t xml:space="preserve"> met tab links</t>
  </si>
  <si>
    <t>4522</t>
  </si>
  <si>
    <t>4522tab</t>
  </si>
  <si>
    <t>beelddoorloper in blok ( 3 eerste zegels)</t>
  </si>
  <si>
    <t>4522/24</t>
  </si>
  <si>
    <t>strook van 5 (beelddoorloper) zonder tabs</t>
  </si>
  <si>
    <t>4522/26</t>
  </si>
  <si>
    <t>5x  met tab links en rechts aan de uiteinden</t>
  </si>
  <si>
    <t>4522/26tab</t>
  </si>
  <si>
    <t>orchideebid-sprinkhaan - (Hymenopus coronatus)</t>
  </si>
  <si>
    <t>de Haans wandelende tak - (Haaniella dehaanii)</t>
  </si>
  <si>
    <t>reuzen-wandelendblad - (Phyllium giganteum)</t>
  </si>
  <si>
    <t>eikenblad - (Gastropacha quercifolia)</t>
  </si>
  <si>
    <t>lantaarndrager van Madagaskar - (Phromnia rosea)</t>
  </si>
  <si>
    <t>▬ Philanews Nr. 2 / 2015 (pg. 12 - 13) ▬</t>
  </si>
  <si>
    <t>4522 / 4526 - PLANT OF DIER? - Zegels uit blok BL227: (②w=€1,44)</t>
  </si>
  <si>
    <t xml:space="preserve">Koningin Elisabeth overleed 50 jaar geleden </t>
  </si>
  <si>
    <t>4520/21</t>
  </si>
  <si>
    <t>Koningin Elisabeth speelt viool (1908/09). Foto van Ch. Chusseau-Flaviens (Parijs)</t>
  </si>
  <si>
    <t>Portret Koningin Elisabeth (1923). Officiële foto genomen door fotograaf ‘Alban’ (Brussel)</t>
  </si>
  <si>
    <t>4520</t>
  </si>
  <si>
    <t>▬ Philanews Nr. 2 / 2015 (pg. 8 - 9) ▬</t>
  </si>
  <si>
    <t>4520 / 4521 - Koningin Elisabeth overleed 50 jaar geleden  - Zegels uit F4520/21: (①: w=€0,72)</t>
  </si>
  <si>
    <t>Logo post</t>
  </si>
  <si>
    <t>4519</t>
  </si>
  <si>
    <t>▬ Philanews Nr. 2 / 2015 (pg. 6) ▬</t>
  </si>
  <si>
    <t>4519 - Nieuwe waarde van de "Mystamp" (type 4182): (①WORLD: w=€1,32)</t>
  </si>
  <si>
    <t xml:space="preserve">Speelse EUROPA-uitgifte </t>
  </si>
  <si>
    <r>
      <rPr>
        <sz val="10"/>
        <color rgb="FF7030A0"/>
        <rFont val="Verdana"/>
        <family val="2"/>
      </rPr>
      <t xml:space="preserve">blok </t>
    </r>
    <r>
      <rPr>
        <b/>
        <sz val="10"/>
        <rFont val="Verdana"/>
        <family val="2"/>
      </rPr>
      <t>BL226</t>
    </r>
  </si>
  <si>
    <t>2x samenhangend beelddoorloper</t>
  </si>
  <si>
    <t>4517</t>
  </si>
  <si>
    <t>4517/18</t>
  </si>
  <si>
    <t>Oude en nieuwe voetbal</t>
  </si>
  <si>
    <t>Reep en hoelahoep</t>
  </si>
  <si>
    <t>▬ Philanews Nr. 2 / 2015 (pg. 7) ▬</t>
  </si>
  <si>
    <t>4517 / 4518 - Speelse EUROPA-uitgifte  - Zegels uit blok BL226: (③EUROPE: w=€3,30)</t>
  </si>
  <si>
    <t>Lucky Luke, vriend en vijand</t>
  </si>
  <si>
    <r>
      <rPr>
        <sz val="10"/>
        <color rgb="FF7030A0"/>
        <rFont val="Verdana"/>
        <family val="2"/>
      </rPr>
      <t xml:space="preserve">boekje </t>
    </r>
    <r>
      <rPr>
        <b/>
        <sz val="10"/>
        <rFont val="Verdana"/>
        <family val="2"/>
      </rPr>
      <t>B153</t>
    </r>
  </si>
  <si>
    <t>Billy the Kid</t>
  </si>
  <si>
    <t>Calamity Jane</t>
  </si>
  <si>
    <t>Een indiaan</t>
  </si>
  <si>
    <t>Jesse James</t>
  </si>
  <si>
    <t>Hank Bully</t>
  </si>
  <si>
    <t>Ma Dalton</t>
  </si>
  <si>
    <t>Joe Dalton</t>
  </si>
  <si>
    <t>Rataplan</t>
  </si>
  <si>
    <t>Jolly Jumper</t>
  </si>
  <si>
    <t>Lucky Luke</t>
  </si>
  <si>
    <t>4507</t>
  </si>
  <si>
    <t>▬ Philanews Nr. 2 / 2015 (pg. 4 - 5) ▬</t>
  </si>
  <si>
    <t>4507 / 4516 - Lucky Luke, vriend en vijand - Boekje B153: (①: w=€0,72)</t>
  </si>
  <si>
    <t>Dieren met vaart</t>
  </si>
  <si>
    <r>
      <rPr>
        <sz val="10"/>
        <color rgb="FF7030A0"/>
        <rFont val="Verdana"/>
        <family val="2"/>
      </rPr>
      <t xml:space="preserve">blok </t>
    </r>
    <r>
      <rPr>
        <b/>
        <sz val="10"/>
        <rFont val="Verdana"/>
        <family val="2"/>
      </rPr>
      <t>BL225</t>
    </r>
  </si>
  <si>
    <t>4502-4506</t>
  </si>
  <si>
    <t>4497</t>
  </si>
  <si>
    <t>4497+4501</t>
  </si>
  <si>
    <t>4503/06</t>
  </si>
  <si>
    <t>4497/4500</t>
  </si>
  <si>
    <t>rode eekhoorn - (Sciurus vulgaris)</t>
  </si>
  <si>
    <t>Europese haas - (Lepus europaeus)</t>
  </si>
  <si>
    <t>Europese otter - (Lutra lutra)</t>
  </si>
  <si>
    <t>hermelijn - (Mustela erminea)</t>
  </si>
  <si>
    <t>edelhert - (Cervus elaphus)</t>
  </si>
  <si>
    <t>meerkoet - (Fulica atra)</t>
  </si>
  <si>
    <t>oehoe - (Bubo bubo)</t>
  </si>
  <si>
    <t>blauwe reiger - (Ardea cinerea)</t>
  </si>
  <si>
    <t>knobbelzwaan - (Cygnus olor)</t>
  </si>
  <si>
    <t>grauwe gans - (Anser anser)</t>
  </si>
  <si>
    <t>▬ Philanews Nr. 1 / 2015 (pg. 14 - 15) ▬</t>
  </si>
  <si>
    <t>4497 / 4506 - Dieren met vaart - Zegels uit blok BL225: (①: w=€0,72)</t>
  </si>
  <si>
    <t>De Groote Oorlog: Het leven achter het front …</t>
  </si>
  <si>
    <r>
      <rPr>
        <sz val="10"/>
        <color rgb="FF7030A0"/>
        <rFont val="Verdana"/>
        <family val="2"/>
      </rPr>
      <t xml:space="preserve">blok </t>
    </r>
    <r>
      <rPr>
        <b/>
        <sz val="10"/>
        <rFont val="Verdana"/>
        <family val="2"/>
      </rPr>
      <t>BL224</t>
    </r>
  </si>
  <si>
    <t xml:space="preserve"> met tab boven en onder</t>
  </si>
  <si>
    <t>4494tab-c</t>
  </si>
  <si>
    <t xml:space="preserve"> met tab onder</t>
  </si>
  <si>
    <t xml:space="preserve">4494tab-b </t>
  </si>
  <si>
    <t xml:space="preserve"> met tab boven</t>
  </si>
  <si>
    <t>4494tab-a</t>
  </si>
  <si>
    <t>4493tab-c</t>
  </si>
  <si>
    <t xml:space="preserve">4493tab-b </t>
  </si>
  <si>
    <t>4493tab-a</t>
  </si>
  <si>
    <t>4492</t>
  </si>
  <si>
    <t>4492tab-c</t>
  </si>
  <si>
    <t xml:space="preserve">4492tab-b </t>
  </si>
  <si>
    <t>4492tab-a</t>
  </si>
  <si>
    <t>4496tab</t>
  </si>
  <si>
    <t>4495tab</t>
  </si>
  <si>
    <t xml:space="preserve"> 3 x zegels verticaal met tabs: tab beelddoorloper</t>
  </si>
  <si>
    <t>4492/94tab</t>
  </si>
  <si>
    <t xml:space="preserve"> de honger: Belgische soldaat deelt zijn rantsoen</t>
  </si>
  <si>
    <t xml:space="preserve"> vrouw &amp; Filantropie: soepbedeling aan Belgische en Britse soldaten / armband Rode Kruis</t>
  </si>
  <si>
    <t xml:space="preserve"> regering Sainte-Adresse: groepsfoto Belgische regering</t>
  </si>
  <si>
    <t xml:space="preserve"> bevoorrading: centrale keuken </t>
  </si>
  <si>
    <t xml:space="preserve"> kinderen &amp; gezondheid: consultaties &amp; portret van Minister Henri Jaspar</t>
  </si>
  <si>
    <t>▬ Philanews Nr. 1 / 2015 (pg. 12 - 13) ▬</t>
  </si>
  <si>
    <t>4492 / 4496 - De Groote Oorlog: Het leven achter het front … -  Zegels uit blok BL224: (①EUROPE: w=€1,10)</t>
  </si>
  <si>
    <t>Koning Filip - boekje 152</t>
  </si>
  <si>
    <r>
      <rPr>
        <sz val="10"/>
        <color rgb="FF7030A0"/>
        <rFont val="Verdana"/>
        <family val="2"/>
      </rPr>
      <t>boekje</t>
    </r>
    <r>
      <rPr>
        <b/>
        <sz val="10"/>
        <rFont val="Verdana"/>
        <family val="2"/>
      </rPr>
      <t xml:space="preserve"> B152</t>
    </r>
  </si>
  <si>
    <t>4491a</t>
  </si>
  <si>
    <t xml:space="preserve">Koning Filip - boekje 151 </t>
  </si>
  <si>
    <r>
      <rPr>
        <sz val="10"/>
        <color rgb="FF7030A0"/>
        <rFont val="Verdana"/>
        <family val="2"/>
      </rPr>
      <t>boekje</t>
    </r>
    <r>
      <rPr>
        <b/>
        <sz val="10"/>
        <rFont val="Verdana"/>
        <family val="2"/>
      </rPr>
      <t xml:space="preserve"> B151</t>
    </r>
  </si>
  <si>
    <t>rechts-onder ongetand</t>
  </si>
  <si>
    <t>4490</t>
  </si>
  <si>
    <t>4490c</t>
  </si>
  <si>
    <t>boven-rechts ongetand</t>
  </si>
  <si>
    <t>4490b</t>
  </si>
  <si>
    <t>4490a</t>
  </si>
  <si>
    <t>▬ Philanews Nr. 1 / 2015 (pg. 17) ▬</t>
  </si>
  <si>
    <t>4490 / 4491 - Koning Filip - Boekjes B151 &amp; B152: (4490 :①: w=€0,72; 4491: ②w=€1,44)</t>
  </si>
  <si>
    <t>H.M. Koningin Fabiola (1928-2014)</t>
  </si>
  <si>
    <r>
      <rPr>
        <sz val="10"/>
        <color rgb="FF7030A0"/>
        <rFont val="Verdana"/>
        <family val="2"/>
      </rPr>
      <t xml:space="preserve">blok </t>
    </r>
    <r>
      <rPr>
        <b/>
        <sz val="10"/>
        <rFont val="Verdana"/>
        <family val="2"/>
      </rPr>
      <t>BL223</t>
    </r>
  </si>
  <si>
    <t>4485</t>
  </si>
  <si>
    <t>4485/89</t>
  </si>
  <si>
    <t>Gewijzigd type van Nr 3788</t>
  </si>
  <si>
    <t>foto van zegel nr 2396</t>
  </si>
  <si>
    <t>Gewijzigd type van Nr 2880</t>
  </si>
  <si>
    <t>Gewijzigd type van Nr 3787</t>
  </si>
  <si>
    <t>Basisfoto van nr 1238</t>
  </si>
  <si>
    <t>▬ Philanews Nr. 1 / 2015 (onvoorziene uitgifte 2015) ▬</t>
  </si>
  <si>
    <t>4485 / 4489 - H.M. Koningin Fabiola (1928-2014) - Zegels uit blok BL223 : (①: w=€0,72)</t>
  </si>
  <si>
    <t xml:space="preserve">Jeugdfilatelie met Grzegorz Rosiński </t>
  </si>
  <si>
    <t>4484</t>
  </si>
  <si>
    <t>Thorgal</t>
  </si>
  <si>
    <t>▬ Philanews Nr. 1 / 2015 (pg. 7) ▬</t>
  </si>
  <si>
    <t>4484 - Jeugdfilatelie met Grzegorz Rosiński  - Zegel uit V5-4484: (②w=€1,44)</t>
  </si>
  <si>
    <t>Emoticons: Smoeltjes geven emotie</t>
  </si>
  <si>
    <r>
      <rPr>
        <sz val="10"/>
        <color rgb="FF7030A0"/>
        <rFont val="Verdana"/>
        <family val="2"/>
      </rPr>
      <t>boekje</t>
    </r>
    <r>
      <rPr>
        <b/>
        <sz val="10"/>
        <rFont val="Verdana"/>
        <family val="2"/>
      </rPr>
      <t xml:space="preserve"> B150</t>
    </r>
  </si>
  <si>
    <t>gelukkig</t>
  </si>
  <si>
    <t>ondeugend</t>
  </si>
  <si>
    <t>feestelijk</t>
  </si>
  <si>
    <t>geluk</t>
  </si>
  <si>
    <t>stoer</t>
  </si>
  <si>
    <t>verliefd</t>
  </si>
  <si>
    <t xml:space="preserve"> blozen</t>
  </si>
  <si>
    <t>vrolijk</t>
  </si>
  <si>
    <t>verbaasd</t>
  </si>
  <si>
    <t>cool</t>
  </si>
  <si>
    <t>4474</t>
  </si>
  <si>
    <t>▬ Philanews Nr. 1 / 2015 (pg. 6) ▬</t>
  </si>
  <si>
    <t>4474 / 4483 - Emoticons: Smoeltjes geven emotie - Boekje B150: (①: w=€0,72)</t>
  </si>
  <si>
    <t>Geweven pracht op postzegelformaat</t>
  </si>
  <si>
    <r>
      <rPr>
        <sz val="10"/>
        <color rgb="FF7030A0"/>
        <rFont val="Verdana"/>
        <family val="2"/>
      </rPr>
      <t>blok</t>
    </r>
    <r>
      <rPr>
        <b/>
        <sz val="10"/>
        <rFont val="Verdana"/>
        <family val="2"/>
      </rPr>
      <t xml:space="preserve"> BL222</t>
    </r>
  </si>
  <si>
    <t>3 x samenhangendverticaal</t>
  </si>
  <si>
    <t>4471/73</t>
  </si>
  <si>
    <t>4469</t>
  </si>
  <si>
    <t>4469-4471/72</t>
  </si>
  <si>
    <t>De geschiedenis van Hercules</t>
  </si>
  <si>
    <t>De Geschiedenis van Jacob</t>
  </si>
  <si>
    <t>Het ontpitten(detail)</t>
  </si>
  <si>
    <t>Tantra on Yellow</t>
  </si>
  <si>
    <t>Het onweer (detail)</t>
  </si>
  <si>
    <t>▬ Philanews Nr. 1 / 2015 (pg. 4 - 5) ▬</t>
  </si>
  <si>
    <t>4469 / 4473 - Geweven pracht op postzegelformaat - Zegels uit blok BL222: (①: w=€0,72)</t>
  </si>
  <si>
    <t>Kerst Europe</t>
  </si>
  <si>
    <r>
      <rPr>
        <sz val="10"/>
        <rFont val="Verdana"/>
        <family val="2"/>
      </rPr>
      <t xml:space="preserve">boekje </t>
    </r>
    <r>
      <rPr>
        <b/>
        <sz val="10"/>
        <rFont val="Verdana"/>
        <family val="2"/>
      </rPr>
      <t>B149</t>
    </r>
  </si>
  <si>
    <t>Rechts &amp; onder ongetand</t>
  </si>
  <si>
    <t>4468c</t>
  </si>
  <si>
    <t>Links &amp; onder ongetand</t>
  </si>
  <si>
    <t>4468b</t>
  </si>
  <si>
    <t>Rechts ongetand</t>
  </si>
  <si>
    <t>4468a</t>
  </si>
  <si>
    <t>Kerst Europe, links ongetand</t>
  </si>
  <si>
    <t>Kerst</t>
  </si>
  <si>
    <r>
      <rPr>
        <sz val="10"/>
        <color rgb="FF7030A0"/>
        <rFont val="Verdana"/>
        <family val="2"/>
      </rPr>
      <t>boekje</t>
    </r>
    <r>
      <rPr>
        <b/>
        <sz val="10"/>
        <rFont val="Verdana"/>
        <family val="2"/>
      </rPr>
      <t xml:space="preserve"> B148</t>
    </r>
  </si>
  <si>
    <t>4467c</t>
  </si>
  <si>
    <t>4467b</t>
  </si>
  <si>
    <t>4467a</t>
  </si>
  <si>
    <t>Kerst, links ongetand</t>
  </si>
  <si>
    <t>4467</t>
  </si>
  <si>
    <t>▬ Philanews Nr. 4 / 2014 (pg.  16) ▬</t>
  </si>
  <si>
    <t>4467 / 4468 - GEEF EEN ZEGEL: Kerstzegels  - Boekjes B148 &amp; B149: (4467: ①: w=€0,70; 4468: ①EUROPE: w=€1,07)</t>
  </si>
  <si>
    <t>OPTISCHE ILLUSIES</t>
  </si>
  <si>
    <r>
      <rPr>
        <sz val="10"/>
        <color rgb="FF7030A0"/>
        <rFont val="Verdana"/>
        <family val="2"/>
      </rPr>
      <t>Blok</t>
    </r>
    <r>
      <rPr>
        <b/>
        <sz val="10"/>
        <rFont val="Verdana"/>
        <family val="2"/>
      </rPr>
      <t xml:space="preserve"> BL221</t>
    </r>
  </si>
  <si>
    <t>4462</t>
  </si>
  <si>
    <t>4462tab</t>
  </si>
  <si>
    <t>4393/97</t>
  </si>
  <si>
    <t>zoek het cijfer</t>
  </si>
  <si>
    <t>profielsleutel</t>
  </si>
  <si>
    <t>kubussen in beweging</t>
  </si>
  <si>
    <t>tel de potloden</t>
  </si>
  <si>
    <t>stilleven met clown</t>
  </si>
  <si>
    <t>▬ Philanews Nr. 4 / 2014 (pg. 14 - 15) ▬</t>
  </si>
  <si>
    <t>4462 / 4466 - OPTISCHE ILLUSIES - Zegels uit blok BL221: (②: w=€1,40)</t>
  </si>
  <si>
    <t xml:space="preserve">Strook van 10 </t>
  </si>
  <si>
    <t>R131</t>
  </si>
  <si>
    <t>B- strook van 5 met nummers</t>
  </si>
  <si>
    <t>R130</t>
  </si>
  <si>
    <t>A- strook van 5 met nummers</t>
  </si>
  <si>
    <t>R129</t>
  </si>
  <si>
    <t xml:space="preserve"> Met nummer op keerzijde</t>
  </si>
  <si>
    <t>4456a</t>
  </si>
  <si>
    <t>4461a</t>
  </si>
  <si>
    <t>4457a</t>
  </si>
  <si>
    <t>4460a</t>
  </si>
  <si>
    <t>4458a</t>
  </si>
  <si>
    <t>4459a</t>
  </si>
  <si>
    <t>4452a</t>
  </si>
  <si>
    <t>4455a</t>
  </si>
  <si>
    <t>4453a</t>
  </si>
  <si>
    <t>4454a</t>
  </si>
  <si>
    <t>Oranjetipje - ( Anthoharis cardamines)</t>
  </si>
  <si>
    <t>Koevinkje - ( Aphzntopus hyperantus )</t>
  </si>
  <si>
    <t>Icarusblauwtje - ( Polymmatus Icarus )</t>
  </si>
  <si>
    <t>Tweekleurig hooibeestje - ( Coennonympha Arcania )</t>
  </si>
  <si>
    <t>Kleine weerschijnvlinder - ( Apatura Ilia )</t>
  </si>
  <si>
    <t>Koningspage - ( Iphiclides podalirius )</t>
  </si>
  <si>
    <t>Citroentje - ( Goneptery rhamnia )</t>
  </si>
  <si>
    <t>Kleine parelmoervlinder - ( Issoria lathonia )</t>
  </si>
  <si>
    <t>Groentje - ( Callophrys Rubi )</t>
  </si>
  <si>
    <t>Dagpauwoog - ( Aglias io )</t>
  </si>
  <si>
    <t>4452</t>
  </si>
  <si>
    <t xml:space="preserve">   ▼ deze is volgens OBP</t>
  </si>
  <si>
    <t xml:space="preserve">      ▼ deze is volgens © bpost</t>
  </si>
  <si>
    <t>▬ Philanews Nr. 4 / 2014 (pg. 9) ▬</t>
  </si>
  <si>
    <t>4452 / 4461 - Nieuwe rolzegels met vlinders - Zegels uit R119/28: (①: w=€0,70)</t>
  </si>
  <si>
    <t xml:space="preserve">DE GROOTE OORLOG   </t>
  </si>
  <si>
    <r>
      <rPr>
        <sz val="10"/>
        <color rgb="FF7030A0"/>
        <rFont val="Verdana"/>
        <family val="2"/>
      </rPr>
      <t xml:space="preserve">Blok </t>
    </r>
    <r>
      <rPr>
        <b/>
        <sz val="10"/>
        <rFont val="Verdana"/>
        <family val="2"/>
      </rPr>
      <t>BL220</t>
    </r>
  </si>
  <si>
    <t>4449tab-c</t>
  </si>
  <si>
    <t>4449tab-b</t>
  </si>
  <si>
    <t>4449tab-a</t>
  </si>
  <si>
    <t>4448tab-c</t>
  </si>
  <si>
    <t>4448tab-b</t>
  </si>
  <si>
    <t>4448tab-a</t>
  </si>
  <si>
    <t>4447</t>
  </si>
  <si>
    <t>4447tab-c</t>
  </si>
  <si>
    <t>4447tab-b</t>
  </si>
  <si>
    <t>4447tab-a</t>
  </si>
  <si>
    <t>4451tab</t>
  </si>
  <si>
    <t>4450tab</t>
  </si>
  <si>
    <t>3 x samenhangend verticaal met tabs</t>
  </si>
  <si>
    <t>4447/4494tabs</t>
  </si>
  <si>
    <t>de aanval: Belgische soldaten aan de Ijzer vallen aan, een Belgische officier kijkt naar een bombardement op Antwerpen</t>
  </si>
  <si>
    <t>vluchtelingen</t>
  </si>
  <si>
    <t>martelaarstad Leuven.</t>
  </si>
  <si>
    <t>de terugtrekking van de Belgische troepen van Luik naar Namen</t>
  </si>
  <si>
    <t>martelaarstad Dinant</t>
  </si>
  <si>
    <t>▬ Philanews Nr. 4 / 2014 (pg. 12 - 13) ▬</t>
  </si>
  <si>
    <t>4447 / 4451 - DE GROOTE OORLOG - Zegels uit blok BL220: (②: w=€1,40)</t>
  </si>
  <si>
    <t xml:space="preserve">De kleine Robbe - </t>
  </si>
  <si>
    <t>4446</t>
  </si>
  <si>
    <t>de kleine Robbe</t>
  </si>
  <si>
    <t>▬ Philanews Nr. 4 / 2014 (pg. 6) ▬</t>
  </si>
  <si>
    <t>4446 - De kleine Robbe - Zegels uit V10-4446: (①: w=€0,70)</t>
  </si>
  <si>
    <t xml:space="preserve">DE TREIN NIET GEMIST - </t>
  </si>
  <si>
    <t>4445</t>
  </si>
  <si>
    <t>locomotief Type 12 "Schoonheid"</t>
  </si>
  <si>
    <t>▬ Philanews Nr. 4 / 2014 (pg. 4 - 5) ▬</t>
  </si>
  <si>
    <t>4445 - DE TREIN NIET GEMIST - Zegels uit V5-4445: (②: w=€1,40)</t>
  </si>
  <si>
    <t>De Antwerpse Grote Markt</t>
  </si>
  <si>
    <t xml:space="preserve"> +</t>
  </si>
  <si>
    <r>
      <rPr>
        <sz val="10"/>
        <color rgb="FF7030A0"/>
        <rFont val="Verdana"/>
        <family val="2"/>
      </rPr>
      <t xml:space="preserve">Blok </t>
    </r>
    <r>
      <rPr>
        <b/>
        <sz val="10"/>
        <rFont val="Verdana"/>
        <family val="2"/>
      </rPr>
      <t>BL219</t>
    </r>
  </si>
  <si>
    <t xml:space="preserve">huizen: Huis De Spiegel, De Zwarte Arend, De Pauw/In den Vos </t>
  </si>
  <si>
    <t>huizen: De Witte Engel, De Mouwe &amp; Spaengien</t>
  </si>
  <si>
    <t>stadhuis</t>
  </si>
  <si>
    <t>Onze-Lieve-Vrouwekathedraal</t>
  </si>
  <si>
    <t>hand van standbeeld Brabo</t>
  </si>
  <si>
    <t>4440</t>
  </si>
  <si>
    <t>▬ Philanews Nr. 3 / 2014 (pg. 14 - 18) ▬</t>
  </si>
  <si>
    <t>4440 / 4444 - De Antwerpse Grote Markt - Zegels uit blok BL219: (①: w=€0,70 + €3,50 toeslag/blok)</t>
  </si>
  <si>
    <t>Ceci est un timbre</t>
  </si>
  <si>
    <r>
      <rPr>
        <sz val="10"/>
        <color rgb="FF7030A0"/>
        <rFont val="Verdana"/>
        <family val="2"/>
      </rPr>
      <t>boekje</t>
    </r>
    <r>
      <rPr>
        <b/>
        <sz val="10"/>
        <rFont val="Verdana"/>
        <family val="2"/>
      </rPr>
      <t xml:space="preserve"> B147</t>
    </r>
  </si>
  <si>
    <t>De borst, 1961</t>
  </si>
  <si>
    <t>De persoonlijke waarden, 1952</t>
  </si>
  <si>
    <t>Het rijk der lichten, 1954</t>
  </si>
  <si>
    <t>Het domein van Arnheim, 1962</t>
  </si>
  <si>
    <t>Ontdekking, 1927</t>
  </si>
  <si>
    <t>De grote familie, 1963</t>
  </si>
  <si>
    <t>Golconda, 1953,</t>
  </si>
  <si>
    <t>Het verraad van de voorstelling, 1929,</t>
  </si>
  <si>
    <t>Portret van Adrienne Crowet, 1940,</t>
  </si>
  <si>
    <t>De stem van het bloed, 1961</t>
  </si>
  <si>
    <t>4430</t>
  </si>
  <si>
    <t>▬ Philanews Nr. 3 / 2014 (pg. 12 - 13) ▬</t>
  </si>
  <si>
    <t>4430 / 4439 - Ceci est un timbre. (René Margritte) - Boekje B147: (①: w=€0,70)</t>
  </si>
  <si>
    <t xml:space="preserve">De Waalse mijnsites - </t>
  </si>
  <si>
    <t>3</t>
  </si>
  <si>
    <t>4429</t>
  </si>
  <si>
    <t>2</t>
  </si>
  <si>
    <t>1</t>
  </si>
  <si>
    <t>een schachtbok</t>
  </si>
  <si>
    <t>▬ Philanews Nr. 3 / 2014 (pg. 8 - 9) ▬</t>
  </si>
  <si>
    <t>4429 - De Waalse mijnsites - Zegels uit V5-4429:  (①WORLD: w=€1,29)</t>
  </si>
  <si>
    <t>200 jaar Adolf Sax</t>
  </si>
  <si>
    <r>
      <rPr>
        <sz val="10"/>
        <color rgb="FF7030A0"/>
        <rFont val="Verdana"/>
        <family val="2"/>
      </rPr>
      <t>Blok</t>
    </r>
    <r>
      <rPr>
        <sz val="10"/>
        <rFont val="Verdana"/>
        <family val="2"/>
      </rPr>
      <t xml:space="preserve"> </t>
    </r>
    <r>
      <rPr>
        <b/>
        <sz val="10"/>
        <rFont val="Verdana"/>
        <family val="2"/>
      </rPr>
      <t>BL218</t>
    </r>
  </si>
  <si>
    <t>4427/28</t>
  </si>
  <si>
    <t>de saxofonist, met saxofoon</t>
  </si>
  <si>
    <t>de saxofoon in reliëf en foliedruk</t>
  </si>
  <si>
    <t>4427</t>
  </si>
  <si>
    <t>▬ Philanews Nr. 3 / 2014 (pg. 6 - 7) ▬</t>
  </si>
  <si>
    <t>4427 / 4428 - 200 jaar Adolphe Sax - Zegels uit blok BL218: (③EUROPE: w=€3,21)</t>
  </si>
  <si>
    <t>100 jaar Panamakanaal</t>
  </si>
  <si>
    <r>
      <rPr>
        <sz val="10"/>
        <color rgb="FF7030A0"/>
        <rFont val="Verdana"/>
        <family val="2"/>
      </rPr>
      <t>Blok</t>
    </r>
    <r>
      <rPr>
        <b/>
        <sz val="10"/>
        <rFont val="Verdana"/>
        <family val="2"/>
      </rPr>
      <t xml:space="preserve"> BL217</t>
    </r>
  </si>
  <si>
    <t>doorloper</t>
  </si>
  <si>
    <t>4425 / 26</t>
  </si>
  <si>
    <t xml:space="preserve">huidige toestand Panamakanaal </t>
  </si>
  <si>
    <t>bouw van het Panamakanaal</t>
  </si>
  <si>
    <t>4425</t>
  </si>
  <si>
    <t>▬ Philanews Nr. 3 / 2014 (pg. 4 - 5) ▬</t>
  </si>
  <si>
    <t>4425 / 4426 - 100 jaar Panamakanaal - Zegels uit blok BL217 : (③WORLD: w=€3,87)</t>
  </si>
  <si>
    <t>Het Internationaal VN-Jaar van de Kristallografie</t>
  </si>
  <si>
    <r>
      <rPr>
        <sz val="10"/>
        <color rgb="FF7030A0"/>
        <rFont val="Verdana"/>
        <family val="2"/>
      </rPr>
      <t>Blok</t>
    </r>
    <r>
      <rPr>
        <b/>
        <sz val="10"/>
        <rFont val="Verdana"/>
        <family val="2"/>
      </rPr>
      <t xml:space="preserve"> BL216</t>
    </r>
  </si>
  <si>
    <t>Eenheidsdeel van de kubische variant van zegel 4423</t>
  </si>
  <si>
    <t>Voorstelling van de hexagonale lagen in normaal ijs</t>
  </si>
  <si>
    <t>4423</t>
  </si>
  <si>
    <t>▬ Philanews Nr. 2 / 2014 (pg. 12 - 13) ▬</t>
  </si>
  <si>
    <t>4423 / 4424 - Het Internationaal VN-Jaar van de Kristallografie - Zegels uit blok BL216: (③WORLD: w=€3,87)</t>
  </si>
  <si>
    <t xml:space="preserve">Wereldbeker voetbal Brasil 2014 - </t>
  </si>
  <si>
    <t>4422</t>
  </si>
  <si>
    <t>de wereldbeker voetbal in Brazilië</t>
  </si>
  <si>
    <t>▬ Philanews Nr. 2 / 2014 (pg.  8 - 9 ) ▬</t>
  </si>
  <si>
    <t>4422 - Wereldbeker voetbal Brasil 2014 - Zegels uit V5-4422: (①EUROPE: w=€1,07)</t>
  </si>
  <si>
    <t>Belgische hockey op de World Cup in Den Haag</t>
  </si>
  <si>
    <t>4421</t>
  </si>
  <si>
    <t>Belgisch hockey aan de top naar aanleiding van de World Cup in Den Haag</t>
  </si>
  <si>
    <t>▬ Philanews Nr. 2 / 2014 (pg. 6 - 7) ▬</t>
  </si>
  <si>
    <t>4421 - Belgische hockey op de World Cup in Den Haag - Zegels uit V5-4421: (①WORLD: w=€1,29)</t>
  </si>
  <si>
    <t xml:space="preserve">Herdenkingskaart </t>
  </si>
  <si>
    <t>4416HK</t>
  </si>
  <si>
    <t>De humani corporis fabrica</t>
  </si>
  <si>
    <r>
      <rPr>
        <sz val="10"/>
        <color rgb="FF7030A0"/>
        <rFont val="Verdana"/>
        <family val="2"/>
      </rPr>
      <t xml:space="preserve">Blok </t>
    </r>
    <r>
      <rPr>
        <b/>
        <sz val="10"/>
        <rFont val="Verdana"/>
        <family val="2"/>
      </rPr>
      <t>BL215</t>
    </r>
  </si>
  <si>
    <t>4420/19</t>
  </si>
  <si>
    <t>4416</t>
  </si>
  <si>
    <t>4416/17</t>
  </si>
  <si>
    <t>4417/19</t>
  </si>
  <si>
    <t>Beenderstelsel</t>
  </si>
  <si>
    <t>Bloedvatenstelsel</t>
  </si>
  <si>
    <t>Spierstelsel</t>
  </si>
  <si>
    <t>Zenuwstelsel</t>
  </si>
  <si>
    <t>Mannelijk naakt</t>
  </si>
  <si>
    <t>▬ Philanews Nr. 2 / 2014 (pg. 4 - 5) ▬</t>
  </si>
  <si>
    <t>4416 / 4420 - De humani corporis fabrica  - Zegels uit blok BL215: (②: w=€1,40)</t>
  </si>
  <si>
    <t>Kuifje en zijn vrienden</t>
  </si>
  <si>
    <r>
      <rPr>
        <sz val="10"/>
        <color rgb="FF7030A0"/>
        <rFont val="Verdana"/>
        <family val="2"/>
      </rPr>
      <t>boekje</t>
    </r>
    <r>
      <rPr>
        <b/>
        <sz val="10"/>
        <rFont val="Verdana"/>
        <family val="2"/>
      </rPr>
      <t xml:space="preserve"> B146</t>
    </r>
  </si>
  <si>
    <t>Nestor</t>
  </si>
  <si>
    <t>Generaal Alcazar</t>
  </si>
  <si>
    <t>Tchang</t>
  </si>
  <si>
    <t>Abdallah</t>
  </si>
  <si>
    <t>Kapitein Haddock</t>
  </si>
  <si>
    <t>Professor Zonnebloem</t>
  </si>
  <si>
    <t>Bobbie</t>
  </si>
  <si>
    <t>Jansen en Janssen</t>
  </si>
  <si>
    <t>Bianca Castafiore</t>
  </si>
  <si>
    <t>Kuifje</t>
  </si>
  <si>
    <t>4406</t>
  </si>
  <si>
    <t>▬ Philanews Nr. 2 / 2014 (pg. 10) ▬</t>
  </si>
  <si>
    <t>4406 / 4415 - Kuifje en zijn vrienden - Boekje B146: (①: w=€0,70)</t>
  </si>
  <si>
    <t xml:space="preserve">Earth hour 2014 - </t>
  </si>
  <si>
    <t>4405</t>
  </si>
  <si>
    <t>evocatie van Earth Hour met een aardbol,  een schakelaar en de skyline van Brussel</t>
  </si>
  <si>
    <t>▬ Philanews Nr. 1 / 2014 (pg. 15) ▬</t>
  </si>
  <si>
    <t>4405 - Earth hour 2014 - Zegels uit V5-4405: (①WORLD: w=€1,29)</t>
  </si>
  <si>
    <t xml:space="preserve">De internationale vrouwendag - </t>
  </si>
  <si>
    <t>4404</t>
  </si>
  <si>
    <t>vrouw in tekst en beeld</t>
  </si>
  <si>
    <t>▬ Philanews Nr. 1 / 2014 (pg.  11) ▬</t>
  </si>
  <si>
    <t>4404 - De internationale vrouwendag - Zegels uit V5-4404: (①WORLD: w=€1,29)</t>
  </si>
  <si>
    <t>Buzin ander</t>
  </si>
  <si>
    <r>
      <rPr>
        <sz val="10"/>
        <color rgb="FF7030A0"/>
        <rFont val="Verdana"/>
        <family val="2"/>
      </rPr>
      <t>Blok</t>
    </r>
    <r>
      <rPr>
        <b/>
        <sz val="10"/>
        <rFont val="Verdana"/>
        <family val="2"/>
      </rPr>
      <t xml:space="preserve"> BL214</t>
    </r>
  </si>
  <si>
    <t>5 x samenhangend verticaal</t>
  </si>
  <si>
    <t>4399</t>
  </si>
  <si>
    <t>4399/03</t>
  </si>
  <si>
    <t>Wild zwijn</t>
  </si>
  <si>
    <t>Reebok</t>
  </si>
  <si>
    <t>Lynx</t>
  </si>
  <si>
    <t>Vos</t>
  </si>
  <si>
    <t>Wild konijn</t>
  </si>
  <si>
    <t>▬ Philanews Nr. 1 / 2014 (pg. 10) ▬</t>
  </si>
  <si>
    <t>4399 / 4403 - Buzin anders - Zegels uit blok BL214: (②: w=€1,40)</t>
  </si>
  <si>
    <t xml:space="preserve">Getekend Michaël Borremans - </t>
  </si>
  <si>
    <t>4398</t>
  </si>
  <si>
    <t>The son</t>
  </si>
  <si>
    <t>▬ Philanews Nr. 1 / 2014 (pg. 8 - 9) ▬</t>
  </si>
  <si>
    <t>4398 - Getekend Michaël Borremans - Zegels uit V10-4399: (①: w=€0,70)</t>
  </si>
  <si>
    <t>Fantastische flora</t>
  </si>
  <si>
    <r>
      <rPr>
        <sz val="10"/>
        <color rgb="FF7030A0"/>
        <rFont val="Verdana"/>
        <family val="2"/>
      </rPr>
      <t xml:space="preserve">Blok </t>
    </r>
    <r>
      <rPr>
        <b/>
        <sz val="10"/>
        <rFont val="Verdana"/>
        <family val="2"/>
      </rPr>
      <t>BL213</t>
    </r>
  </si>
  <si>
    <t>4397tab</t>
  </si>
  <si>
    <t>4395tab</t>
  </si>
  <si>
    <t>met tabs links en onder</t>
  </si>
  <si>
    <t>4393</t>
  </si>
  <si>
    <t>4393tab</t>
  </si>
  <si>
    <t>5 x samenhangend horizontaal met tabs</t>
  </si>
  <si>
    <t>4393/97tabs</t>
  </si>
  <si>
    <t>Jaderank</t>
  </si>
  <si>
    <t>Mierenplant</t>
  </si>
  <si>
    <t>Tropische bekerplant</t>
  </si>
  <si>
    <t>Levende steentjes</t>
  </si>
  <si>
    <t>Reuzenaronskelk</t>
  </si>
  <si>
    <t>▬ Philanews Nr. 1 / 2014 (pg. 6 - 7) ▬</t>
  </si>
  <si>
    <t>4393 / 4397 - Fantastische flora - Zegels uit blok BL213: (②: w=€1,40)</t>
  </si>
  <si>
    <t>Honden naderbij</t>
  </si>
  <si>
    <r>
      <rPr>
        <sz val="10"/>
        <color rgb="FF7030A0"/>
        <rFont val="Verdana"/>
        <family val="2"/>
      </rPr>
      <t>boekje</t>
    </r>
    <r>
      <rPr>
        <b/>
        <sz val="10"/>
        <rFont val="Verdana"/>
        <family val="2"/>
      </rPr>
      <t xml:space="preserve"> B145</t>
    </r>
  </si>
  <si>
    <t>Jackrusselterriër</t>
  </si>
  <si>
    <t>Chihuahua</t>
  </si>
  <si>
    <t>Cockerspaniël</t>
  </si>
  <si>
    <t>Poedel</t>
  </si>
  <si>
    <t>Bordercollie</t>
  </si>
  <si>
    <t>Yorkshire terriër</t>
  </si>
  <si>
    <t>Golden retriever</t>
  </si>
  <si>
    <t>Mechelse herder</t>
  </si>
  <si>
    <t>Maltezer</t>
  </si>
  <si>
    <t>Franse bulldog</t>
  </si>
  <si>
    <t>4383</t>
  </si>
  <si>
    <t>▬ Philanews Nr. 1 / 2014 (pg.  5) ▬</t>
  </si>
  <si>
    <t>4383 / 4392 - Honden naderbij - Boekje B145: (①: w=€0,70)</t>
  </si>
  <si>
    <t>Eindejaarszegels - Thema: de geboorte van Christus in een hedendaagse stijl</t>
  </si>
  <si>
    <r>
      <rPr>
        <sz val="10"/>
        <color rgb="FF7030A0"/>
        <rFont val="Verdana"/>
        <family val="2"/>
      </rPr>
      <t>boekje</t>
    </r>
    <r>
      <rPr>
        <b/>
        <sz val="10"/>
        <rFont val="Verdana"/>
        <family val="2"/>
      </rPr>
      <t xml:space="preserve"> B144</t>
    </r>
  </si>
  <si>
    <t>aanbidding door de Koningen</t>
  </si>
  <si>
    <r>
      <rPr>
        <sz val="10"/>
        <color rgb="FF7030A0"/>
        <rFont val="Verdana"/>
        <family val="2"/>
      </rPr>
      <t>boekje</t>
    </r>
    <r>
      <rPr>
        <b/>
        <sz val="10"/>
        <rFont val="Verdana"/>
        <family val="2"/>
      </rPr>
      <t xml:space="preserve"> B143</t>
    </r>
  </si>
  <si>
    <t>geboorte van Christus</t>
  </si>
  <si>
    <t>4381</t>
  </si>
  <si>
    <t>▬ Philanews Nr. 4 / 2013 (pg. 11) ▬</t>
  </si>
  <si>
    <t>4381 / 4382 - Eindejaarszegels - Thema: de geboorte van Christus in een hedendaagse stijl                                                                                                                - Boekjes B143 &amp; B144 (4381: ①: w=€0,67; 4382: ◙ w=€1,03)</t>
  </si>
  <si>
    <t>herdenkingskaart</t>
  </si>
  <si>
    <t>4380HK</t>
  </si>
  <si>
    <t xml:space="preserve">Rode Kruis zijn 150ste verjaardag </t>
  </si>
  <si>
    <t>4380</t>
  </si>
  <si>
    <t xml:space="preserve">symbool van het Rode Kruis </t>
  </si>
  <si>
    <t/>
  </si>
  <si>
    <t>4380 - Rode Kruis zijn 150ste verjaardag  - Zegel uit V10-4380: (①: w=€0,67) (gemeenschappelijk met Spanje)</t>
  </si>
  <si>
    <t xml:space="preserve">Museum (weer) open </t>
  </si>
  <si>
    <t>Kazerne Dossin (Mechelen)</t>
  </si>
  <si>
    <t>War Museum (Bastenaken)</t>
  </si>
  <si>
    <t>4377</t>
  </si>
  <si>
    <t>Red Star Line Museum (Antwerpen)</t>
  </si>
  <si>
    <t>▬ Philanews Nr. 4 / 2013 (pg. 6 - 7) ▬</t>
  </si>
  <si>
    <t>4377 / 4379 - Museum (weer) open  - Zegels uit V10-4377 ►V10-4379: (①: w=€0,67)</t>
  </si>
  <si>
    <t xml:space="preserve">Doornik: Grote Markt </t>
  </si>
  <si>
    <r>
      <rPr>
        <sz val="10"/>
        <color rgb="FF7030A0"/>
        <rFont val="Verdana"/>
        <family val="2"/>
      </rPr>
      <t>Blok</t>
    </r>
    <r>
      <rPr>
        <b/>
        <sz val="10"/>
        <rFont val="Verdana"/>
        <family val="2"/>
      </rPr>
      <t xml:space="preserve"> BL212</t>
    </r>
  </si>
  <si>
    <t>Standbeeld 'De eed'</t>
  </si>
  <si>
    <t>Tiendenschuur</t>
  </si>
  <si>
    <t>Lakenhal</t>
  </si>
  <si>
    <t>Belfort</t>
  </si>
  <si>
    <t>Standbeeld van Christine van Lalaing</t>
  </si>
  <si>
    <t>4372</t>
  </si>
  <si>
    <t>▬ Philanews Nr. 4 / 2013 (pg. 16 - 17) ▬</t>
  </si>
  <si>
    <t xml:space="preserve">4372 / 4376 - Doornik: Grote Markt  - Zegels uit blok BL212 (half- en opengeplooid): (①: w=€0,67 + €3,35 toeslag blok BL212) </t>
  </si>
  <si>
    <t>geen drukdatum</t>
  </si>
  <si>
    <t xml:space="preserve">Permanente zegels Koning Filip                                                                                            </t>
  </si>
  <si>
    <r>
      <rPr>
        <b/>
        <sz val="9"/>
        <color rgb="FF00B0F0"/>
        <rFont val="Tahoma"/>
        <family val="2"/>
      </rPr>
      <t>2</t>
    </r>
    <r>
      <rPr>
        <b/>
        <sz val="9"/>
        <color rgb="FF9C5BCD"/>
        <rFont val="Tahoma"/>
        <family val="2"/>
      </rPr>
      <t xml:space="preserve"> 2</t>
    </r>
    <r>
      <rPr>
        <b/>
        <sz val="9"/>
        <color rgb="FFFFFF00"/>
        <rFont val="Tahoma"/>
        <family val="2"/>
      </rPr>
      <t xml:space="preserve"> 2</t>
    </r>
    <r>
      <rPr>
        <b/>
        <sz val="9"/>
        <rFont val="Tahoma"/>
        <family val="2"/>
      </rPr>
      <t xml:space="preserve"> 2</t>
    </r>
  </si>
  <si>
    <r>
      <rPr>
        <b/>
        <sz val="9"/>
        <color rgb="FF00B0F0"/>
        <rFont val="Tahoma"/>
        <family val="2"/>
      </rPr>
      <t>1</t>
    </r>
    <r>
      <rPr>
        <b/>
        <sz val="9"/>
        <color rgb="FF9C5BCD"/>
        <rFont val="Tahoma"/>
        <family val="2"/>
      </rPr>
      <t xml:space="preserve"> 1</t>
    </r>
    <r>
      <rPr>
        <b/>
        <sz val="9"/>
        <color rgb="FFFFFF00"/>
        <rFont val="Tahoma"/>
        <family val="2"/>
      </rPr>
      <t xml:space="preserve"> 1</t>
    </r>
    <r>
      <rPr>
        <b/>
        <sz val="9"/>
        <rFont val="Tahoma"/>
        <family val="2"/>
      </rPr>
      <t xml:space="preserve"> 1</t>
    </r>
  </si>
  <si>
    <t>Permanente zegels Koning Filip</t>
  </si>
  <si>
    <t>4369</t>
  </si>
  <si>
    <t>▬ Philanews Nr. 1 / 2014 (pg.  4) ▬</t>
  </si>
  <si>
    <t>4369 / 4371 - Permanente zegels Koning Filip - Zegels uit V10-4369 ►V10-4371:                                                                                                                                  (4369: ①: w=€0,70; 4370: ①EUROPE: w=€1,07; 4371: ①WORLD: w=€1,29)</t>
  </si>
  <si>
    <t xml:space="preserve">Rouwzegel </t>
  </si>
  <si>
    <r>
      <rPr>
        <sz val="10"/>
        <color rgb="FF7030A0"/>
        <rFont val="Verdana"/>
        <family val="2"/>
      </rPr>
      <t>boekje</t>
    </r>
    <r>
      <rPr>
        <b/>
        <sz val="10"/>
        <rFont val="Verdana"/>
        <family val="2"/>
      </rPr>
      <t xml:space="preserve"> B142</t>
    </r>
  </si>
  <si>
    <t>4368c</t>
  </si>
  <si>
    <t>4368b</t>
  </si>
  <si>
    <t>4368a</t>
  </si>
  <si>
    <t>symbolische evocatie van rouw (een bloem)</t>
  </si>
  <si>
    <t>4368</t>
  </si>
  <si>
    <t>▬ Philanews Nr. 4 / 2013 (pg. 13) ▬</t>
  </si>
  <si>
    <t>4368 / 4368c - Rouwzegel  - Boekje B142:  (①: w=€0,67)</t>
  </si>
  <si>
    <t xml:space="preserve">Vogels: Kievit </t>
  </si>
  <si>
    <r>
      <rPr>
        <b/>
        <sz val="9"/>
        <color rgb="FF00B0F0"/>
        <rFont val="Tahoma"/>
        <family val="2"/>
      </rPr>
      <t>2</t>
    </r>
    <r>
      <rPr>
        <b/>
        <sz val="9"/>
        <color rgb="FFFFFF00"/>
        <rFont val="Tahoma"/>
        <family val="2"/>
      </rPr>
      <t xml:space="preserve"> </t>
    </r>
    <r>
      <rPr>
        <b/>
        <sz val="9"/>
        <color rgb="FFFF0000"/>
        <rFont val="Tahoma"/>
        <family val="2"/>
      </rPr>
      <t>2</t>
    </r>
    <r>
      <rPr>
        <b/>
        <sz val="9"/>
        <color rgb="FFFFFF00"/>
        <rFont val="Tahoma"/>
        <family val="2"/>
      </rPr>
      <t xml:space="preserve"> 2</t>
    </r>
    <r>
      <rPr>
        <b/>
        <sz val="9"/>
        <rFont val="Tahoma"/>
        <family val="2"/>
      </rPr>
      <t xml:space="preserve"> 2</t>
    </r>
  </si>
  <si>
    <t>4367</t>
  </si>
  <si>
    <r>
      <rPr>
        <b/>
        <sz val="9"/>
        <color rgb="FF00B0F0"/>
        <rFont val="Tahoma"/>
        <family val="2"/>
      </rPr>
      <t>1</t>
    </r>
    <r>
      <rPr>
        <b/>
        <sz val="9"/>
        <color rgb="FFFFFF00"/>
        <rFont val="Tahoma"/>
        <family val="2"/>
      </rPr>
      <t xml:space="preserve"> </t>
    </r>
    <r>
      <rPr>
        <b/>
        <sz val="9"/>
        <color rgb="FFFF0000"/>
        <rFont val="Tahoma"/>
        <family val="2"/>
      </rPr>
      <t>1</t>
    </r>
    <r>
      <rPr>
        <b/>
        <sz val="9"/>
        <color rgb="FFFFFF00"/>
        <rFont val="Tahoma"/>
        <family val="2"/>
      </rPr>
      <t xml:space="preserve"> 1</t>
    </r>
    <r>
      <rPr>
        <b/>
        <sz val="9"/>
        <rFont val="Tahoma"/>
        <family val="2"/>
      </rPr>
      <t xml:space="preserve"> 1</t>
    </r>
  </si>
  <si>
    <t>met tab met Fransee Tekst</t>
  </si>
  <si>
    <t>4367tabfr</t>
  </si>
  <si>
    <t>met tab met Nederlandse Tekst</t>
  </si>
  <si>
    <t>4367tabnl</t>
  </si>
  <si>
    <t xml:space="preserve"> Kievit - (Vanellus vanellus)</t>
  </si>
  <si>
    <t>4367  - Vogels: Kievit  - Zegel voor "een bericht van ontvangst" uit V10-4367: (AR: w=€1,20)</t>
  </si>
  <si>
    <t>150 jaar Henry Van de Velde</t>
  </si>
  <si>
    <r>
      <rPr>
        <sz val="10"/>
        <color rgb="FF7030A0"/>
        <rFont val="Verdana"/>
        <family val="2"/>
      </rPr>
      <t>blok</t>
    </r>
    <r>
      <rPr>
        <b/>
        <sz val="10"/>
        <rFont val="Verdana"/>
        <family val="2"/>
      </rPr>
      <t xml:space="preserve"> BL211</t>
    </r>
  </si>
  <si>
    <t>2x samenhangend verticaal</t>
  </si>
  <si>
    <t>4365</t>
  </si>
  <si>
    <t>4365/66</t>
  </si>
  <si>
    <t>Kandelaar (1898 - 1899)</t>
  </si>
  <si>
    <t xml:space="preserve"> Stoel (ca 1899) Design Museum (Gent)</t>
  </si>
  <si>
    <t>▬ Philanews Nr. 4 / 2013 (pg. 8 - 9) ▬</t>
  </si>
  <si>
    <t>4365 / 4366 - 150 jaar Henry Van de Velde - Zegels uit blok BL211: (◙: w=€3,09)</t>
  </si>
  <si>
    <t xml:space="preserve">Gelukzegels </t>
  </si>
  <si>
    <r>
      <rPr>
        <sz val="10"/>
        <color rgb="FF7030A0"/>
        <rFont val="Verdana"/>
        <family val="2"/>
      </rPr>
      <t>boekje</t>
    </r>
    <r>
      <rPr>
        <b/>
        <sz val="10"/>
        <rFont val="Verdana"/>
        <family val="2"/>
      </rPr>
      <t xml:space="preserve"> B141</t>
    </r>
  </si>
  <si>
    <t xml:space="preserve"> Hoefijzer</t>
  </si>
  <si>
    <t>4364a</t>
  </si>
  <si>
    <t>zevenstippelig lieveheersbeestje - (Coccinella septempunctata)</t>
  </si>
  <si>
    <t>4363a</t>
  </si>
  <si>
    <t>Geluksgetal</t>
  </si>
  <si>
    <t>Klavertjevier</t>
  </si>
  <si>
    <t>Cross your fingers</t>
  </si>
  <si>
    <t>4360</t>
  </si>
  <si>
    <t>▬ Philanews Nr. 4 / 2013 (pg. 4 - 5) ▬</t>
  </si>
  <si>
    <t>4360 / 4364a - Gelukzegels  - Boekje B141: (①: w=€0,67)</t>
  </si>
  <si>
    <t xml:space="preserve">Eclusieve herinnering aan de troonoverdracht </t>
  </si>
  <si>
    <r>
      <rPr>
        <sz val="10"/>
        <color rgb="FF7030A0"/>
        <rFont val="Verdana"/>
        <family val="2"/>
      </rPr>
      <t xml:space="preserve">blok </t>
    </r>
    <r>
      <rPr>
        <b/>
        <sz val="10"/>
        <rFont val="Verdana"/>
        <family val="2"/>
      </rPr>
      <t>BL210</t>
    </r>
  </si>
  <si>
    <t>4358/59</t>
  </si>
  <si>
    <t>Koning Albert II</t>
  </si>
  <si>
    <t>Koning Filip I</t>
  </si>
  <si>
    <t>4358</t>
  </si>
  <si>
    <t>4358 / 4359 - Eclusieve herinnering aan de troonoverdracht - Zegels uit blok 210: (◙ w=€3,09)</t>
  </si>
  <si>
    <t xml:space="preserve">Muziekfestivals </t>
  </si>
  <si>
    <t>4357</t>
  </si>
  <si>
    <t>Zomer vol muziek. Evocatie zomerfestivals in België</t>
  </si>
  <si>
    <t>▬ Philanews Nr. 3 / 2013 (pg. 14 - 15) ▬</t>
  </si>
  <si>
    <t>4357 - Muziekfestivals  - Zegel uit V10-4357: (①: w=€0,67)</t>
  </si>
  <si>
    <t xml:space="preserve">100 jaar KMI </t>
  </si>
  <si>
    <r>
      <rPr>
        <sz val="10"/>
        <color rgb="FF7030A0"/>
        <rFont val="Verdana"/>
        <family val="2"/>
      </rPr>
      <t>blok BL</t>
    </r>
    <r>
      <rPr>
        <b/>
        <sz val="10"/>
        <rFont val="Verdana"/>
        <family val="2"/>
      </rPr>
      <t>209</t>
    </r>
  </si>
  <si>
    <t>5x samenhangend horizontaal</t>
  </si>
  <si>
    <t>4352</t>
  </si>
  <si>
    <t>4352/56</t>
  </si>
  <si>
    <t>Boom in de winter</t>
  </si>
  <si>
    <t>Boom in de herfst</t>
  </si>
  <si>
    <t>Boom in de zomer</t>
  </si>
  <si>
    <t>Boom in de lente</t>
  </si>
  <si>
    <t>Gebouw KMI</t>
  </si>
  <si>
    <t>▬ Philanews Nr. 3 / 2013 (pg. 12 - 13) ▬</t>
  </si>
  <si>
    <t>4352 / 4356 - 100 jaar KMI  - Zegels uit blok BL209: (◙: w=€1,03)</t>
  </si>
  <si>
    <t>Koning Albert II, 20 jaar op de troon</t>
  </si>
  <si>
    <r>
      <rPr>
        <sz val="10"/>
        <color rgb="FF7030A0"/>
        <rFont val="Verdana"/>
        <family val="2"/>
      </rPr>
      <t xml:space="preserve">blok </t>
    </r>
    <r>
      <rPr>
        <b/>
        <sz val="10"/>
        <rFont val="Verdana"/>
        <family val="2"/>
      </rPr>
      <t>BL208</t>
    </r>
  </si>
  <si>
    <t>Koninklijk bezoek</t>
  </si>
  <si>
    <t>Eedaflegging Koning Albert II</t>
  </si>
  <si>
    <t>4350</t>
  </si>
  <si>
    <t>▬ Philanews Nr. 3 / 2013 (pg. 8 - 9) ▬</t>
  </si>
  <si>
    <t>4350 / 4351 - Koning Albert II, 20 jaar op de troon - Zegels uit blok BL208:  (◙: w=€3,09)</t>
  </si>
  <si>
    <t xml:space="preserve">Natuur 2013. Een verrassende kijk op wilde dieren </t>
  </si>
  <si>
    <r>
      <rPr>
        <sz val="10"/>
        <color rgb="FF7030A0"/>
        <rFont val="Verdana"/>
        <family val="2"/>
      </rPr>
      <t>boekje</t>
    </r>
    <r>
      <rPr>
        <b/>
        <sz val="10"/>
        <rFont val="Verdana"/>
        <family val="2"/>
      </rPr>
      <t xml:space="preserve"> B140</t>
    </r>
  </si>
  <si>
    <t>Giraf - (Giraffa)</t>
  </si>
  <si>
    <t>Okapi - (Okapia johnstoni)</t>
  </si>
  <si>
    <t xml:space="preserve">Goudkopleeuwaapje - (Leontopithecus chrysomelas) </t>
  </si>
  <si>
    <t>Tijger - (Panthera tigris)</t>
  </si>
  <si>
    <t>Grévyzebra - (Equus grevyi)</t>
  </si>
  <si>
    <t>Zeehond - (Phocidae)</t>
  </si>
  <si>
    <t>Koningspinguïns - (Aptenodytes patagonicus)</t>
  </si>
  <si>
    <t>Leeuw - (Panthera leo)</t>
  </si>
  <si>
    <t>Aziatische Olifant - (Elephas maximus)</t>
  </si>
  <si>
    <t>Uil</t>
  </si>
  <si>
    <t>4340</t>
  </si>
  <si>
    <t>▬ Philanews Nr. 3 / 2013 (pg. 6 - 7) ▬</t>
  </si>
  <si>
    <t>4340 / 4349 - Natuur 2013. Een verrassende kijk op wilde dieren  - Boekje B140: (①: w=€0,67)</t>
  </si>
  <si>
    <t>Opera: 200ste verjaardag Verdi en Wagner</t>
  </si>
  <si>
    <r>
      <rPr>
        <sz val="10"/>
        <color rgb="FF7030A0"/>
        <rFont val="Verdana"/>
        <family val="2"/>
      </rPr>
      <t xml:space="preserve">boekje </t>
    </r>
    <r>
      <rPr>
        <b/>
        <sz val="10"/>
        <rFont val="Verdana"/>
        <family val="2"/>
      </rPr>
      <t>B139</t>
    </r>
  </si>
  <si>
    <t>+ tab met tekst onder</t>
  </si>
  <si>
    <t>4339tab</t>
  </si>
  <si>
    <t>4338tab</t>
  </si>
  <si>
    <t>4337tab</t>
  </si>
  <si>
    <t>4336tab</t>
  </si>
  <si>
    <t>4335</t>
  </si>
  <si>
    <t>4335tab</t>
  </si>
  <si>
    <t>4335/39</t>
  </si>
  <si>
    <t>Opera Luik: ‘Otello’ - Giuseppe Verdi (Opéra Royal de Wallonie)</t>
  </si>
  <si>
    <t>Opera Brussel: ‘Parsifal’ - Richard Wagner (De Munt)</t>
  </si>
  <si>
    <t xml:space="preserve"> Opera Brussel: ‘Macbeth’ - Giuseppe Verdi (De Munt)</t>
  </si>
  <si>
    <t>Opera Antwerpen: ‘Don Carlos’ - Giuseppe Verdi (Opera van Vlaanderen)</t>
  </si>
  <si>
    <t>Opera Gent: ‘Das Rheingold’ - Richard Wagner (Opera van Vlaanderen)</t>
  </si>
  <si>
    <t>▬ Philanews Nr. 3 / 2013 (pg. 4 - 5) ▬</t>
  </si>
  <si>
    <t>4335 / 4339 - Opera: 200ste verjaardag Verdi en Wagner - Zegels uit boekje B139:(◙: w=€1,03)</t>
  </si>
  <si>
    <t xml:space="preserve">100 jaar eerste luchtpostvlucht  </t>
  </si>
  <si>
    <r>
      <rPr>
        <sz val="10"/>
        <color rgb="FF7030A0"/>
        <rFont val="Verdana"/>
        <family val="2"/>
      </rPr>
      <t>blok</t>
    </r>
    <r>
      <rPr>
        <b/>
        <sz val="10"/>
        <rFont val="Verdana"/>
        <family val="2"/>
      </rPr>
      <t xml:space="preserve"> BL207</t>
    </r>
  </si>
  <si>
    <t>4333</t>
  </si>
  <si>
    <t>4312/13</t>
  </si>
  <si>
    <t>Aankomst in Sint-Agatha-Berchem</t>
  </si>
  <si>
    <t>Vertrek van piloot: Henri Crombez in Sint-Denijs-Westrem</t>
  </si>
  <si>
    <t xml:space="preserve">   ▬ Philanews Nr. 2 / 2013 (pg. 12 - 13) ▬</t>
  </si>
  <si>
    <t>4333 / 4334 - 100 jaar eerste luchtpostvlucht   - Zegels uit blok BL207: (◙: w=€3,09)</t>
  </si>
  <si>
    <t xml:space="preserve">Théo van  Rysselberghe </t>
  </si>
  <si>
    <r>
      <rPr>
        <sz val="10"/>
        <color rgb="FF7030A0"/>
        <rFont val="Verdana"/>
        <family val="2"/>
      </rPr>
      <t>boekje</t>
    </r>
    <r>
      <rPr>
        <b/>
        <sz val="10"/>
        <rFont val="Verdana"/>
        <family val="2"/>
      </rPr>
      <t xml:space="preserve"> B138</t>
    </r>
  </si>
  <si>
    <t>De lezende vrouw en een meisje, 1899, KMSKB Brussel</t>
  </si>
  <si>
    <t>De lezing door Emile Verhaeren, 1903, MSK Gent</t>
  </si>
  <si>
    <t>De zussen van de schilder Schlobach, 1884, MAMAC Liège</t>
  </si>
  <si>
    <t>Badende vrouw, 1922, MBA Tournai</t>
  </si>
  <si>
    <t>Marie Sèthe aan het harmonium, 1891, KMSK Antwerpen</t>
  </si>
  <si>
    <t>Portret van Margueritte van Mons, 1886, MSK Gent</t>
  </si>
  <si>
    <t>Arabische fantasia, 1884, KMSKB Brussel</t>
  </si>
  <si>
    <t>Thee in de tuin, ca. 1904, Museum van Elsene</t>
  </si>
  <si>
    <t>De wandeling, 1901, KMSKB Brussel</t>
  </si>
  <si>
    <t>De vallei van de Samber, 1890, MSK Gent</t>
  </si>
  <si>
    <t>4323</t>
  </si>
  <si>
    <t>▬ Philanews Nr. 2 / 2013 (pg. 8 - 9) ▬</t>
  </si>
  <si>
    <t>4323 / 4332 - Théo van  Rysselberghe  - Boekje B138: (①: w=€0,67)</t>
  </si>
  <si>
    <t>(links ongetand)</t>
  </si>
  <si>
    <t>4321HK</t>
  </si>
  <si>
    <t xml:space="preserve">Vlinders </t>
  </si>
  <si>
    <r>
      <rPr>
        <sz val="10"/>
        <color rgb="FF7030A0"/>
        <rFont val="Verdana"/>
        <family val="2"/>
      </rPr>
      <t>boekje</t>
    </r>
    <r>
      <rPr>
        <b/>
        <sz val="10"/>
        <rFont val="Verdana"/>
        <family val="2"/>
      </rPr>
      <t xml:space="preserve"> B137</t>
    </r>
  </si>
  <si>
    <t>(rechts ongetand)</t>
  </si>
  <si>
    <t>Admiraalvlinder - (Vanessa atalanta)</t>
  </si>
  <si>
    <t>4322a</t>
  </si>
  <si>
    <r>
      <rPr>
        <sz val="10"/>
        <color rgb="FF7030A0"/>
        <rFont val="Verdana"/>
        <family val="2"/>
      </rPr>
      <t>boekje</t>
    </r>
    <r>
      <rPr>
        <b/>
        <sz val="10"/>
        <rFont val="Verdana"/>
        <family val="2"/>
      </rPr>
      <t xml:space="preserve"> B136</t>
    </r>
  </si>
  <si>
    <t>De kleine vos - (Aglais urticae)</t>
  </si>
  <si>
    <t>4321</t>
  </si>
  <si>
    <t>4321a</t>
  </si>
  <si>
    <t>▬ Philanews Nr. 2 / 2013 (pg. 18 - 19) ▬</t>
  </si>
  <si>
    <t>4321 / 4322 - Vlinders  - Boekjes B136 &amp; B137 (gemeenschappelijk met Aland): (4321: ②w=€1,34; 4322: ◙ w=€1,24 )</t>
  </si>
  <si>
    <t>zelfklevend groter formaat</t>
  </si>
  <si>
    <t>4320b</t>
  </si>
  <si>
    <t>4320a</t>
  </si>
  <si>
    <t>gegomd ?</t>
  </si>
  <si>
    <t>4320g</t>
  </si>
  <si>
    <t>▬ Philanews Nr. 3 / 2013 (pg.  17) ▬</t>
  </si>
  <si>
    <t>4320 - Mystamps (nieuwe uitgave) (◙: w=€1,03)</t>
  </si>
  <si>
    <t xml:space="preserve">Belgische chocolade </t>
  </si>
  <si>
    <r>
      <rPr>
        <sz val="10"/>
        <color rgb="FF7030A0"/>
        <rFont val="Verdana"/>
        <family val="2"/>
      </rPr>
      <t xml:space="preserve">blok </t>
    </r>
    <r>
      <rPr>
        <b/>
        <sz val="10"/>
        <rFont val="Verdana"/>
        <family val="2"/>
      </rPr>
      <t>BL206</t>
    </r>
  </si>
  <si>
    <t>Chocoladerepen</t>
  </si>
  <si>
    <t>Chocoladepasta</t>
  </si>
  <si>
    <t>Praline</t>
  </si>
  <si>
    <t>Stukken chocolade</t>
  </si>
  <si>
    <t>Chocoladehagelslag</t>
  </si>
  <si>
    <t>4315</t>
  </si>
  <si>
    <t>▬ Philanews Nr. 2 / 2013 (pg. 6 - 7) ▬</t>
  </si>
  <si>
    <t>4315 / 4319 - Belgische chocolade  - Zegels uit blok BL206:  (◙: w=€1,24)</t>
  </si>
  <si>
    <t xml:space="preserve">Bestelwagens van bpost (Europa) </t>
  </si>
  <si>
    <t>4314</t>
  </si>
  <si>
    <t>Stephan Vanfleteren, ‘Kapelmuur Geraardsbergen’</t>
  </si>
  <si>
    <t>▬ Philanews Nr. 2 / 2013 (pg. 4 - 5) ▬</t>
  </si>
  <si>
    <t>4314 - 100 Jaar Ronde van Vlaanderen  - Zegel uit V10-4314: (①: w=€0,67)</t>
  </si>
  <si>
    <r>
      <rPr>
        <sz val="10"/>
        <color rgb="FF7030A0"/>
        <rFont val="Verdana"/>
        <family val="2"/>
      </rPr>
      <t xml:space="preserve">Blok </t>
    </r>
    <r>
      <rPr>
        <b/>
        <sz val="10"/>
        <rFont val="Verdana"/>
        <family val="2"/>
      </rPr>
      <t>BL205</t>
    </r>
  </si>
  <si>
    <t>4312</t>
  </si>
  <si>
    <t>grote bestelwagen (type Renault Master)</t>
  </si>
  <si>
    <t>kleine bestelwagen (type Renault Kangoo)</t>
  </si>
  <si>
    <t>▬ Philanews Nr. 1 / 2013 (pg.  15) ▬</t>
  </si>
  <si>
    <t>4312 / 4313 - Bestelwagens van bpost (Europa) - Go for Zero - Zegels uit blok BL205 (◙: w=€3,09)</t>
  </si>
  <si>
    <t xml:space="preserve">Verkeersveiligheid: Go For zero </t>
  </si>
  <si>
    <r>
      <rPr>
        <sz val="10"/>
        <color rgb="FF7030A0"/>
        <rFont val="Verdana"/>
        <family val="2"/>
      </rPr>
      <t xml:space="preserve">Blok </t>
    </r>
    <r>
      <rPr>
        <b/>
        <sz val="10"/>
        <rFont val="Verdana"/>
        <family val="2"/>
      </rPr>
      <t>BL204</t>
    </r>
  </si>
  <si>
    <t>4x samenhangend verticaal</t>
  </si>
  <si>
    <t>4308/11</t>
  </si>
  <si>
    <t>Antoine Buscemi</t>
  </si>
  <si>
    <t>Jean-Louis Verbaert</t>
  </si>
  <si>
    <t>Kiattisak Nulong</t>
  </si>
  <si>
    <t>Elien Labey</t>
  </si>
  <si>
    <t>Jean-Louis Rondia</t>
  </si>
  <si>
    <t>4307</t>
  </si>
  <si>
    <t>▬ Philanews Nr. 1 / 2013 (pg. 8 - 9) ▬</t>
  </si>
  <si>
    <t>4307 / 4311 - Verkeersveiligheid: Go For zero  - Zegels uit blok BL204: (②: w=€1,34)</t>
  </si>
  <si>
    <t xml:space="preserve">Permanente zegels: vogels                                                            </t>
  </si>
  <si>
    <t>RA</t>
  </si>
  <si>
    <t xml:space="preserve"> met tab FR</t>
  </si>
  <si>
    <t>4306tabfr</t>
  </si>
  <si>
    <t xml:space="preserve"> met tab NL</t>
  </si>
  <si>
    <t>4306tabnl</t>
  </si>
  <si>
    <t>Noordse Stern - (Sterna paradisaea)</t>
  </si>
  <si>
    <t>VA</t>
  </si>
  <si>
    <t>4305</t>
  </si>
  <si>
    <t>4305tabfr</t>
  </si>
  <si>
    <t>4305tabnl</t>
  </si>
  <si>
    <t>Korhoen - (Lyrurus tetrix)</t>
  </si>
  <si>
    <t>▬ Philanews Nr. 1 / 2013 (pg. 18) ▬</t>
  </si>
  <si>
    <t>4305 / 4306 - Permanente zegels: vogels  - Zegel uit V10-4305 &amp; V10-4306: (4305: w=€0,40 - uitsluitend voor "Verenigingen" - VA);                                                                    ( 4306: w=€5,03 - uitsluitend voor "Aangetekend" - RA)</t>
  </si>
  <si>
    <t xml:space="preserve">Sprookjes </t>
  </si>
  <si>
    <r>
      <rPr>
        <sz val="10"/>
        <color rgb="FF7030A0"/>
        <rFont val="Verdana"/>
        <family val="2"/>
      </rPr>
      <t>boekje</t>
    </r>
    <r>
      <rPr>
        <b/>
        <sz val="10"/>
        <rFont val="Verdana"/>
        <family val="2"/>
      </rPr>
      <t xml:space="preserve"> B135</t>
    </r>
  </si>
  <si>
    <t>elf</t>
  </si>
  <si>
    <t>prins</t>
  </si>
  <si>
    <t>reus</t>
  </si>
  <si>
    <t>fee</t>
  </si>
  <si>
    <t>kabouter</t>
  </si>
  <si>
    <t>heks</t>
  </si>
  <si>
    <t>tovenaar</t>
  </si>
  <si>
    <t>spook</t>
  </si>
  <si>
    <t>trol</t>
  </si>
  <si>
    <t>duivel</t>
  </si>
  <si>
    <t>4295</t>
  </si>
  <si>
    <t>▬ Philanews Nr. 1 / 2013 (pg. 12 - 13) ▬</t>
  </si>
  <si>
    <t>4295 / 4304 - Sprookjes  - Boekje B135: (①: w=€0,67)</t>
  </si>
  <si>
    <t>Kid Paddle (Jeugdfilatelie)</t>
  </si>
  <si>
    <t>4294</t>
  </si>
  <si>
    <t>stripfiguur Kid Paddle van tekenaar MIDAM in de reeks Jeugdfilatelie Postzegel: Kid Paddle</t>
  </si>
  <si>
    <t>▬ Philanews Nr. 1 / 2013 (pg. 6 - 7) ▬</t>
  </si>
  <si>
    <t>4294 - Kid Paddle (Jeugdfilatelie)  - Zegel uit V10-4294: (①: w=€0,67)</t>
  </si>
  <si>
    <t xml:space="preserve">Prinses Mathilde wordt 40 </t>
  </si>
  <si>
    <t>4293</t>
  </si>
  <si>
    <t xml:space="preserve">portret van Hare Koninklijke Hoogheid Prinses Mathilde ter gelegenheid van haar 40ste verjaardag </t>
  </si>
  <si>
    <t>▬ Philanews Nr. 1 / 2013 (pg. 4 - 5) ▬</t>
  </si>
  <si>
    <t>4293 - Prinses Mathilde wordt 40  - Zegel uit V10-4293: (①: w=€0,67)</t>
  </si>
  <si>
    <t>Prettige feesten voor iedereen! (2)</t>
  </si>
  <si>
    <r>
      <rPr>
        <sz val="10"/>
        <color rgb="FF7030A0"/>
        <rFont val="Verdana"/>
        <family val="2"/>
      </rPr>
      <t xml:space="preserve">boekje </t>
    </r>
    <r>
      <rPr>
        <b/>
        <sz val="10"/>
        <rFont val="Verdana"/>
        <family val="2"/>
      </rPr>
      <t>B134</t>
    </r>
  </si>
  <si>
    <t>4292c</t>
  </si>
  <si>
    <t>4292b</t>
  </si>
  <si>
    <t>4292a</t>
  </si>
  <si>
    <t>eindejaarsevocatie rond de kerk van Saint-Mard (oud Virton)</t>
  </si>
  <si>
    <t>Prettige feesten voor iedereen! (1)</t>
  </si>
  <si>
    <r>
      <rPr>
        <sz val="10"/>
        <color rgb="FF7030A0"/>
        <rFont val="Verdana"/>
        <family val="2"/>
      </rPr>
      <t>boekje</t>
    </r>
    <r>
      <rPr>
        <b/>
        <sz val="10"/>
        <rFont val="Verdana"/>
        <family val="2"/>
      </rPr>
      <t xml:space="preserve"> B133</t>
    </r>
  </si>
  <si>
    <t>4291</t>
  </si>
  <si>
    <t>4291c</t>
  </si>
  <si>
    <t>4291b</t>
  </si>
  <si>
    <t>4291a</t>
  </si>
  <si>
    <t>eindejaarsevocatie rond de Sint-Martinuskerk van Kessenich</t>
  </si>
  <si>
    <t>▬ Philanews Nr. 5 / 2012 (pg.  16) ▬</t>
  </si>
  <si>
    <t>4291 / 4292c - Prettige feesten voor iedereen! - Boekjes B133 &amp; B134:                                                                                                                                         (4291: ①: w=€0,65; 4292: ◙: w=€0,99)</t>
  </si>
  <si>
    <t>kleine weerschijnvlinder - Apatura ilia</t>
  </si>
  <si>
    <t>4290</t>
  </si>
  <si>
    <t>▬ Philanews Nr. 5 / 2012 (pg.  14) ▬</t>
  </si>
  <si>
    <t>4290 -  Rolzegel  (R117 / R118): (①: w=€0,65)</t>
  </si>
  <si>
    <t>De Markt van Brugge</t>
  </si>
  <si>
    <r>
      <rPr>
        <sz val="10"/>
        <color rgb="FF7030A0"/>
        <rFont val="Verdana"/>
        <family val="2"/>
      </rPr>
      <t>blok</t>
    </r>
    <r>
      <rPr>
        <b/>
        <sz val="10"/>
        <rFont val="Verdana"/>
        <family val="2"/>
      </rPr>
      <t xml:space="preserve"> BL203</t>
    </r>
  </si>
  <si>
    <t>Het provinciaal Hof</t>
  </si>
  <si>
    <t>Huizen: Spainge, Diephuis, Le Panier d’Or of Het Mandetje, Diephuis</t>
  </si>
  <si>
    <t>Huizen: Boechoute, Craenenburg, Die Maene, Cinéma Pathé</t>
  </si>
  <si>
    <t>Standbeeld van Jan Breydel &amp; Pieter de Coninck</t>
  </si>
  <si>
    <t>4285</t>
  </si>
  <si>
    <t>▬ Philanews Nr. 5 / 2012 (pg. 3 - 6) ▬</t>
  </si>
  <si>
    <t>4285 / 4289 - De Markt van Brugge - Zegels uit blok BL203: (①: w=€0,65 + €3,25 toeslag/blok)</t>
  </si>
  <si>
    <t xml:space="preserve">Belgische streken (De Condroz) </t>
  </si>
  <si>
    <r>
      <rPr>
        <sz val="10"/>
        <color rgb="FF7030A0"/>
        <rFont val="Verdana"/>
        <family val="2"/>
      </rPr>
      <t>blok</t>
    </r>
    <r>
      <rPr>
        <b/>
        <sz val="10"/>
        <rFont val="Verdana"/>
        <family val="2"/>
      </rPr>
      <t xml:space="preserve"> BL202</t>
    </r>
  </si>
  <si>
    <t>4284tab</t>
  </si>
  <si>
    <t>4283tab</t>
  </si>
  <si>
    <t>met tab links &amp; onder</t>
  </si>
  <si>
    <t>4282tab</t>
  </si>
  <si>
    <t>4281tab</t>
  </si>
  <si>
    <t>met tab  links &amp; rechts</t>
  </si>
  <si>
    <t>4280tab</t>
  </si>
  <si>
    <t>Tab-beelddoorlopers</t>
  </si>
  <si>
    <t>4280</t>
  </si>
  <si>
    <t>4x tab 4280/82</t>
  </si>
  <si>
    <t>Dinant</t>
  </si>
  <si>
    <t xml:space="preserve"> Belgisch witblauw rund</t>
  </si>
  <si>
    <t>Streekbieren</t>
  </si>
  <si>
    <t>Kasteel van ‘Fontaine’ – Anthée</t>
  </si>
  <si>
    <t>De oogst</t>
  </si>
  <si>
    <t>▬ Philanews Nr. 5 / 2012 (pg. 15) ▬</t>
  </si>
  <si>
    <t>4280 / 4284 - Belgische streken (De Condroz)  - Zegels uit blok BL202: (◙: w=€0,99)</t>
  </si>
  <si>
    <t xml:space="preserve">Sint-Maarten </t>
  </si>
  <si>
    <t>4279</t>
  </si>
  <si>
    <t>evocatie van Sint-Maarten en het kinderfeest</t>
  </si>
  <si>
    <t>▬ Philanews Nr. 5 / 2012 (pg.  8- 9) ▬</t>
  </si>
  <si>
    <t>4279 - Sint-Maarten - Zegel uit V10-4279: (①: w=€0,65)</t>
  </si>
  <si>
    <t xml:space="preserve">Jacob Jordaens - Eerherstel </t>
  </si>
  <si>
    <t>4278</t>
  </si>
  <si>
    <t xml:space="preserve">Jacob Jordaens, hulde aan Ceres / Olie-verf op doek 165 x 112 cm, Prado Madrid </t>
  </si>
  <si>
    <t>▬ Philanews Nr. 5 / 2012 (pg. 6 - 7) ▬</t>
  </si>
  <si>
    <t>4278 - Jacob Jordaens - Eerherstel  - Zegel uit V10-4278: (①: w=€0,65)</t>
  </si>
  <si>
    <t>Plak een boomblad! - GROENE INNOVATIE</t>
  </si>
  <si>
    <r>
      <rPr>
        <sz val="10"/>
        <color rgb="FF7030A0"/>
        <rFont val="Verdana"/>
        <family val="2"/>
      </rPr>
      <t xml:space="preserve">boekje </t>
    </r>
    <r>
      <rPr>
        <b/>
        <sz val="10"/>
        <rFont val="Verdana"/>
        <family val="2"/>
      </rPr>
      <t>B132</t>
    </r>
  </si>
  <si>
    <t>(eik) - Quercus ‘pondaim’</t>
  </si>
  <si>
    <t>(Wilde kardinaalsmuts) - Euonymus europaeus</t>
  </si>
  <si>
    <t>(witte paardenkastanje) - Aesculus hippocastanum</t>
  </si>
  <si>
    <t xml:space="preserve"> (beuk) - Fagus sylvatica</t>
  </si>
  <si>
    <t>(ruwe berk) - Betula pendula</t>
  </si>
  <si>
    <t>(Japanse notenboom) - Ginkgo biloba</t>
  </si>
  <si>
    <t>(elsbladige lijsterbes) - Sorbus alnifolia</t>
  </si>
  <si>
    <t>(zwarte moerbei) - Morus nigra</t>
  </si>
  <si>
    <t>(Japanse esdoorn) - Acer palmatum</t>
  </si>
  <si>
    <t>(grootbladige esdoorn) - Acer macrophyllum</t>
  </si>
  <si>
    <t>4268</t>
  </si>
  <si>
    <t>▬ Philanews Nr. 4 / 2012 (pg. 14 - 15) ▬</t>
  </si>
  <si>
    <t>4268 / 4277 - Plak een boomblad! - GROENE INNOVATIE - Boekje B132: (①: w=€0,65)</t>
  </si>
  <si>
    <t>België, stripland - 10 jaar "This is Belgium"</t>
  </si>
  <si>
    <r>
      <rPr>
        <sz val="10"/>
        <color rgb="FF7030A0"/>
        <rFont val="Verdana"/>
        <family val="2"/>
      </rPr>
      <t xml:space="preserve">blok </t>
    </r>
    <r>
      <rPr>
        <b/>
        <sz val="10"/>
        <rFont val="Verdana"/>
        <family val="2"/>
      </rPr>
      <t>BL201</t>
    </r>
  </si>
  <si>
    <t>4265/67</t>
  </si>
  <si>
    <t>4260/61</t>
  </si>
  <si>
    <t>4258</t>
  </si>
  <si>
    <t>4258/59</t>
  </si>
  <si>
    <t xml:space="preserve">Peyo: De Smurfen </t>
  </si>
  <si>
    <t>E.P. Jacobs: Blake &amp; Mortimer</t>
  </si>
  <si>
    <t xml:space="preserve">Jijé: Jerry Spring </t>
  </si>
  <si>
    <t xml:space="preserve">Morris: Lucky Luke </t>
  </si>
  <si>
    <t xml:space="preserve">Hergé: Kuifje </t>
  </si>
  <si>
    <t xml:space="preserve">Willy Vandersteen: Suske en Wiske  Hergé: Kuifje </t>
  </si>
  <si>
    <t xml:space="preserve">Marc Sleen: Nero </t>
  </si>
  <si>
    <t xml:space="preserve">André Franquin: Guust Flater </t>
  </si>
  <si>
    <t xml:space="preserve">Bob De Moor: Cori de Scheepsjongen </t>
  </si>
  <si>
    <t xml:space="preserve">Jef Nys: Jommeke </t>
  </si>
  <si>
    <t>▬ Philanews Nr. 4 / 2012 (pg. 6 - 9) ▬</t>
  </si>
  <si>
    <t>4258 / 4267 - België, stripland - 10 jaar "This is Belgium" - Zegels uit blok BL201: (①: w=€0,65)</t>
  </si>
  <si>
    <t xml:space="preserve">Zenobe Gramme </t>
  </si>
  <si>
    <t>4257</t>
  </si>
  <si>
    <t xml:space="preserve"> zeilschip ‘Zenobe Gramme’ (Temse 1961)</t>
  </si>
  <si>
    <t>▬ Philanews Nr. 4 / 2012 (pg. 4 - 5) ▬</t>
  </si>
  <si>
    <t>4257 - Zenobe Gramme  - Zegel uit V10-4257: (①: w=€0,65)</t>
  </si>
  <si>
    <t>koninginnenpage – (Papilio machaon)</t>
  </si>
  <si>
    <r>
      <rPr>
        <sz val="10"/>
        <color rgb="FF7030A0"/>
        <rFont val="Verdana"/>
        <family val="2"/>
      </rPr>
      <t>boekje</t>
    </r>
    <r>
      <rPr>
        <b/>
        <sz val="10"/>
        <rFont val="Verdana"/>
        <family val="2"/>
      </rPr>
      <t xml:space="preserve"> B131a</t>
    </r>
  </si>
  <si>
    <t>1st herdruk</t>
  </si>
  <si>
    <t xml:space="preserve"> groot koolwitje – (Pieris brassicae)</t>
  </si>
  <si>
    <r>
      <rPr>
        <sz val="10"/>
        <color rgb="FF7030A0"/>
        <rFont val="Verdana"/>
        <family val="2"/>
      </rPr>
      <t xml:space="preserve">boekje </t>
    </r>
    <r>
      <rPr>
        <b/>
        <sz val="10"/>
        <rFont val="Verdana"/>
        <family val="2"/>
      </rPr>
      <t>B130a</t>
    </r>
  </si>
  <si>
    <r>
      <rPr>
        <sz val="10"/>
        <color rgb="FF7030A0"/>
        <rFont val="Verdana"/>
        <family val="2"/>
      </rPr>
      <t>boekje</t>
    </r>
    <r>
      <rPr>
        <b/>
        <sz val="10"/>
        <rFont val="Verdana"/>
        <family val="2"/>
      </rPr>
      <t xml:space="preserve"> B131</t>
    </r>
  </si>
  <si>
    <t>4256a</t>
  </si>
  <si>
    <r>
      <rPr>
        <sz val="10"/>
        <color rgb="FF7030A0"/>
        <rFont val="Verdana"/>
        <family val="2"/>
      </rPr>
      <t>boekje</t>
    </r>
    <r>
      <rPr>
        <b/>
        <sz val="10"/>
        <rFont val="Verdana"/>
        <family val="2"/>
      </rPr>
      <t xml:space="preserve"> B130</t>
    </r>
  </si>
  <si>
    <t>onder+rechts</t>
  </si>
  <si>
    <t>4255</t>
  </si>
  <si>
    <t>4255c</t>
  </si>
  <si>
    <t>4255b</t>
  </si>
  <si>
    <t>4255a</t>
  </si>
  <si>
    <t>▬ Philanews Nr. 3 / 2012 (pg. 15) ▬</t>
  </si>
  <si>
    <t>4255 / 4256 - Vlinderzegels laten je brieven fladderen! - Zegels uit boekje 130 (①w=€0,65) + boekje 130a (①w=€0,70)                                                             - boekje 131 ( ◙ w=€0,99) + 131a ( ◙ w=€1,07)</t>
  </si>
  <si>
    <t xml:space="preserve">Filatelie zonder grenzen </t>
  </si>
  <si>
    <t>4254</t>
  </si>
  <si>
    <t>detail van het schilderij “Cabaret op de oever van de rivier” van Jan Brueghel De Jonge(werk uit het paleis van de Prins)</t>
  </si>
  <si>
    <t>▬ Philanews Nr. 3 / 2012 (pg.16 - 17) ▬</t>
  </si>
  <si>
    <t>4254 - Filatelie zonder grenzen  - Zegel uit V10-4254: (①: w=€0,65)</t>
  </si>
  <si>
    <t xml:space="preserve">Pierre Alechinsky </t>
  </si>
  <si>
    <r>
      <rPr>
        <sz val="10"/>
        <color rgb="FF7030A0"/>
        <rFont val="Verdana"/>
        <family val="2"/>
      </rPr>
      <t>boekje</t>
    </r>
    <r>
      <rPr>
        <b/>
        <sz val="10"/>
        <rFont val="Verdana"/>
        <family val="2"/>
      </rPr>
      <t xml:space="preserve"> B129</t>
    </r>
  </si>
  <si>
    <t xml:space="preserve">   “Le dernier jour” 1964, olieverf, KMSK Antwerpen</t>
  </si>
  <si>
    <t xml:space="preserve">  “Nuages en pantalon” 1957, olieverf, SMAK Gent</t>
  </si>
  <si>
    <t xml:space="preserve">  “Encreur” 2001, steendruk, Centre de la Gravure et de l’Image imprimée La Louvière</t>
  </si>
  <si>
    <t xml:space="preserve">  “Labyrinthe d’apparat” 1973, steendruk KMSKB Brussel </t>
  </si>
  <si>
    <t xml:space="preserve">  “Aquarelle estampillée” 1975, aquarel en ets, MAMAC Luik</t>
  </si>
  <si>
    <t xml:space="preserve">  “A la ligne” uit 1973 ; ets KMSKB Brussel </t>
  </si>
  <si>
    <t xml:space="preserve">  “Parfois, c’est l’inverse” 1970, KMSKB Brussel, acryl </t>
  </si>
  <si>
    <t xml:space="preserve">  “Sans espoir de bâtiment pour Anvers ni même pour l’Escaut” 1978, aquarel op een oud poststuk </t>
  </si>
  <si>
    <t xml:space="preserve">  “À propos de Binche” 1967, KMSKB Brussel</t>
  </si>
  <si>
    <t xml:space="preserve">  “Volcan ensorcelé” 1974, acryl, MuZEE Oostende</t>
  </si>
  <si>
    <t>4244</t>
  </si>
  <si>
    <t>▬ Philanews Nr. 3 / 2012 (pg. 3 - 5) ▬</t>
  </si>
  <si>
    <t>4244 / 4253 - Pierre Alechinsky - Zegels uit boekje B129: (①: w=€0,65)</t>
  </si>
  <si>
    <t>Olympic games - London 2012</t>
  </si>
  <si>
    <t>4243</t>
  </si>
  <si>
    <t>atletiek ( 4 x 400m heren) en evocatie van de sporten waarin Belgen een kans maken in Londen</t>
  </si>
  <si>
    <t>▬ Philanews Nr. 3 / 2012 (pg. 6 - 7) ▬</t>
  </si>
  <si>
    <t>4243 - Olympic games - London 2012 - Zegel uit V10-4243: (◙: w=€1,19)</t>
  </si>
  <si>
    <t xml:space="preserve">Zaadzakjes op meerdere exemplaren </t>
  </si>
  <si>
    <t>4242</t>
  </si>
  <si>
    <t>“Zaadzakje” 2012</t>
  </si>
  <si>
    <t>▬ Philanews Nr. 3 / 2012 (pg.  10) ▬</t>
  </si>
  <si>
    <t>4242 - Zaadzakjes op meerdere exemplaren - Zegel uit V10-4242: (①: w=€0,65)</t>
  </si>
  <si>
    <t>Burundese trom</t>
  </si>
  <si>
    <t>Rwandees mandje</t>
  </si>
  <si>
    <t>4240</t>
  </si>
  <si>
    <t>▬ Philanews Nr. 3 / 2012 (pg. 8 - 9) ▬</t>
  </si>
  <si>
    <t>4240 / 4241 - Rwanda – 50 – Burundi  -  Zegels uit V5-4240 &amp; V5-4241: (◙: w=€1,19)</t>
  </si>
  <si>
    <t>Gezelschapsdieren: Allemaal beestjes</t>
  </si>
  <si>
    <r>
      <rPr>
        <sz val="10"/>
        <color rgb="FF7030A0"/>
        <rFont val="Verdana"/>
        <family val="2"/>
      </rPr>
      <t xml:space="preserve">boekje </t>
    </r>
    <r>
      <rPr>
        <b/>
        <sz val="10"/>
        <rFont val="Verdana"/>
        <family val="2"/>
      </rPr>
      <t>B128</t>
    </r>
  </si>
  <si>
    <t xml:space="preserve">grote hond </t>
  </si>
  <si>
    <t>konijnen - (Oryctolagus cuniculus)</t>
  </si>
  <si>
    <t>hamsters - (Cricetinae)</t>
  </si>
  <si>
    <t>kleine hond</t>
  </si>
  <si>
    <t>pony</t>
  </si>
  <si>
    <t>parkieten - (Psittaciformes)</t>
  </si>
  <si>
    <t>goudvissen - (Carassius auratus)</t>
  </si>
  <si>
    <t>kat - (Felis silvestris catus)</t>
  </si>
  <si>
    <t>cavia - (Cavia porcellus)</t>
  </si>
  <si>
    <t>kanaries -  (Serinus canaria)</t>
  </si>
  <si>
    <t>4230</t>
  </si>
  <si>
    <t>▬ Philanews Nr. 2 / 2012 (pg. 10) ▬</t>
  </si>
  <si>
    <t>4230 / 4239 - Gezelschapsdieren: Allemaal beestjes - Boekje B128: (①: w=€0,65)</t>
  </si>
  <si>
    <t>De ondergang van de Titanic</t>
  </si>
  <si>
    <r>
      <rPr>
        <sz val="10"/>
        <color rgb="FF7030A0"/>
        <rFont val="Verdana"/>
        <family val="2"/>
      </rPr>
      <t>blok</t>
    </r>
    <r>
      <rPr>
        <b/>
        <sz val="10"/>
        <rFont val="Verdana"/>
        <family val="2"/>
      </rPr>
      <t xml:space="preserve"> BL200</t>
    </r>
  </si>
  <si>
    <t>de ondergang van de Titanic (2)</t>
  </si>
  <si>
    <t>de ondergang van de Titanic (1)</t>
  </si>
  <si>
    <t>4228</t>
  </si>
  <si>
    <t>▬ Philanews Nr. 2 / 2012 (pg. 8 - 9) ▬</t>
  </si>
  <si>
    <t>4228 / 4229 - De ondergang van de Titanic - Zegels uit blok BL200: (◙: w=€3,57)</t>
  </si>
  <si>
    <t>strip van 5 : zelfklevend</t>
  </si>
  <si>
    <t>4227 (5x)</t>
  </si>
  <si>
    <t>strip van 5 : gegomd</t>
  </si>
  <si>
    <t>4226 (5x)</t>
  </si>
  <si>
    <t>gegomd</t>
  </si>
  <si>
    <t>4226</t>
  </si>
  <si>
    <t>▬ Philanews Nr. 2 / 2012 (pg. 15) ▬</t>
  </si>
  <si>
    <t>4226 / 4227 - Nieuwe uitgifte van "Mystamp" postzegels!: (②: w=€1,30)</t>
  </si>
  <si>
    <t xml:space="preserve">Portret van Mercator en Jodocus Hondius </t>
  </si>
  <si>
    <r>
      <rPr>
        <sz val="10"/>
        <color rgb="FF7030A0"/>
        <rFont val="Verdana"/>
        <family val="2"/>
      </rPr>
      <t xml:space="preserve">blok </t>
    </r>
    <r>
      <rPr>
        <b/>
        <sz val="10"/>
        <rFont val="Verdana"/>
        <family val="2"/>
      </rPr>
      <t>BL199</t>
    </r>
  </si>
  <si>
    <t>Jodocus Hondius (1563 – 1612)</t>
  </si>
  <si>
    <t>Gerard Mercator (1512 – 1594)</t>
  </si>
  <si>
    <t>4224</t>
  </si>
  <si>
    <t>▬ Philanews Nr. 2 / 2012 (pg. 6 - 7) ▬</t>
  </si>
  <si>
    <t>4224 / 4225 - Portret van Mercator en Jodocus Hondius  - Zegels uit blok BL199:                    (◙: w=€3,57)</t>
  </si>
  <si>
    <t>Franco Dragone</t>
  </si>
  <si>
    <r>
      <rPr>
        <sz val="10"/>
        <color rgb="FF7030A0"/>
        <rFont val="Verdana"/>
        <family val="2"/>
      </rPr>
      <t>boekje</t>
    </r>
    <r>
      <rPr>
        <b/>
        <sz val="10"/>
        <rFont val="Verdana"/>
        <family val="2"/>
      </rPr>
      <t xml:space="preserve"> B127</t>
    </r>
  </si>
  <si>
    <t>‘The house of the dancing water’ (Macau 2010)</t>
  </si>
  <si>
    <t>Le rêve (Las Vegas 2005)</t>
  </si>
  <si>
    <t>‘A new day…’ (Las Vegas 2003)</t>
  </si>
  <si>
    <t>‘Décrocher la Lune’ (La Louvière 2000-2002-2006-2009)</t>
  </si>
  <si>
    <t>‘Cirque du Soleil’ (Las Vegas 1998)</t>
  </si>
  <si>
    <t>4219</t>
  </si>
  <si>
    <t>▬ Philanews Nr. 2 / 2012 (pg. 3 - 5) ▬</t>
  </si>
  <si>
    <t>4219 / 4223 - Franco Dragone - Zegels uit boekje B127: (◙: w=€0,99)</t>
  </si>
  <si>
    <t xml:space="preserve">De velduil </t>
  </si>
  <si>
    <r>
      <rPr>
        <b/>
        <sz val="9"/>
        <color rgb="FF00B0F0"/>
        <rFont val="Tahoma"/>
        <family val="2"/>
      </rPr>
      <t>2</t>
    </r>
    <r>
      <rPr>
        <b/>
        <sz val="9"/>
        <color rgb="FFFFFF00"/>
        <rFont val="Tahoma"/>
        <family val="2"/>
      </rPr>
      <t xml:space="preserve"> </t>
    </r>
    <r>
      <rPr>
        <b/>
        <sz val="9"/>
        <color rgb="FF7030A0"/>
        <rFont val="Tahoma"/>
        <family val="2"/>
      </rPr>
      <t>2</t>
    </r>
    <r>
      <rPr>
        <b/>
        <sz val="9"/>
        <color rgb="FFFFFF00"/>
        <rFont val="Tahoma"/>
        <family val="2"/>
      </rPr>
      <t xml:space="preserve"> 2</t>
    </r>
    <r>
      <rPr>
        <b/>
        <sz val="9"/>
        <rFont val="Tahoma"/>
        <family val="2"/>
      </rPr>
      <t xml:space="preserve"> 2</t>
    </r>
  </si>
  <si>
    <t>4218</t>
  </si>
  <si>
    <r>
      <rPr>
        <b/>
        <sz val="9"/>
        <color rgb="FF00B0F0"/>
        <rFont val="Tahoma"/>
        <family val="2"/>
      </rPr>
      <t>1</t>
    </r>
    <r>
      <rPr>
        <b/>
        <sz val="9"/>
        <color rgb="FFFFFF00"/>
        <rFont val="Tahoma"/>
        <family val="2"/>
      </rPr>
      <t xml:space="preserve"> </t>
    </r>
    <r>
      <rPr>
        <b/>
        <sz val="9"/>
        <color rgb="FF7030A0"/>
        <rFont val="Tahoma"/>
        <family val="2"/>
      </rPr>
      <t>1</t>
    </r>
    <r>
      <rPr>
        <b/>
        <sz val="9"/>
        <color rgb="FFFFFF00"/>
        <rFont val="Tahoma"/>
        <family val="2"/>
      </rPr>
      <t xml:space="preserve"> 1</t>
    </r>
    <r>
      <rPr>
        <b/>
        <sz val="9"/>
        <rFont val="Tahoma"/>
        <family val="2"/>
      </rPr>
      <t xml:space="preserve"> 1</t>
    </r>
  </si>
  <si>
    <t>met tabt Nederlandse text links</t>
  </si>
  <si>
    <t>4218abnl</t>
  </si>
  <si>
    <t>met tabt  Franse text links</t>
  </si>
  <si>
    <t>4218tabfr</t>
  </si>
  <si>
    <t>velduil - (Asio flammeus)</t>
  </si>
  <si>
    <t>▬ Philanews Nr. 2 / 2012 (pg.  19 ) ▬</t>
  </si>
  <si>
    <t>4218 - De velduil  - Zegel uit V10-4218: (RP "administratieve aantekenrecht": w=€4,35)</t>
  </si>
  <si>
    <t>Visit Belgium (Europa)</t>
  </si>
  <si>
    <r>
      <rPr>
        <sz val="10"/>
        <color rgb="FF7030A0"/>
        <rFont val="Verdana"/>
        <family val="2"/>
      </rPr>
      <t xml:space="preserve">blok </t>
    </r>
    <r>
      <rPr>
        <b/>
        <sz val="10"/>
        <rFont val="Verdana"/>
        <family val="2"/>
      </rPr>
      <t>BL198</t>
    </r>
  </si>
  <si>
    <t>samenhangend (beelddoorloper)</t>
  </si>
  <si>
    <t>4217</t>
  </si>
  <si>
    <t>4206/17</t>
  </si>
  <si>
    <t>Vlaanderen en Brussel</t>
  </si>
  <si>
    <t>Wallonië en Brussel</t>
  </si>
  <si>
    <t>4216</t>
  </si>
  <si>
    <t>▬ Philanews Nr. 1 / 2012 (pg. 7 ) ▬</t>
  </si>
  <si>
    <t>4216 / 4217 - Visit Belgium (Europa) - Zegels uit blok BL198: (◙: w=€2,97)</t>
  </si>
  <si>
    <t>Schrijf elkaar!</t>
  </si>
  <si>
    <r>
      <rPr>
        <sz val="10"/>
        <color rgb="FF7030A0"/>
        <rFont val="Verdana"/>
        <family val="2"/>
      </rPr>
      <t>boekje</t>
    </r>
    <r>
      <rPr>
        <b/>
        <sz val="10"/>
        <rFont val="Verdana"/>
        <family val="2"/>
      </rPr>
      <t xml:space="preserve"> B126</t>
    </r>
  </si>
  <si>
    <t>4215tab</t>
  </si>
  <si>
    <t>4214tab</t>
  </si>
  <si>
    <t>4213tab</t>
  </si>
  <si>
    <t>4212tab</t>
  </si>
  <si>
    <t>4211tab</t>
  </si>
  <si>
    <t>5x samenhangend verticaal met tab links</t>
  </si>
  <si>
    <t>4211</t>
  </si>
  <si>
    <t>4211/15tab</t>
  </si>
  <si>
    <t>5x samenhangend verticaal</t>
  </si>
  <si>
    <t>4211/15</t>
  </si>
  <si>
    <t>Griekse kalligrafie (Georgia Angelopoulos)</t>
  </si>
  <si>
    <t>Hindi kalligrafie (Dharmesh Jadeja)</t>
  </si>
  <si>
    <t>Chinese kalligrafie (Jianing Wang)</t>
  </si>
  <si>
    <t>Arabische kalligrafie (Wissam Shawkat)</t>
  </si>
  <si>
    <t>Latijnse kalligrafie (Brody Neuenschwander)</t>
  </si>
  <si>
    <t>▬ Philanews Nr. 1 / 2012 (pg. 3 - 5) ▬</t>
  </si>
  <si>
    <t>4211 / 4215 - Schrijf elkaar! - Zegels uit boekje B126: (◙: w=€1,19)</t>
  </si>
  <si>
    <t>Jeugdfilatelie</t>
  </si>
  <si>
    <r>
      <rPr>
        <sz val="10"/>
        <rFont val="Verdana"/>
        <family val="2"/>
      </rPr>
      <t>boekje</t>
    </r>
    <r>
      <rPr>
        <b/>
        <sz val="10"/>
        <rFont val="Verdana"/>
        <family val="2"/>
      </rPr>
      <t xml:space="preserve"> B125</t>
    </r>
  </si>
  <si>
    <t>harpij</t>
  </si>
  <si>
    <t>sfinx</t>
  </si>
  <si>
    <t>centaur</t>
  </si>
  <si>
    <t>griffioen</t>
  </si>
  <si>
    <t>pegasus</t>
  </si>
  <si>
    <t>amphiptere</t>
  </si>
  <si>
    <t>draak</t>
  </si>
  <si>
    <t>eenhoorn</t>
  </si>
  <si>
    <t>weerwolf</t>
  </si>
  <si>
    <t>meermin</t>
  </si>
  <si>
    <t>4201</t>
  </si>
  <si>
    <t>▬ Philanews Nr. 1 / 2012 (pg. 16 - 17) ▬</t>
  </si>
  <si>
    <t>4201 / 4210 - Jeugdfilatelie - Boekje B125: (①: w=€0,65)</t>
  </si>
  <si>
    <t xml:space="preserve">Trappistenbier </t>
  </si>
  <si>
    <r>
      <rPr>
        <sz val="10"/>
        <color rgb="FF7030A0"/>
        <rFont val="Verdana"/>
        <family val="2"/>
      </rPr>
      <t>blok</t>
    </r>
    <r>
      <rPr>
        <b/>
        <sz val="10"/>
        <rFont val="Verdana"/>
        <family val="2"/>
      </rPr>
      <t xml:space="preserve"> BL197</t>
    </r>
  </si>
  <si>
    <t>4201tab</t>
  </si>
  <si>
    <t>4200tab</t>
  </si>
  <si>
    <t>4199tab</t>
  </si>
  <si>
    <t>4198tab</t>
  </si>
  <si>
    <t>4197tab</t>
  </si>
  <si>
    <t>4196</t>
  </si>
  <si>
    <t>4196tab</t>
  </si>
  <si>
    <t xml:space="preserve"> samenhangend horizontaal</t>
  </si>
  <si>
    <t>4195</t>
  </si>
  <si>
    <t>4195/00</t>
  </si>
  <si>
    <t>Westvleteren</t>
  </si>
  <si>
    <t>Westmalle</t>
  </si>
  <si>
    <t>Rochefort</t>
  </si>
  <si>
    <t>Orval</t>
  </si>
  <si>
    <t>Chimay</t>
  </si>
  <si>
    <t>Achel</t>
  </si>
  <si>
    <t>▬ Philanews Nr. 1 / 2012 (pg. 8 - 9) ▬</t>
  </si>
  <si>
    <t>4195 / 4200 - Trappistenbier  - Zegels uit blok BL197: (◙: w=€0,99)</t>
  </si>
  <si>
    <t xml:space="preserve">De Maya kalender </t>
  </si>
  <si>
    <t>4194</t>
  </si>
  <si>
    <t>de Maya Kalender. Voorspelling einde van de wereld op 21/12/2012. Detail van Maya paneel met datum (Koninklijke Musea voor Kunst en Geschiedenis Brussel)</t>
  </si>
  <si>
    <t>▬ Philanews Nr. 1 / 2012 (pg. 6 ) ▬</t>
  </si>
  <si>
    <t>4194 - De Maya kalender  - Zegel uit V5-4194: (◙: w=€1,19)</t>
  </si>
  <si>
    <t>boekje B124 internationaal (engel)</t>
  </si>
  <si>
    <r>
      <rPr>
        <sz val="10"/>
        <color rgb="FF7030A0"/>
        <rFont val="Verdana"/>
        <family val="2"/>
      </rPr>
      <t>boekje</t>
    </r>
    <r>
      <rPr>
        <b/>
        <sz val="10"/>
        <rFont val="Verdana"/>
        <family val="2"/>
      </rPr>
      <t xml:space="preserve"> B124</t>
    </r>
  </si>
  <si>
    <t>4193c</t>
  </si>
  <si>
    <t>4193b</t>
  </si>
  <si>
    <t>4193a</t>
  </si>
  <si>
    <t>boekje B123 voor het binnenland (sneeuwman)</t>
  </si>
  <si>
    <r>
      <rPr>
        <sz val="10"/>
        <color rgb="FF7030A0"/>
        <rFont val="Verdana"/>
        <family val="2"/>
      </rPr>
      <t>boekje</t>
    </r>
    <r>
      <rPr>
        <b/>
        <sz val="10"/>
        <rFont val="Verdana"/>
        <family val="2"/>
      </rPr>
      <t xml:space="preserve"> B123</t>
    </r>
  </si>
  <si>
    <t>rechts &amp; onderongetand</t>
  </si>
  <si>
    <t>4192</t>
  </si>
  <si>
    <t>4192c</t>
  </si>
  <si>
    <t>4192b</t>
  </si>
  <si>
    <t>4192a</t>
  </si>
  <si>
    <t>▬ Philanews Nr. 5 / 2011 (pg. 18 - 20) ▬</t>
  </si>
  <si>
    <t xml:space="preserve">4192 / 4192c - Beste Wensen - Zegels uit boekje B123 &amp; B124 (①: w=€0,61) </t>
  </si>
  <si>
    <t>Europalia Brasil</t>
  </si>
  <si>
    <r>
      <rPr>
        <sz val="10"/>
        <color rgb="FF7030A0"/>
        <rFont val="Verdana"/>
        <family val="2"/>
      </rPr>
      <t>blok</t>
    </r>
    <r>
      <rPr>
        <b/>
        <sz val="10"/>
        <rFont val="Verdana"/>
        <family val="2"/>
      </rPr>
      <t xml:space="preserve"> BL196</t>
    </r>
  </si>
  <si>
    <t>4190</t>
  </si>
  <si>
    <t>4190/91</t>
  </si>
  <si>
    <t>meisje versierd voor een ritueel (Kaiapó-indianen)</t>
  </si>
  <si>
    <t>krijger met oorlogsbeschildering (Kaiapó-indianen)</t>
  </si>
  <si>
    <t>▬ Philanews Nr. 5 / 2011 (pg. 12 - 14) ▬</t>
  </si>
  <si>
    <t>4190 / 4191 - Europalia Brasil - Zegels uit blok BL196: (③: w=€1,83)</t>
  </si>
  <si>
    <t>Snoep van bij ons: een uitgifte om in te bijten</t>
  </si>
  <si>
    <r>
      <rPr>
        <sz val="10"/>
        <rFont val="Verdana"/>
        <family val="2"/>
      </rPr>
      <t xml:space="preserve">blok </t>
    </r>
    <r>
      <rPr>
        <b/>
        <sz val="10"/>
        <rFont val="Verdana"/>
        <family val="2"/>
      </rPr>
      <t>BL195</t>
    </r>
  </si>
  <si>
    <t>Karamellen</t>
  </si>
  <si>
    <t>Gommen</t>
  </si>
  <si>
    <t>Babelutten</t>
  </si>
  <si>
    <t>Guimauves</t>
  </si>
  <si>
    <t>Neuzen</t>
  </si>
  <si>
    <t>4185</t>
  </si>
  <si>
    <t>▬ Philanews Nr. 5 / 2011 (pg. 8 - 10) ▬</t>
  </si>
  <si>
    <t>4185 / 4189 - Snoep van bij ons: een uitgifte om in te bijten - Zegels uit blok BL195:  (◙: w=€0,93 elk )</t>
  </si>
  <si>
    <t xml:space="preserve">Stichting Koningin Paola </t>
  </si>
  <si>
    <t>4184</t>
  </si>
  <si>
    <t>Koningin Paola</t>
  </si>
  <si>
    <t>▬ Philanews Nr. 5 / 2011 (pg. 4 - 6) ▬</t>
  </si>
  <si>
    <t>4184 - Stichting Koningin Paola  - Zegel uit V10-4184: (①: w=€0,61)</t>
  </si>
  <si>
    <t>zelklevend: links ongetand, groter cijfer</t>
  </si>
  <si>
    <t>4183b</t>
  </si>
  <si>
    <t>zelklevend: links ongetand</t>
  </si>
  <si>
    <t>4182a</t>
  </si>
  <si>
    <t>zelklevend</t>
  </si>
  <si>
    <t>met gom</t>
  </si>
  <si>
    <t>4182</t>
  </si>
  <si>
    <t>▬ Philanews Nr. 4 / 2011 (pg.  21) ▬</t>
  </si>
  <si>
    <t>geen</t>
  </si>
  <si>
    <t>4182 / 4183 - HAPPY STAMPS - Nieuwe "mijn zegel"  (met vignet): (①: w=€0,61)</t>
  </si>
  <si>
    <t>Week van het Bos - Gemeenschappelijke uitgifte met Finland</t>
  </si>
  <si>
    <r>
      <rPr>
        <sz val="10"/>
        <color rgb="FF7030A0"/>
        <rFont val="Verdana"/>
        <family val="2"/>
      </rPr>
      <t xml:space="preserve">blok </t>
    </r>
    <r>
      <rPr>
        <b/>
        <sz val="10"/>
        <rFont val="Verdana"/>
        <family val="2"/>
      </rPr>
      <t>BL194</t>
    </r>
  </si>
  <si>
    <t>4180</t>
  </si>
  <si>
    <t>4180/81</t>
  </si>
  <si>
    <t xml:space="preserve">Reekalf </t>
  </si>
  <si>
    <t xml:space="preserve">Vlaamse Gaai - (Garrulus glandarius) </t>
  </si>
  <si>
    <t>▬ Philanews Nr. 4 / 2011 (pg. 18 - 20) ▬</t>
  </si>
  <si>
    <t>4180 / 4181 - Week van het Bos - Gemeenschappelijke uitgifte met Finland  - Zegels uit blok BL194: (◙: w=€2,79)</t>
  </si>
  <si>
    <t>De Grote Markt van Brussel</t>
  </si>
  <si>
    <r>
      <rPr>
        <sz val="10"/>
        <color rgb="FF7030A0"/>
        <rFont val="Verdana"/>
        <family val="2"/>
      </rPr>
      <t xml:space="preserve">blok </t>
    </r>
    <r>
      <rPr>
        <b/>
        <sz val="10"/>
        <rFont val="Verdana"/>
        <family val="2"/>
      </rPr>
      <t>BL193</t>
    </r>
  </si>
  <si>
    <t>Het Broodhuis</t>
  </si>
  <si>
    <t>Le Roy d’Espagne/De Cruywagen/Den Sack/La Louve</t>
  </si>
  <si>
    <t>Huizen: De Faem/De Cluyse/De Fortuin/De Windmolen/ De Tinnepot/De Heuvel/De Borse</t>
  </si>
  <si>
    <t>Huizen: De Sterre/De Zwane/Den Gulden Boom</t>
  </si>
  <si>
    <t>Torenspits van het Stadhuis en Sint-Michiel</t>
  </si>
  <si>
    <t>4175</t>
  </si>
  <si>
    <t>▬ Philanews Nr. 4 / 2011 (pg. 12 - 14) ▬</t>
  </si>
  <si>
    <t>4175 / 4179 - De Grote Markt van Brussel - Zegels uit Blok BL193: (①: w=€0,61) - blok: ①: w=3,05 € + 3,05 € toeslag)</t>
  </si>
  <si>
    <t xml:space="preserve">KUIFJE OP HET SCHERM (jeugdfilatelie) </t>
  </si>
  <si>
    <r>
      <rPr>
        <sz val="10"/>
        <color rgb="FF7030A0"/>
        <rFont val="Verdana"/>
        <family val="2"/>
      </rPr>
      <t xml:space="preserve">blok </t>
    </r>
    <r>
      <rPr>
        <b/>
        <sz val="10"/>
        <rFont val="Verdana"/>
        <family val="2"/>
      </rPr>
      <t>BL192</t>
    </r>
  </si>
  <si>
    <t>▬ Philanews Nr. 4 / 2011 (pg. 8 - 10) ▬</t>
  </si>
  <si>
    <t>4165 / 4174 - KUIFJE OP HET SCHERM (jeugdfilatelie)  - Blok BL192: (①: w=€0,61)</t>
  </si>
  <si>
    <t>4168/4174</t>
  </si>
  <si>
    <t>4165</t>
  </si>
  <si>
    <t>4165/4173</t>
  </si>
  <si>
    <t>4173/74</t>
  </si>
  <si>
    <t>4171/72</t>
  </si>
  <si>
    <t>4169/70</t>
  </si>
  <si>
    <t>4167/68</t>
  </si>
  <si>
    <t>4165/66</t>
  </si>
  <si>
    <t>Kuifje en de Blauwe Lotus (album) 1936 - ©Hergé/Moulinsart 2011</t>
  </si>
  <si>
    <t>Kuifje en de Blauwe Lotus (animatiefilm) 1991 - © Ellipse Programme, Nelvana Limited, France, 3, M6</t>
  </si>
  <si>
    <t>Kuifje en de Zonnetempel (album) 1949 - ©Hergé/Moulinsart 2011</t>
  </si>
  <si>
    <t>Kuifje en de Zonnetempel (animatiefilm) 1969 - © Belvision 1964</t>
  </si>
  <si>
    <t>Kuifje en de blauwe Sinaasappels (speelfilm) 1964 - ©A.P.C. et Procusa 2011</t>
  </si>
  <si>
    <t>Kuifje en het Geheim van het Gulden Vlies (speelfilm) 1961 - ©A.P.C. et Telfrance 2011</t>
  </si>
  <si>
    <t>De Zwarte Rotsen (album) 1938 - ©Hergé/Moulinsart 2011</t>
  </si>
  <si>
    <t>De Zwarte Rotsen (animatiefilm) 1961 - ©Belvision 1961</t>
  </si>
  <si>
    <t>Kuifje en de Krab met de Gulden Scharen (album) 1941 - ©Hergé/Moulinsart 2011</t>
  </si>
  <si>
    <t>Kuifje en de Krab met de Gulden Scharen (animatiefilm) 1947 - ©Hergé/Moulinsart 2011</t>
  </si>
  <si>
    <t>4165 / 4174 - KUIFJE OP HET SCHERM (jeugdfilatelie)  - Zegels uit blok BL192: (①: w=€0,61)</t>
  </si>
  <si>
    <t>Oude en nieuwe justitiepaleizen</t>
  </si>
  <si>
    <r>
      <rPr>
        <sz val="10"/>
        <color rgb="FF7030A0"/>
        <rFont val="Verdana"/>
        <family val="2"/>
      </rPr>
      <t xml:space="preserve">blok </t>
    </r>
    <r>
      <rPr>
        <b/>
        <sz val="10"/>
        <rFont val="Verdana"/>
        <family val="2"/>
      </rPr>
      <t>BL191</t>
    </r>
  </si>
  <si>
    <t>4160</t>
  </si>
  <si>
    <t>4160/64</t>
  </si>
  <si>
    <t xml:space="preserve"> Charleroi</t>
  </si>
  <si>
    <t>Antwerpen (© ontwerper: TV Richard Rogers Partnership/VK Studio/Ove Arup and Partners)</t>
  </si>
  <si>
    <t>Mons</t>
  </si>
  <si>
    <t>Gent (© Sofam 2011)</t>
  </si>
  <si>
    <t>Arlon</t>
  </si>
  <si>
    <t>▬ Philanews Nr. 4 / 2011 (pg. 4 - 6) ▬</t>
  </si>
  <si>
    <t>4160 / 4164 - Oude en nieuwe justitiepaleizen - Zegels uit blok BL191: (②: w=€0,1,22)</t>
  </si>
  <si>
    <t>VROUWEN EN PLOEGSPORT</t>
  </si>
  <si>
    <r>
      <rPr>
        <sz val="10"/>
        <color rgb="FF7030A0"/>
        <rFont val="Verdana"/>
        <family val="2"/>
      </rPr>
      <t xml:space="preserve">blok </t>
    </r>
    <r>
      <rPr>
        <b/>
        <sz val="10"/>
        <rFont val="Verdana"/>
        <family val="2"/>
      </rPr>
      <t>BL190</t>
    </r>
  </si>
  <si>
    <t>4155</t>
  </si>
  <si>
    <t>4155/59</t>
  </si>
  <si>
    <t>handbal</t>
  </si>
  <si>
    <t>volleybal</t>
  </si>
  <si>
    <t>basketbal</t>
  </si>
  <si>
    <t>voetbal</t>
  </si>
  <si>
    <t>hockey</t>
  </si>
  <si>
    <t>▬ Philanews Nr. 3 / 2011 (pg. 22 - 24) ▬</t>
  </si>
  <si>
    <t>4155 / 4159 - VROUWEN EN PLOEGSPORT - Zegels uit blok BL190: (◙: w=€1,10 elk )</t>
  </si>
  <si>
    <t xml:space="preserve">HENRI DE TOULOUSE-LAUTREC </t>
  </si>
  <si>
    <r>
      <rPr>
        <sz val="10"/>
        <color rgb="FF7030A0"/>
        <rFont val="Verdana"/>
        <family val="2"/>
      </rPr>
      <t>boekje</t>
    </r>
    <r>
      <rPr>
        <b/>
        <sz val="10"/>
        <rFont val="Verdana"/>
        <family val="2"/>
      </rPr>
      <t xml:space="preserve"> B122</t>
    </r>
  </si>
  <si>
    <t>Moulin Rouge, La Goulue (1891)</t>
  </si>
  <si>
    <t>Eldorado-Aristide Bruant (1892)</t>
  </si>
  <si>
    <t>Jane Avril (1899)</t>
  </si>
  <si>
    <t>Caudieux (1893)</t>
  </si>
  <si>
    <t>Le Salon des Cent ou La Passagère du 54 ou Promenade en Yacht (1896)</t>
  </si>
  <si>
    <t>Reine de Joie (1892)</t>
  </si>
  <si>
    <t>Divan japonais (1893)</t>
  </si>
  <si>
    <t>May Milton ( 1895)</t>
  </si>
  <si>
    <t>Bruant dans son cabaret ( 1893)</t>
  </si>
  <si>
    <t>Confetti (1894)</t>
  </si>
  <si>
    <t>4145</t>
  </si>
  <si>
    <t>▬ Philanews Nr. 3 / 2011 (pg. 18 - 20) ▬</t>
  </si>
  <si>
    <t>4145 / 4154 - HENRI DE TOULOUSE-LAUTREC  - Boekje B122: (①: w=€0,61)</t>
  </si>
  <si>
    <t>HUMOR MAAKT MACHT</t>
  </si>
  <si>
    <r>
      <rPr>
        <sz val="10"/>
        <color rgb="FF7030A0"/>
        <rFont val="Verdana"/>
        <family val="2"/>
      </rPr>
      <t xml:space="preserve">blok </t>
    </r>
    <r>
      <rPr>
        <b/>
        <sz val="10"/>
        <rFont val="Verdana"/>
        <family val="2"/>
      </rPr>
      <t>BL189</t>
    </r>
  </si>
  <si>
    <t>4136-4139</t>
  </si>
  <si>
    <t>3 x samenhangend verticaal</t>
  </si>
  <si>
    <t>4139/4141</t>
  </si>
  <si>
    <t>4142 ►4143 +</t>
  </si>
  <si>
    <t>4142/43+4144</t>
  </si>
  <si>
    <t>4 x samenhangend verticaal</t>
  </si>
  <si>
    <t>4135 ►4138 +</t>
  </si>
  <si>
    <t>4135/38-4143</t>
  </si>
  <si>
    <t>Vadot ( Nicolas Vadot)</t>
  </si>
  <si>
    <t>CLOU ( Christian Louis)</t>
  </si>
  <si>
    <t xml:space="preserve"> ZAK (Jacques Moeraert)</t>
  </si>
  <si>
    <t>cecile bertrand ( Cécile Bertrand)</t>
  </si>
  <si>
    <t xml:space="preserve"> Kroll ( Pierre Kroll)</t>
  </si>
  <si>
    <t>duBus ( Frédéric du Bus)</t>
  </si>
  <si>
    <t>Zaza ( Klaas Storme)</t>
  </si>
  <si>
    <t>GAL ( Gerard Alsteens)</t>
  </si>
  <si>
    <t xml:space="preserve"> Kamagurka ( Luc Zeebroek)</t>
  </si>
  <si>
    <t>MAREC ( Marc de Cloedt)</t>
  </si>
  <si>
    <t>▬ Philanews Nr. 3 / 2011 (pg. 12 - 14) ▬</t>
  </si>
  <si>
    <t>4135 / 4144 - HUMOR MAAKT MACHT - Zegels uit blok BL189: (①: w=€0,61)</t>
  </si>
  <si>
    <t xml:space="preserve">Oude en nieuwe brievenbussen: feest van de postzegel </t>
  </si>
  <si>
    <t>4130/34</t>
  </si>
  <si>
    <t xml:space="preserve"> ►</t>
  </si>
  <si>
    <t>4130</t>
  </si>
  <si>
    <t>brievenbus in inox (vanaf jaar 2001)</t>
  </si>
  <si>
    <t>brievenbus type ‘Napoleon’ in synthetisch materiaal (vanaf jaren 1970)</t>
  </si>
  <si>
    <t>staande brievenbus (vanaf jaren 1930)</t>
  </si>
  <si>
    <t>landelijke, houten brievenbus (vanaf 2de helft van de 19de eeuw)</t>
  </si>
  <si>
    <t>gietijzeren, ronde, staande brievenbus (vanaf de 2de helft van de 19de eeuw)</t>
  </si>
  <si>
    <t>4130 / 4134 - Oude en nieuwe brievenbussen: feest van de postzegel  - Zegels uit F4130/34: (①: w=€0,61)</t>
  </si>
  <si>
    <t>THE ART OF GRAFFITI</t>
  </si>
  <si>
    <r>
      <rPr>
        <sz val="10"/>
        <color rgb="FF7030A0"/>
        <rFont val="Verdana"/>
        <family val="2"/>
      </rPr>
      <t xml:space="preserve">blok </t>
    </r>
    <r>
      <rPr>
        <b/>
        <sz val="10"/>
        <rFont val="Verdana"/>
        <family val="2"/>
      </rPr>
      <t>BL188</t>
    </r>
  </si>
  <si>
    <t>4125</t>
  </si>
  <si>
    <t>4125/29</t>
  </si>
  <si>
    <t>kinderportret met lettercombinaties</t>
  </si>
  <si>
    <t>gele lumineuze hoogbouw onder pylonen</t>
  </si>
  <si>
    <t xml:space="preserve">lettercombinaties, het basisconcept van graffiti </t>
  </si>
  <si>
    <t xml:space="preserve"> de tram in een abstracte creatie</t>
  </si>
  <si>
    <t>de stad van de toekomst</t>
  </si>
  <si>
    <t>▬ Philanews Nr. 3 / 2011 (pg. 4 - 6) ▬</t>
  </si>
  <si>
    <t>4125 / 4129 - THE ART OF GRAFFITI - Zegels uit blok BL188: (◙: w=€0,93)</t>
  </si>
  <si>
    <t>Nostalgie op de foor</t>
  </si>
  <si>
    <r>
      <rPr>
        <sz val="10"/>
        <color rgb="FF7030A0"/>
        <rFont val="Verdana"/>
        <family val="2"/>
      </rPr>
      <t xml:space="preserve">boekje </t>
    </r>
    <r>
      <rPr>
        <b/>
        <sz val="10"/>
        <rFont val="Verdana"/>
        <family val="2"/>
      </rPr>
      <t>B121</t>
    </r>
  </si>
  <si>
    <t>spookhuis</t>
  </si>
  <si>
    <t>draaimolen</t>
  </si>
  <si>
    <t>botsauto’s</t>
  </si>
  <si>
    <t>suikerspin</t>
  </si>
  <si>
    <t>schiettent</t>
  </si>
  <si>
    <t>reuzenrad</t>
  </si>
  <si>
    <t xml:space="preserve"> roetsjbaan</t>
  </si>
  <si>
    <t>paardenmolen</t>
  </si>
  <si>
    <t>waarzegster</t>
  </si>
  <si>
    <t>zweefmolen</t>
  </si>
  <si>
    <t>4115</t>
  </si>
  <si>
    <t>▬ Philanews Nr. 2 / 2011 (pg. 18 - 20) ▬</t>
  </si>
  <si>
    <t>4115 / 4124 - Nostalgie op de foor - Boekje B121: (①: w=€0,61)</t>
  </si>
  <si>
    <t xml:space="preserve">De Kempense mijnstreek </t>
  </si>
  <si>
    <r>
      <rPr>
        <sz val="10"/>
        <color rgb="FF7030A0"/>
        <rFont val="Verdana"/>
        <family val="2"/>
      </rPr>
      <t>blok</t>
    </r>
    <r>
      <rPr>
        <b/>
        <sz val="10"/>
        <rFont val="Verdana"/>
        <family val="2"/>
      </rPr>
      <t xml:space="preserve"> BL187</t>
    </r>
  </si>
  <si>
    <t>met vignet rechts</t>
  </si>
  <si>
    <t>4114tab</t>
  </si>
  <si>
    <t>met vignet beneden</t>
  </si>
  <si>
    <t>4113tab</t>
  </si>
  <si>
    <t>4112tab</t>
  </si>
  <si>
    <t>4111tab</t>
  </si>
  <si>
    <t>met vignet links &amp; rechs</t>
  </si>
  <si>
    <t>4110</t>
  </si>
  <si>
    <t>tab4110tab</t>
  </si>
  <si>
    <t>strip met 3 zegels &amp; 4 tabs</t>
  </si>
  <si>
    <t>tab-strip 4110/12</t>
  </si>
  <si>
    <t>terril (Eisden)</t>
  </si>
  <si>
    <t>landschap met terril (Zolder)</t>
  </si>
  <si>
    <t>station + toren waar de eerste steenkool werd gevonden (As)</t>
  </si>
  <si>
    <t>steenkool</t>
  </si>
  <si>
    <t>mijnwerkershuizen (Beringen)</t>
  </si>
  <si>
    <t>▬ Philanews Nr. 2 / 2011 (pg. 12 - 14) ▬</t>
  </si>
  <si>
    <t>4110 / 4114 - De Kempense mijnstreek  - Zegels uit blok BL187: (◙: w=€0,93)</t>
  </si>
  <si>
    <t xml:space="preserve">GROENTEN VAN VROEGER </t>
  </si>
  <si>
    <r>
      <rPr>
        <sz val="10"/>
        <color rgb="FF7030A0"/>
        <rFont val="Verdana"/>
        <family val="2"/>
      </rPr>
      <t xml:space="preserve">blok </t>
    </r>
    <r>
      <rPr>
        <b/>
        <sz val="10"/>
        <rFont val="Verdana"/>
        <family val="2"/>
      </rPr>
      <t>BL186</t>
    </r>
  </si>
  <si>
    <t>4105</t>
  </si>
  <si>
    <t>4105/09</t>
  </si>
  <si>
    <t>Kardoen - (Cynara cardunculus)</t>
  </si>
  <si>
    <t>warmoes</t>
  </si>
  <si>
    <t>paarse wortel &amp; pastinaak - (Pastinaca sativa)</t>
  </si>
  <si>
    <t>bisschopsmuts</t>
  </si>
  <si>
    <t>truffelaardappel - (Vitelotte-Noir) &amp; aardpeer - (Helianthus tuberosus)</t>
  </si>
  <si>
    <t>▬ Philanews Nr. 2 / 2011 (pg. 8 - 10) ▬</t>
  </si>
  <si>
    <t>4105 / 4109 - Groenten van vroeger  - Zegels uit blok BL186: (◙: w=€1,10)</t>
  </si>
  <si>
    <t>Bal du Rat Mort in het teken van James Ensor</t>
  </si>
  <si>
    <t>In Oostende met James Ensor. 150 jaar stichtende vereniging Koninklijke Cercle Cœcili</t>
  </si>
  <si>
    <t>▬ Philanews Nr. 2 / 2011 (pg. 4 - 6) ▬</t>
  </si>
  <si>
    <t>4104 - Bal du Rat Mort in het teken van James Ensor - Zegel uit V10-4104: (①: w=€0,61)</t>
  </si>
  <si>
    <t>Altijd en overal paraat</t>
  </si>
  <si>
    <r>
      <rPr>
        <sz val="10"/>
        <color rgb="FF7030A0"/>
        <rFont val="Verdana"/>
        <family val="2"/>
      </rPr>
      <t>boekje</t>
    </r>
    <r>
      <rPr>
        <b/>
        <sz val="10"/>
        <rFont val="Verdana"/>
        <family val="2"/>
      </rPr>
      <t xml:space="preserve"> B120</t>
    </r>
  </si>
  <si>
    <t>4103C</t>
  </si>
  <si>
    <t>4103B</t>
  </si>
  <si>
    <t>4103A</t>
  </si>
  <si>
    <t xml:space="preserve">vrijwiliger </t>
  </si>
  <si>
    <t>4103</t>
  </si>
  <si>
    <t>▬ Philanews Nr. 1 / 2011 (pg. 20 - 21 ) ▬</t>
  </si>
  <si>
    <t>4103 - Altijd en overal paraat - Boekje B120: (①: w=€0,61)</t>
  </si>
  <si>
    <t xml:space="preserve">Highlights of Belgium </t>
  </si>
  <si>
    <r>
      <rPr>
        <sz val="10"/>
        <color rgb="FF7030A0"/>
        <rFont val="Verdana"/>
        <family val="2"/>
      </rPr>
      <t>boekje</t>
    </r>
    <r>
      <rPr>
        <b/>
        <sz val="10"/>
        <rFont val="Verdana"/>
        <family val="2"/>
      </rPr>
      <t xml:space="preserve"> B119</t>
    </r>
  </si>
  <si>
    <t>De Leeuw van Waterloo</t>
  </si>
  <si>
    <t>Mardasson Gedenkteken Bastogne</t>
  </si>
  <si>
    <t>Atomium en Manneken Pis</t>
  </si>
  <si>
    <t>Belforten, burchten en kathedralen</t>
  </si>
  <si>
    <t>Kunst : Van Eyck, Bouts &amp; Rubens</t>
  </si>
  <si>
    <t>4098</t>
  </si>
  <si>
    <t>▬ Philanews Nr. 1 / 2011 (pg.  18 - 19) ▬</t>
  </si>
  <si>
    <t>4098 / 4102 - Highlights of Belgium  - Boekje B119: (◙: w=€1,10 elk )</t>
  </si>
  <si>
    <t xml:space="preserve">Kunstenaar met wereldfaam ontwerpt Belgische postzegel </t>
  </si>
  <si>
    <t>4097</t>
  </si>
  <si>
    <t>schilderij G. Dam, olieverf op doek, 1978, privé collectie Antwerpen</t>
  </si>
  <si>
    <t>▬ Philanews Nr . 1 / 2011  (pg. 14 - 16) ▬</t>
  </si>
  <si>
    <t>4097 - Kunstenaar met wereldfaam ontwerpt Belgische postzegel  - Zegel uit V10-4097:  (①: w=€0,61)</t>
  </si>
  <si>
    <t>Chemistry – our life, our future</t>
  </si>
  <si>
    <t>4096</t>
  </si>
  <si>
    <t>de kern van de chemie: het chemisch element</t>
  </si>
  <si>
    <t>▬ Philanews Nr. 1 / 2011 (pg. 12 - 13) ▬</t>
  </si>
  <si>
    <t>4096 - Chemistry – our life, our future - Zegel uit V10-4096:  (①: w=€0,61)</t>
  </si>
  <si>
    <t xml:space="preserve">Personaliseerde sterrenbeeldzegel </t>
  </si>
  <si>
    <r>
      <rPr>
        <sz val="10"/>
        <color rgb="FF7030A0"/>
        <rFont val="Verdana"/>
        <family val="2"/>
      </rPr>
      <t>boekje</t>
    </r>
    <r>
      <rPr>
        <b/>
        <sz val="10"/>
        <rFont val="Verdana"/>
        <family val="2"/>
      </rPr>
      <t xml:space="preserve"> B118</t>
    </r>
  </si>
  <si>
    <t>kreeft</t>
  </si>
  <si>
    <t>4095l</t>
  </si>
  <si>
    <t>leeuw</t>
  </si>
  <si>
    <t>4095k</t>
  </si>
  <si>
    <t xml:space="preserve">tweelingen </t>
  </si>
  <si>
    <t>4095j</t>
  </si>
  <si>
    <t>maagd</t>
  </si>
  <si>
    <t>4095i</t>
  </si>
  <si>
    <t>stier</t>
  </si>
  <si>
    <t>4095h</t>
  </si>
  <si>
    <t xml:space="preserve">weegschaal </t>
  </si>
  <si>
    <t>4095g</t>
  </si>
  <si>
    <t>ram</t>
  </si>
  <si>
    <t>4095f</t>
  </si>
  <si>
    <t xml:space="preserve">schorpioen </t>
  </si>
  <si>
    <t>4095e</t>
  </si>
  <si>
    <t>vissen</t>
  </si>
  <si>
    <t>4095d</t>
  </si>
  <si>
    <t xml:space="preserve">boogschutter </t>
  </si>
  <si>
    <t>4095c</t>
  </si>
  <si>
    <t xml:space="preserve">waterman </t>
  </si>
  <si>
    <t>4095b</t>
  </si>
  <si>
    <t xml:space="preserve">steenbok </t>
  </si>
  <si>
    <t>4095a</t>
  </si>
  <si>
    <t>steerbeeldzegel</t>
  </si>
  <si>
    <t>4095</t>
  </si>
  <si>
    <t>▬ Philanews Nr.  1 / 2011  (pg. 10 - 11) ▬</t>
  </si>
  <si>
    <t>4095 - Personaliseerde sterrenbeeldzegel  - Boekje B118: (①: w=€0,61)</t>
  </si>
  <si>
    <t>Het Lijsternest (Ingooigem)</t>
  </si>
  <si>
    <t>Het Lijsternest (Ingooigem) - velletje V5-4094: portret van Stijn Streuvels (Rik Slabbinck) en manuscript ‘De Teleurgang van de Waterhoek’</t>
  </si>
  <si>
    <t>Het Erasmushuis (Anderlecht)</t>
  </si>
  <si>
    <t>Het Erasmushuis (Anderlecht) - velletje V5-4093 : portret van Desiderius Erasmus (Hans Holbein) en manuscript ‘De lof der zotheid’ (500 jaar na de 1ste uitgave)</t>
  </si>
  <si>
    <t>La Maison blanche (Anderlecht)</t>
  </si>
  <si>
    <t>4092</t>
  </si>
  <si>
    <t xml:space="preserve">‘La Maison blanche’ (Anderlecht) - velletje V5-4092: portret van Maurice Carême (foto: Jeannine Burny)en manuscript ‘La liberté’  </t>
  </si>
  <si>
    <t>▬ Philanews Nr . 1 / 2011  (pg. 6 - 8) ▬</t>
  </si>
  <si>
    <t>4092 / 4094 - Schrijvershuizen  - Zegels uit V5-4092, V5-4093, V5-4094: (4092: ◙: w=€0,93; 4093: ◙: w=€1,10; 4094: ②: w=€1,22)</t>
  </si>
  <si>
    <t>De pijlstaart - (Anas acuta)</t>
  </si>
  <si>
    <t>4091</t>
  </si>
  <si>
    <t>▬ Philanews Nr . 1 / 2011  (pg. 5) ▬</t>
  </si>
  <si>
    <t>4091 - Nieuwe creaties van André Buzin - De pijlstaart  - Zegel uit V10-4091: (waarde=0,08 €)</t>
  </si>
  <si>
    <t>herdruk</t>
  </si>
  <si>
    <t xml:space="preserve"> met tab Nederlandse tekst</t>
  </si>
  <si>
    <t>4090A</t>
  </si>
  <si>
    <t>4090Atabnl</t>
  </si>
  <si>
    <t xml:space="preserve"> met tab Franse tekst</t>
  </si>
  <si>
    <t>4090Atabfr</t>
  </si>
  <si>
    <t>de visarend - (Pandion haliaetus)</t>
  </si>
  <si>
    <t>▬ Philanews Nr . 2 / 2013  (pg. 14) ▬</t>
  </si>
  <si>
    <t>4090A (herdruk 4090) - Nieuwe creaties van André Buzin -  De visarend - Zegel uit V10-4090A: (AR ; w=€5,07 (aangetekend))</t>
  </si>
  <si>
    <t>4090tabnl</t>
  </si>
  <si>
    <t>4090tabfr</t>
  </si>
  <si>
    <t>4090</t>
  </si>
  <si>
    <t>4090 - Nieuwe creaties van André Buzin - De visarend - Zegel uit V10-4090: (w=€4,70 (aangetekend))</t>
  </si>
  <si>
    <t xml:space="preserve">Bpost - Klaar voor morgen </t>
  </si>
  <si>
    <t>4089</t>
  </si>
  <si>
    <t>Vrijmaking van de postmarkt</t>
  </si>
  <si>
    <t>▬ Philanews Nr. 1 / 2011 (pg. 4) ▬</t>
  </si>
  <si>
    <t>4089 - Bpost - Klaar voor morgen  - Zegel uit V10-4089: (①: w=€0,61)</t>
  </si>
  <si>
    <t>Kerstman in zijn arrenslee (2): FR-NL</t>
  </si>
  <si>
    <r>
      <rPr>
        <sz val="9"/>
        <color rgb="FF7030A0"/>
        <rFont val="Verdana"/>
        <family val="2"/>
      </rPr>
      <t>Boekje</t>
    </r>
    <r>
      <rPr>
        <b/>
        <sz val="9"/>
        <rFont val="Verdana"/>
        <family val="2"/>
      </rPr>
      <t xml:space="preserve"> B117</t>
    </r>
  </si>
  <si>
    <t>4088c</t>
  </si>
  <si>
    <t>4088b</t>
  </si>
  <si>
    <t>4088a</t>
  </si>
  <si>
    <t>Kerstman in zijn arrenslee (1): NL-FR</t>
  </si>
  <si>
    <t>of</t>
  </si>
  <si>
    <r>
      <rPr>
        <sz val="9"/>
        <color rgb="FF7030A0"/>
        <rFont val="Verdana"/>
        <family val="2"/>
      </rPr>
      <t>Boekje</t>
    </r>
    <r>
      <rPr>
        <b/>
        <sz val="9"/>
        <rFont val="Verdana"/>
        <family val="2"/>
      </rPr>
      <t xml:space="preserve"> B116</t>
    </r>
  </si>
  <si>
    <t>4087</t>
  </si>
  <si>
    <t>4087c</t>
  </si>
  <si>
    <t>4087b</t>
  </si>
  <si>
    <t>4087a</t>
  </si>
  <si>
    <t>▬ Philanews Nr. 5 / 2010 (pg. 14 - 15) ▬</t>
  </si>
  <si>
    <t>4087 / 4088 - Stemmige Kerst (zelfklevend) - Boekjes B116 &amp; B117:  (4086: ①w=€0,59; 4087: ◙ w=€0,90 (internationaal))</t>
  </si>
  <si>
    <t xml:space="preserve">De Vlaamse Primitieven - </t>
  </si>
  <si>
    <t>4085HK</t>
  </si>
  <si>
    <r>
      <rPr>
        <sz val="9"/>
        <color rgb="FF7030A0"/>
        <rFont val="Verdana"/>
        <family val="2"/>
      </rPr>
      <t xml:space="preserve">Blok </t>
    </r>
    <r>
      <rPr>
        <b/>
        <sz val="9"/>
        <rFont val="Verdana"/>
        <family val="2"/>
      </rPr>
      <t>BL185</t>
    </r>
  </si>
  <si>
    <t>Roger de le Pasture</t>
  </si>
  <si>
    <t>Rogier van der Weyden</t>
  </si>
  <si>
    <t>4085</t>
  </si>
  <si>
    <t>▬ Philanews Nr. 5 / 2010 (pg. 10 - 13) ▬</t>
  </si>
  <si>
    <t>4085 / 4086 - De Vlaamse Primitieven - Zegels uit blok BL185 : (◙: w=€2,70)</t>
  </si>
  <si>
    <t xml:space="preserve"> nieuwe logo bpost</t>
  </si>
  <si>
    <t>4084</t>
  </si>
  <si>
    <t>▬ Philanews Nr. 5 / 2010 (pg.  16) ▬</t>
  </si>
  <si>
    <t>4084 - nieuwe ‘mijnzegel’ postzegeluitgifte - (①: w=€0,59)</t>
  </si>
  <si>
    <t xml:space="preserve">Bedreigde beroepen - </t>
  </si>
  <si>
    <t>4079/83</t>
  </si>
  <si>
    <t xml:space="preserve"> zegels samenhangend horizontaal</t>
  </si>
  <si>
    <t>4079</t>
  </si>
  <si>
    <t>4083/79</t>
  </si>
  <si>
    <t>schoenmaker</t>
  </si>
  <si>
    <t>klompenmaker</t>
  </si>
  <si>
    <t>hoefsmid</t>
  </si>
  <si>
    <t>wasvrouw</t>
  </si>
  <si>
    <t>spinster</t>
  </si>
  <si>
    <t>▬ Philanews Nr. 5 / 2010 (pg. 8 - 9) ▬</t>
  </si>
  <si>
    <t>4079 / 4083 - Bedreigde beroepen -  Zegels uit F4079/83: (①: w=€0,59)</t>
  </si>
  <si>
    <t xml:space="preserve">De magie van Folon (zelfklevend) - </t>
  </si>
  <si>
    <r>
      <rPr>
        <sz val="9"/>
        <color rgb="FF7030A0"/>
        <rFont val="Verdana"/>
        <family val="2"/>
      </rPr>
      <t xml:space="preserve">Boekje </t>
    </r>
    <r>
      <rPr>
        <b/>
        <sz val="9"/>
        <rFont val="Verdana"/>
        <family val="2"/>
      </rPr>
      <t>B115</t>
    </r>
  </si>
  <si>
    <t>‘Un monde’ (1984)</t>
  </si>
  <si>
    <t>‘L'Aube’ (1984)</t>
  </si>
  <si>
    <t>Kerkraam – Kerk van Waha ( Marche-en-Famenne 2003)</t>
  </si>
  <si>
    <t>‘Pluie’ ( La Hulpe 1996)</t>
  </si>
  <si>
    <t>‘Oiseau’( 1989)</t>
  </si>
  <si>
    <t>Thierry Renauld 'L’étranger’ ( 1973)</t>
  </si>
  <si>
    <t>‘La mer ce grand sculpteur’ (Knokke 1997)</t>
  </si>
  <si>
    <t>‘Un cri’ (1970)</t>
  </si>
  <si>
    <t>‘Pays de connaissance’ (1980)</t>
  </si>
  <si>
    <t>‘Voyage dans la lune’ (1980)</t>
  </si>
  <si>
    <t>4069</t>
  </si>
  <si>
    <t>▬ Philanews Nr. 5 / 2010 (pg. 4 - 6) ▬</t>
  </si>
  <si>
    <t>4069 / 4078 - De magie van Folon (zelfklevend) - Boekje B115: (①: w=€0,59)</t>
  </si>
  <si>
    <t xml:space="preserve">Belgische streken </t>
  </si>
  <si>
    <r>
      <rPr>
        <sz val="9"/>
        <color rgb="FF7030A0"/>
        <rFont val="Verdana"/>
        <family val="2"/>
      </rPr>
      <t>Blok</t>
    </r>
    <r>
      <rPr>
        <b/>
        <sz val="9"/>
        <rFont val="Verdana"/>
        <family val="2"/>
      </rPr>
      <t xml:space="preserve"> BL184</t>
    </r>
  </si>
  <si>
    <t>met 2x tabs, rechts en onder</t>
  </si>
  <si>
    <t>4068+2xtab</t>
  </si>
  <si>
    <t>met 3x tabs, links,  rechts en onder</t>
  </si>
  <si>
    <t>4068+3xtab</t>
  </si>
  <si>
    <t>4068tab</t>
  </si>
  <si>
    <t>met tabs links &amp; rechts</t>
  </si>
  <si>
    <t>tab4067tab</t>
  </si>
  <si>
    <t>4067tabr</t>
  </si>
  <si>
    <t>4067tabl</t>
  </si>
  <si>
    <t>4066tabr</t>
  </si>
  <si>
    <t>4066tabl</t>
  </si>
  <si>
    <t>tab4066tab</t>
  </si>
  <si>
    <t>4065tabr</t>
  </si>
  <si>
    <t>4065tabl</t>
  </si>
  <si>
    <t>tab4065tab</t>
  </si>
  <si>
    <t>4064tabr</t>
  </si>
  <si>
    <t>4064tabl</t>
  </si>
  <si>
    <t>4064</t>
  </si>
  <si>
    <t>tab4064tab</t>
  </si>
  <si>
    <t>3 zegels met 4 tabs links &amp; rechts</t>
  </si>
  <si>
    <t>tab-strip 4064/4066/4067</t>
  </si>
  <si>
    <t>Perwijs (Perwez): boerderij</t>
  </si>
  <si>
    <t>Streekproducten</t>
  </si>
  <si>
    <t>Fruitbloesem</t>
  </si>
  <si>
    <t>Hélécine: kasteel</t>
  </si>
  <si>
    <t>Sint-Truiden: boomgaard</t>
  </si>
  <si>
    <t>▬ Philanews Nr. 4 / 2010 (pg. 14 - 15) ▬</t>
  </si>
  <si>
    <t>4064 / 4068 - Belgische streken - Zegels uit blok BL184: (◙: w=€0,90)</t>
  </si>
  <si>
    <t xml:space="preserve">Nieuw leven in de brouwerij - brouwerijen die een andere bestemming kregen - </t>
  </si>
  <si>
    <r>
      <rPr>
        <b/>
        <sz val="9"/>
        <color rgb="FF00B050"/>
        <rFont val="Tahoma"/>
        <family val="2"/>
      </rPr>
      <t>2</t>
    </r>
    <r>
      <rPr>
        <b/>
        <sz val="9"/>
        <color rgb="FFFFFF00"/>
        <rFont val="Tahoma"/>
        <family val="2"/>
      </rPr>
      <t xml:space="preserve"> </t>
    </r>
    <r>
      <rPr>
        <b/>
        <sz val="9"/>
        <color rgb="FF7030A0"/>
        <rFont val="Tahoma"/>
        <family val="2"/>
      </rPr>
      <t>2</t>
    </r>
    <r>
      <rPr>
        <b/>
        <sz val="9"/>
        <color rgb="FFFFFF00"/>
        <rFont val="Tahoma"/>
        <family val="2"/>
      </rPr>
      <t xml:space="preserve"> 2</t>
    </r>
    <r>
      <rPr>
        <b/>
        <sz val="9"/>
        <rFont val="Tahoma"/>
        <family val="2"/>
      </rPr>
      <t xml:space="preserve"> 2</t>
    </r>
  </si>
  <si>
    <r>
      <rPr>
        <b/>
        <sz val="9"/>
        <color rgb="FF00B050"/>
        <rFont val="Tahoma"/>
        <family val="2"/>
      </rPr>
      <t>1</t>
    </r>
    <r>
      <rPr>
        <b/>
        <sz val="9"/>
        <color rgb="FFFFFF00"/>
        <rFont val="Tahoma"/>
        <family val="2"/>
      </rPr>
      <t xml:space="preserve"> </t>
    </r>
    <r>
      <rPr>
        <b/>
        <sz val="9"/>
        <color rgb="FF7030A0"/>
        <rFont val="Tahoma"/>
        <family val="2"/>
      </rPr>
      <t>1</t>
    </r>
    <r>
      <rPr>
        <b/>
        <sz val="9"/>
        <color rgb="FFFFFF00"/>
        <rFont val="Tahoma"/>
        <family val="2"/>
      </rPr>
      <t xml:space="preserve"> 1</t>
    </r>
    <r>
      <rPr>
        <b/>
        <sz val="9"/>
        <rFont val="Tahoma"/>
        <family val="2"/>
      </rPr>
      <t xml:space="preserve"> 1</t>
    </r>
  </si>
  <si>
    <t>Brussel: Wiels – Centrum voor hedendaagse Kunst</t>
  </si>
  <si>
    <t>Marche-en-Famenne: oud klooster en brouwerij van de Karmelie-ten – Centrum voor telematische ondersteuning</t>
  </si>
  <si>
    <t>4061</t>
  </si>
  <si>
    <t>Rotselaar: brouwerij De Mena – vrijetijdscentrum</t>
  </si>
  <si>
    <t>▬ Philanews Nr. 4 / 2010 (pg. 10 - 12) ▬</t>
  </si>
  <si>
    <t>4061 / 4063 - Nieuw leven in de brouwerij - brouwerijen die een andere bestemming kregen -                                                                                            Zegels uit V5-4061, V5-4062, V5-4063: (4061: ◙: w=€0,90; 4062: ◙: w=€1,05; 4063: ②: w=€1,18)</t>
  </si>
  <si>
    <t xml:space="preserve">De Post in beweging - </t>
  </si>
  <si>
    <t>5</t>
  </si>
  <si>
    <t>4056/60</t>
  </si>
  <si>
    <t>4</t>
  </si>
  <si>
    <t xml:space="preserve"> zegels samenhangend verticaal</t>
  </si>
  <si>
    <t>4056</t>
  </si>
  <si>
    <t>Autonome posttrein (1968)</t>
  </si>
  <si>
    <t>Vrachtwagen Bedford (1979)</t>
  </si>
  <si>
    <t>Autonome posttrein (1931)</t>
  </si>
  <si>
    <t>Automobiel postkantoor – Ford (1953)</t>
  </si>
  <si>
    <t>▬ Philanews Nr. 4 / 2010 (pg. 8 - 9) ▬</t>
  </si>
  <si>
    <t>4056 / 4060 - De Post in beweging -  Zegels uit F4056/60: (①: w=€0,59)</t>
  </si>
  <si>
    <t xml:space="preserve">Toeristische zegels - fiets-en wandelroutes in Vlaanderen en Wallonië - </t>
  </si>
  <si>
    <r>
      <rPr>
        <sz val="9"/>
        <color rgb="FF7030A0"/>
        <rFont val="Verdana"/>
        <family val="2"/>
      </rPr>
      <t>Boekje</t>
    </r>
    <r>
      <rPr>
        <b/>
        <sz val="9"/>
        <rFont val="Verdana"/>
        <family val="2"/>
      </rPr>
      <t xml:space="preserve"> B114</t>
    </r>
  </si>
  <si>
    <t>4055a</t>
  </si>
  <si>
    <t xml:space="preserve">Le Ravel </t>
  </si>
  <si>
    <t>4054</t>
  </si>
  <si>
    <t>4054a</t>
  </si>
  <si>
    <t>Fietsknooppunten</t>
  </si>
  <si>
    <t>▬ Philanews Nr. 4 / 2010 (pg. 6 - 7) ▬</t>
  </si>
  <si>
    <t>4054 / 4055 - Toeristische zegels - fiets-en wandelroutes in Vlaanderen en Wallonië - Boekje B114:  (①: w=€0,59)</t>
  </si>
  <si>
    <t xml:space="preserve">In de ban van hoogbouw - </t>
  </si>
  <si>
    <r>
      <rPr>
        <sz val="9"/>
        <color rgb="FF7030A0"/>
        <rFont val="Verdana"/>
        <family val="2"/>
      </rPr>
      <t>Blok</t>
    </r>
    <r>
      <rPr>
        <b/>
        <sz val="9"/>
        <rFont val="Verdana"/>
        <family val="2"/>
      </rPr>
      <t xml:space="preserve"> BL183</t>
    </r>
  </si>
  <si>
    <t>4049</t>
  </si>
  <si>
    <t>4049/53</t>
  </si>
  <si>
    <t>Luik: la Cité de Droixhe - (architectes groupe EGAU)</t>
  </si>
  <si>
    <t>Antwerpen: Boerentoren:               (J. Vanhoenacker/                                           J. Smolderen &amp;                       E. Van Averbeke)</t>
  </si>
  <si>
    <t>Brussel: Le fer à cheval - (J.J. Eggericx/R. Verwilghen)</t>
  </si>
  <si>
    <t>Leuven: Sint-Maartensdal - ( Renaat Braem/A33 architecten)</t>
  </si>
  <si>
    <t>Brussel: Le Tonneau -               ( S. Jasinsky)</t>
  </si>
  <si>
    <t>▬ Philanews Nr. 4 / 2010 (pg. 4 - 5) ▬</t>
  </si>
  <si>
    <t>4049 / 4053 - In de ban van hoogbouw - Zegels uit blok BL183: (◙: w=€0,90)</t>
  </si>
  <si>
    <t xml:space="preserve">DE EUROPESE UNIE - Het Belgisch voorzitterschap - </t>
  </si>
  <si>
    <t>4048</t>
  </si>
  <si>
    <t>Het Belgisch voorzitterschap van de Raad van de Europese Unie (01.07.2010-31.12.2010)</t>
  </si>
  <si>
    <t>▬ Philanews Nr. 3 / 2010 (pg. 11) + Nr. 4 / 2010 (pg. 13) ▬</t>
  </si>
  <si>
    <t>4048 - DE EUROPESE UNIE - Het Belgisch voorzitterschap - Zegel uit V5-4048: (◙: w=€0,90)</t>
  </si>
  <si>
    <t>Het heft in eigen handen -</t>
  </si>
  <si>
    <t>4047</t>
  </si>
  <si>
    <r>
      <rPr>
        <b/>
        <sz val="9"/>
        <color rgb="FF00B050"/>
        <rFont val="Tahoma"/>
        <family val="2"/>
      </rPr>
      <t>1</t>
    </r>
    <r>
      <rPr>
        <b/>
        <sz val="9"/>
        <color rgb="FFFFFF00"/>
        <rFont val="Tahoma"/>
        <family val="2"/>
      </rPr>
      <t xml:space="preserve"> </t>
    </r>
    <r>
      <rPr>
        <b/>
        <sz val="9"/>
        <color rgb="FF7030A0"/>
        <rFont val="Tahoma"/>
        <family val="2"/>
      </rPr>
      <t xml:space="preserve">1 </t>
    </r>
    <r>
      <rPr>
        <b/>
        <sz val="9"/>
        <color rgb="FFFFFF00"/>
        <rFont val="Tahoma"/>
        <family val="2"/>
      </rPr>
      <t>1</t>
    </r>
    <r>
      <rPr>
        <b/>
        <sz val="9"/>
        <rFont val="Tahoma"/>
        <family val="2"/>
      </rPr>
      <t xml:space="preserve"> 1</t>
    </r>
  </si>
  <si>
    <t>Congo, 50 jaar onafhankelijk</t>
  </si>
  <si>
    <t>▬ Philanews Nr. 3 / 2010 (pg. 12 - 13) ▬</t>
  </si>
  <si>
    <t>4047 - Het heft in eigen handen - Zegel uit V5-4047: (◙: w=€1,05)</t>
  </si>
  <si>
    <t xml:space="preserve">De fazant - </t>
  </si>
  <si>
    <t>met tab in FR</t>
  </si>
  <si>
    <t>4046tabfr</t>
  </si>
  <si>
    <t>met tab in NL</t>
  </si>
  <si>
    <t>4046tabnl</t>
  </si>
  <si>
    <t>De fazant - (Phasianus colchicus)</t>
  </si>
  <si>
    <t>4046</t>
  </si>
  <si>
    <t>▬ Philanews Nr. 4 / 2010 (pg. 18) ▬</t>
  </si>
  <si>
    <t>4046 - De fazant - Zegel uit V10-4046: (waarde in €)</t>
  </si>
  <si>
    <t>Sport op de top</t>
  </si>
  <si>
    <r>
      <rPr>
        <b/>
        <sz val="9"/>
        <color theme="6" tint="-0.249977111117893"/>
        <rFont val="Tahoma"/>
        <family val="2"/>
      </rPr>
      <t>2</t>
    </r>
    <r>
      <rPr>
        <b/>
        <sz val="9"/>
        <color rgb="FFFFFF00"/>
        <rFont val="Tahoma"/>
        <family val="2"/>
      </rPr>
      <t xml:space="preserve"> </t>
    </r>
    <r>
      <rPr>
        <b/>
        <sz val="9"/>
        <color rgb="FFFF0000"/>
        <rFont val="Tahoma"/>
        <family val="2"/>
      </rPr>
      <t>2</t>
    </r>
    <r>
      <rPr>
        <b/>
        <sz val="9"/>
        <color rgb="FFFFFF00"/>
        <rFont val="Tahoma"/>
        <family val="2"/>
      </rPr>
      <t xml:space="preserve"> 2</t>
    </r>
    <r>
      <rPr>
        <b/>
        <sz val="9"/>
        <rFont val="Tahoma"/>
        <family val="2"/>
      </rPr>
      <t xml:space="preserve"> 2</t>
    </r>
  </si>
  <si>
    <r>
      <rPr>
        <b/>
        <sz val="9"/>
        <color theme="6" tint="-0.249977111117893"/>
        <rFont val="Tahoma"/>
        <family val="2"/>
      </rPr>
      <t>1</t>
    </r>
    <r>
      <rPr>
        <b/>
        <sz val="9"/>
        <color rgb="FFFFFF00"/>
        <rFont val="Tahoma"/>
        <family val="2"/>
      </rPr>
      <t xml:space="preserve"> </t>
    </r>
    <r>
      <rPr>
        <b/>
        <sz val="9"/>
        <color rgb="FFFF0000"/>
        <rFont val="Tahoma"/>
        <family val="2"/>
      </rPr>
      <t>1</t>
    </r>
    <r>
      <rPr>
        <b/>
        <sz val="9"/>
        <color rgb="FFFFFF00"/>
        <rFont val="Tahoma"/>
        <family val="2"/>
      </rPr>
      <t xml:space="preserve"> 1</t>
    </r>
    <r>
      <rPr>
        <b/>
        <sz val="9"/>
        <rFont val="Tahoma"/>
        <family val="2"/>
      </rPr>
      <t xml:space="preserve"> 1</t>
    </r>
  </si>
  <si>
    <t>Jeugd Olympische Spelen</t>
  </si>
  <si>
    <r>
      <rPr>
        <b/>
        <sz val="9"/>
        <color rgb="FF00B0F0"/>
        <rFont val="Tahoma"/>
        <family val="2"/>
      </rPr>
      <t>2</t>
    </r>
    <r>
      <rPr>
        <b/>
        <sz val="9"/>
        <color rgb="FFFFFF00"/>
        <rFont val="Tahoma"/>
        <family val="2"/>
      </rPr>
      <t xml:space="preserve"> </t>
    </r>
    <r>
      <rPr>
        <b/>
        <sz val="9"/>
        <color rgb="FF7030A0"/>
        <rFont val="Tahoma"/>
        <family val="2"/>
      </rPr>
      <t>2</t>
    </r>
    <r>
      <rPr>
        <b/>
        <sz val="9"/>
        <color rgb="FFFFFF00"/>
        <rFont val="Tahoma"/>
        <family val="2"/>
      </rPr>
      <t xml:space="preserve"> 2</t>
    </r>
    <r>
      <rPr>
        <b/>
        <sz val="9"/>
        <color theme="7" tint="0.39997558519241921"/>
        <rFont val="Tahoma"/>
        <family val="2"/>
      </rPr>
      <t xml:space="preserve"> </t>
    </r>
    <r>
      <rPr>
        <b/>
        <sz val="9"/>
        <rFont val="Tahoma"/>
        <family val="2"/>
      </rPr>
      <t>2</t>
    </r>
  </si>
  <si>
    <r>
      <rPr>
        <b/>
        <sz val="9"/>
        <color rgb="FF00B0F0"/>
        <rFont val="Tahoma"/>
        <family val="2"/>
      </rPr>
      <t>1</t>
    </r>
    <r>
      <rPr>
        <b/>
        <sz val="9"/>
        <color rgb="FFFFFF00"/>
        <rFont val="Tahoma"/>
        <family val="2"/>
      </rPr>
      <t xml:space="preserve"> </t>
    </r>
    <r>
      <rPr>
        <b/>
        <sz val="9"/>
        <color rgb="FF7030A0"/>
        <rFont val="Tahoma"/>
        <family val="2"/>
      </rPr>
      <t>1</t>
    </r>
    <r>
      <rPr>
        <b/>
        <sz val="9"/>
        <color rgb="FFFFFF00"/>
        <rFont val="Tahoma"/>
        <family val="2"/>
      </rPr>
      <t xml:space="preserve"> 1</t>
    </r>
    <r>
      <rPr>
        <b/>
        <sz val="9"/>
        <color theme="7" tint="0.39997558519241921"/>
        <rFont val="Tahoma"/>
        <family val="2"/>
      </rPr>
      <t xml:space="preserve"> </t>
    </r>
    <r>
      <rPr>
        <b/>
        <sz val="9"/>
        <rFont val="Tahoma"/>
        <family val="2"/>
      </rPr>
      <t>1</t>
    </r>
  </si>
  <si>
    <t>FIFA Wereldkampioenschap Voetbal 2010</t>
  </si>
  <si>
    <t>4043</t>
  </si>
  <si>
    <t>Eddy Merckx, 65, Belgische sportman van de 20ste eeuw</t>
  </si>
  <si>
    <t>▬ Philanews Nr. 3 / 2010 (pg. 8 - 10) ▬</t>
  </si>
  <si>
    <t>4043 / 4045 - Sport op de top - Zegels uit V5-4043, V5-4044, V5-4045: (4043: ②w=€1,1 - 4045: ◙ w=€1,05 - 4044: ◙ w=€0,90)</t>
  </si>
  <si>
    <t xml:space="preserve">Meerkoet siert verkiezingszegel - </t>
  </si>
  <si>
    <r>
      <rPr>
        <b/>
        <sz val="9"/>
        <color rgb="FF00B050"/>
        <rFont val="Tahoma"/>
        <family val="2"/>
      </rPr>
      <t>2</t>
    </r>
    <r>
      <rPr>
        <b/>
        <sz val="9"/>
        <color rgb="FFFFFF00"/>
        <rFont val="Tahoma"/>
        <family val="2"/>
      </rPr>
      <t xml:space="preserve"> </t>
    </r>
    <r>
      <rPr>
        <b/>
        <sz val="9"/>
        <color rgb="FFFF0000"/>
        <rFont val="Tahoma"/>
        <family val="2"/>
      </rPr>
      <t>2</t>
    </r>
    <r>
      <rPr>
        <b/>
        <sz val="9"/>
        <color rgb="FFFFFF00"/>
        <rFont val="Tahoma"/>
        <family val="2"/>
      </rPr>
      <t xml:space="preserve"> 2</t>
    </r>
    <r>
      <rPr>
        <b/>
        <sz val="9"/>
        <rFont val="Tahoma"/>
        <family val="2"/>
      </rPr>
      <t xml:space="preserve"> 2</t>
    </r>
  </si>
  <si>
    <t>EV</t>
  </si>
  <si>
    <t>4042</t>
  </si>
  <si>
    <r>
      <rPr>
        <b/>
        <sz val="9"/>
        <color rgb="FF00B050"/>
        <rFont val="Tahoma"/>
        <family val="2"/>
      </rPr>
      <t>1</t>
    </r>
    <r>
      <rPr>
        <b/>
        <sz val="9"/>
        <color rgb="FFFFFF00"/>
        <rFont val="Tahoma"/>
        <family val="2"/>
      </rPr>
      <t xml:space="preserve"> </t>
    </r>
    <r>
      <rPr>
        <b/>
        <sz val="9"/>
        <color rgb="FFFF0000"/>
        <rFont val="Tahoma"/>
        <family val="2"/>
      </rPr>
      <t>1</t>
    </r>
    <r>
      <rPr>
        <b/>
        <sz val="9"/>
        <color rgb="FFFFFF00"/>
        <rFont val="Tahoma"/>
        <family val="2"/>
      </rPr>
      <t xml:space="preserve"> 1</t>
    </r>
    <r>
      <rPr>
        <b/>
        <sz val="9"/>
        <rFont val="Tahoma"/>
        <family val="2"/>
      </rPr>
      <t xml:space="preserve"> 1</t>
    </r>
  </si>
  <si>
    <t>Meerkoet - (Fulica atra)</t>
  </si>
  <si>
    <t>▬ Philanews Nr. 4 / 2010 (pg. 16) ▬</t>
  </si>
  <si>
    <t>4042 - Meerkoet siert verkiezingszegel - Zegel uit V10-4042: ( EV"1":  w=€0,28)</t>
  </si>
  <si>
    <t xml:space="preserve">De Feestzegels doen de swinging sixties herleven - </t>
  </si>
  <si>
    <r>
      <rPr>
        <sz val="9"/>
        <color rgb="FF7030A0"/>
        <rFont val="Verdana"/>
        <family val="2"/>
      </rPr>
      <t xml:space="preserve">Boekje </t>
    </r>
    <r>
      <rPr>
        <b/>
        <sz val="9"/>
        <rFont val="Verdana"/>
        <family val="2"/>
      </rPr>
      <t>B113</t>
    </r>
  </si>
  <si>
    <t>fuif</t>
  </si>
  <si>
    <t>4041a</t>
  </si>
  <si>
    <t xml:space="preserve">champagne en gebak </t>
  </si>
  <si>
    <t>4040a</t>
  </si>
  <si>
    <t>carnaval</t>
  </si>
  <si>
    <t>4039a</t>
  </si>
  <si>
    <t xml:space="preserve"> geschenken</t>
  </si>
  <si>
    <t>4038a</t>
  </si>
  <si>
    <t>toeters en bellen</t>
  </si>
  <si>
    <t>4037</t>
  </si>
  <si>
    <t>4037a</t>
  </si>
  <si>
    <t>▬ Philanews Nr. 3 / 2010 (pg. 6 - 7) ▬</t>
  </si>
  <si>
    <t>4037 / 4041 - De Feestzegels doen de swinging sixties herleven - Boekje B113:  (①: w=€0,59)</t>
  </si>
  <si>
    <t xml:space="preserve">Op het goede spoor - 175 jaar Belgische spoorwegen - </t>
  </si>
  <si>
    <t>6</t>
  </si>
  <si>
    <t>4036</t>
  </si>
  <si>
    <t>de eerste trein gecombineerd met de Thalys</t>
  </si>
  <si>
    <t>▬ Philanews Nr. 3 / 2010 (pg. 4 - 5) ▬</t>
  </si>
  <si>
    <t>4036 - Op het goede spoor - 175 jaar Belgische spoorwegen - Zegel uit V5-4036: (②: w=€1,18)</t>
  </si>
  <si>
    <t xml:space="preserve">Prins Filip wordt 50 - </t>
  </si>
  <si>
    <r>
      <t>2</t>
    </r>
    <r>
      <rPr>
        <b/>
        <sz val="9"/>
        <color rgb="FFFFFF00"/>
        <rFont val="Tahoma"/>
        <family val="2"/>
      </rPr>
      <t xml:space="preserve"> </t>
    </r>
    <r>
      <rPr>
        <b/>
        <sz val="9"/>
        <color rgb="FF00B0F0"/>
        <rFont val="Tahoma"/>
        <family val="2"/>
      </rPr>
      <t>2</t>
    </r>
    <r>
      <rPr>
        <b/>
        <sz val="9"/>
        <color rgb="FFFFFF00"/>
        <rFont val="Tahoma"/>
        <family val="2"/>
      </rPr>
      <t xml:space="preserve"> </t>
    </r>
    <r>
      <rPr>
        <b/>
        <sz val="9"/>
        <color rgb="FF7030A0"/>
        <rFont val="Tahoma"/>
        <family val="2"/>
      </rPr>
      <t>2</t>
    </r>
    <r>
      <rPr>
        <b/>
        <sz val="9"/>
        <rFont val="Tahoma"/>
        <family val="2"/>
      </rPr>
      <t xml:space="preserve"> </t>
    </r>
    <r>
      <rPr>
        <b/>
        <sz val="9"/>
        <color rgb="FFFFFF00"/>
        <rFont val="Tahoma"/>
        <family val="2"/>
      </rPr>
      <t xml:space="preserve">2 </t>
    </r>
    <r>
      <rPr>
        <b/>
        <sz val="9"/>
        <color rgb="FF846AA6"/>
        <rFont val="Tahoma"/>
        <family val="2"/>
      </rPr>
      <t>2</t>
    </r>
  </si>
  <si>
    <t>4035</t>
  </si>
  <si>
    <r>
      <t>1</t>
    </r>
    <r>
      <rPr>
        <b/>
        <sz val="9"/>
        <color rgb="FFFFFF00"/>
        <rFont val="Tahoma"/>
        <family val="2"/>
      </rPr>
      <t xml:space="preserve"> </t>
    </r>
    <r>
      <rPr>
        <b/>
        <sz val="9"/>
        <color rgb="FF00B0F0"/>
        <rFont val="Tahoma"/>
        <family val="2"/>
      </rPr>
      <t>1</t>
    </r>
    <r>
      <rPr>
        <b/>
        <sz val="9"/>
        <color rgb="FFFFFF00"/>
        <rFont val="Tahoma"/>
        <family val="2"/>
      </rPr>
      <t xml:space="preserve"> </t>
    </r>
    <r>
      <rPr>
        <b/>
        <sz val="9"/>
        <color rgb="FF7030A0"/>
        <rFont val="Tahoma"/>
        <family val="2"/>
      </rPr>
      <t>1</t>
    </r>
    <r>
      <rPr>
        <b/>
        <sz val="9"/>
        <rFont val="Tahoma"/>
        <family val="2"/>
      </rPr>
      <t xml:space="preserve"> </t>
    </r>
    <r>
      <rPr>
        <b/>
        <sz val="9"/>
        <color rgb="FFFFFF00"/>
        <rFont val="Tahoma"/>
        <family val="2"/>
      </rPr>
      <t xml:space="preserve">1 </t>
    </r>
    <r>
      <rPr>
        <b/>
        <sz val="9"/>
        <color rgb="FF846AA6"/>
        <rFont val="Tahoma"/>
        <family val="2"/>
      </rPr>
      <t>1</t>
    </r>
  </si>
  <si>
    <t>Prins Filip</t>
  </si>
  <si>
    <t>▬ Philanews Nr. 2 / 2010 (pg. 18 - 19) ▬</t>
  </si>
  <si>
    <t>4035 - Prins Filip wordt 50 - Zegel uit V5-4035: (②: w=€1,18)</t>
  </si>
  <si>
    <t xml:space="preserve">25 jaar hoogvliegers in de filatelie - </t>
  </si>
  <si>
    <r>
      <rPr>
        <sz val="9"/>
        <color rgb="FF7030A0"/>
        <rFont val="Verdana"/>
        <family val="2"/>
      </rPr>
      <t>Blok</t>
    </r>
    <r>
      <rPr>
        <b/>
        <sz val="9"/>
        <rFont val="Verdana"/>
        <family val="2"/>
      </rPr>
      <t xml:space="preserve"> BL182</t>
    </r>
  </si>
  <si>
    <t>4030</t>
  </si>
  <si>
    <t>4030/34</t>
  </si>
  <si>
    <t>havik - (Accipiter gentilis)</t>
  </si>
  <si>
    <t>rode wouw - (Milvus milvus)</t>
  </si>
  <si>
    <t xml:space="preserve"> sperwer - (Accipiter nisus)</t>
  </si>
  <si>
    <t xml:space="preserve"> boomvalk - (Falco subbuteo)</t>
  </si>
  <si>
    <t>buizerd - (Buteo buteo)</t>
  </si>
  <si>
    <t>▬ Philanews Nr. 2 / 2010 (pg. 16 - 17) ▬</t>
  </si>
  <si>
    <t>4030 / 4034 - 25 jaar hoogvliegers in de filatelie - Zegels uit blok BL182:  (◙: w=€0,90)</t>
  </si>
  <si>
    <t>Antverpia 2010</t>
  </si>
  <si>
    <r>
      <rPr>
        <sz val="9"/>
        <color rgb="FF7030A0"/>
        <rFont val="Verdana"/>
        <family val="2"/>
      </rPr>
      <t xml:space="preserve">Blok </t>
    </r>
    <r>
      <rPr>
        <b/>
        <sz val="9"/>
        <rFont val="Verdana"/>
        <family val="2"/>
      </rPr>
      <t>BL181</t>
    </r>
  </si>
  <si>
    <t xml:space="preserve"> Logo “A” van Antverpia 2010</t>
  </si>
  <si>
    <t>4029</t>
  </si>
  <si>
    <t>▬ Philanews Nr. 2 / 2010 (pg. 14 - 15) ▬</t>
  </si>
  <si>
    <t>4029 - Antverpia 2010 - Zegel uit blok BL181: (③: w=€1,17: Prijs  blok: € 5 ( toeslag van € 3,23))</t>
  </si>
  <si>
    <t xml:space="preserve">Mode, dit is Belgisch - </t>
  </si>
  <si>
    <r>
      <rPr>
        <sz val="9"/>
        <color rgb="FF7030A0"/>
        <rFont val="Verdana"/>
        <family val="2"/>
      </rPr>
      <t xml:space="preserve">Blok </t>
    </r>
    <r>
      <rPr>
        <b/>
        <sz val="9"/>
        <rFont val="Verdana"/>
        <family val="2"/>
      </rPr>
      <t>BL180</t>
    </r>
  </si>
  <si>
    <t>met tab</t>
  </si>
  <si>
    <t>Veronique Leroy</t>
  </si>
  <si>
    <t>4027tab</t>
  </si>
  <si>
    <t>Cathy Pill</t>
  </si>
  <si>
    <t>4026tab</t>
  </si>
  <si>
    <t>Ann Demeulemeester</t>
  </si>
  <si>
    <t>4023tab</t>
  </si>
  <si>
    <t>A.F. Vandevorst</t>
  </si>
  <si>
    <t>4022tab</t>
  </si>
  <si>
    <t>Veronique Branquinho</t>
  </si>
  <si>
    <t>4021tab</t>
  </si>
  <si>
    <t>WalterVan Beirendonck</t>
  </si>
  <si>
    <t>4020tab</t>
  </si>
  <si>
    <t>Natan</t>
  </si>
  <si>
    <t>4019tab</t>
  </si>
  <si>
    <t>Martin Margiela</t>
  </si>
  <si>
    <t>Dirk Bikkembergs</t>
  </si>
  <si>
    <t>Olivier Theyskens</t>
  </si>
  <si>
    <t>4019</t>
  </si>
  <si>
    <t>▬ Philanews Nr. 2 / 2010 (pg. 12 - 13) ▬</t>
  </si>
  <si>
    <t>4019 / 4028 - Mode, dit is Belgisch - Zegels uit blok BL180: (①: w=€0,59)</t>
  </si>
  <si>
    <t>Feest van de Postzegel - ‘Red de Aarde’</t>
  </si>
  <si>
    <r>
      <t>2</t>
    </r>
    <r>
      <rPr>
        <b/>
        <sz val="9"/>
        <color rgb="FFFFFF00"/>
        <rFont val="Tahoma"/>
        <family val="2"/>
      </rPr>
      <t xml:space="preserve"> </t>
    </r>
    <r>
      <rPr>
        <b/>
        <sz val="9"/>
        <color rgb="FF00B0F0"/>
        <rFont val="Tahoma"/>
        <family val="2"/>
      </rPr>
      <t>2</t>
    </r>
    <r>
      <rPr>
        <b/>
        <sz val="9"/>
        <color rgb="FFFFFF00"/>
        <rFont val="Tahoma"/>
        <family val="2"/>
      </rPr>
      <t xml:space="preserve"> </t>
    </r>
    <r>
      <rPr>
        <b/>
        <sz val="9"/>
        <color rgb="FF7030A0"/>
        <rFont val="Tahoma"/>
        <family val="2"/>
      </rPr>
      <t>2</t>
    </r>
    <r>
      <rPr>
        <b/>
        <sz val="9"/>
        <rFont val="Tahoma"/>
        <family val="2"/>
      </rPr>
      <t xml:space="preserve"> </t>
    </r>
    <r>
      <rPr>
        <b/>
        <sz val="9"/>
        <color rgb="FFFFFF00"/>
        <rFont val="Tahoma"/>
        <family val="2"/>
      </rPr>
      <t>2</t>
    </r>
  </si>
  <si>
    <t>4014/18</t>
  </si>
  <si>
    <r>
      <t>1</t>
    </r>
    <r>
      <rPr>
        <b/>
        <sz val="9"/>
        <color rgb="FFFFFF00"/>
        <rFont val="Tahoma"/>
        <family val="2"/>
      </rPr>
      <t xml:space="preserve"> </t>
    </r>
    <r>
      <rPr>
        <b/>
        <sz val="9"/>
        <color rgb="FF00B0F0"/>
        <rFont val="Tahoma"/>
        <family val="2"/>
      </rPr>
      <t>1</t>
    </r>
    <r>
      <rPr>
        <b/>
        <sz val="9"/>
        <color rgb="FFFFFF00"/>
        <rFont val="Tahoma"/>
        <family val="2"/>
      </rPr>
      <t xml:space="preserve"> </t>
    </r>
    <r>
      <rPr>
        <b/>
        <sz val="9"/>
        <color rgb="FF7030A0"/>
        <rFont val="Tahoma"/>
        <family val="2"/>
      </rPr>
      <t>1</t>
    </r>
    <r>
      <rPr>
        <b/>
        <sz val="9"/>
        <rFont val="Tahoma"/>
        <family val="2"/>
      </rPr>
      <t xml:space="preserve"> </t>
    </r>
    <r>
      <rPr>
        <b/>
        <sz val="9"/>
        <color rgb="FFFFFF00"/>
        <rFont val="Tahoma"/>
        <family val="2"/>
      </rPr>
      <t>1</t>
    </r>
  </si>
  <si>
    <t>4014</t>
  </si>
  <si>
    <t>Louise VAN GOYLEN (categorie ‘energie’)</t>
  </si>
  <si>
    <t>Lucie OCTAVE (categorie ‘het klimaat’)</t>
  </si>
  <si>
    <t>Eva STERKENS (categorie ‘bedreigde dieren’)</t>
  </si>
  <si>
    <t>Lander KEYAERTS (categorie ‘bossen’)</t>
  </si>
  <si>
    <t>Igor VOLT  (categorie ‘oceanen en zeeën')</t>
  </si>
  <si>
    <t>▬ Philanews Nr. 2 / 2010 (pg. 10 - 11) ▬</t>
  </si>
  <si>
    <t>4014 / 4018 - Feest van de Postzegel - ‘Red de Aarde’ - Zegels uit F4014/18: (①: w=€0,59)</t>
  </si>
  <si>
    <t xml:space="preserve">Uit het nest - </t>
  </si>
  <si>
    <r>
      <rPr>
        <sz val="9"/>
        <color rgb="FF7030A0"/>
        <rFont val="Verdana"/>
        <family val="2"/>
      </rPr>
      <t>Boekje</t>
    </r>
    <r>
      <rPr>
        <b/>
        <sz val="9"/>
        <rFont val="Verdana"/>
        <family val="2"/>
      </rPr>
      <t xml:space="preserve"> B112</t>
    </r>
  </si>
  <si>
    <t>lammetjes</t>
  </si>
  <si>
    <t xml:space="preserve"> veulenhoofd</t>
  </si>
  <si>
    <t>2 katjes</t>
  </si>
  <si>
    <t>Spaniël-puppy</t>
  </si>
  <si>
    <t xml:space="preserve"> Labrador puppy</t>
  </si>
  <si>
    <t xml:space="preserve"> veulen</t>
  </si>
  <si>
    <t>eendjes</t>
  </si>
  <si>
    <t xml:space="preserve"> katje</t>
  </si>
  <si>
    <t>konijntjes</t>
  </si>
  <si>
    <t>kuikens</t>
  </si>
  <si>
    <t>4004</t>
  </si>
  <si>
    <t>▬ Philanews Nr. 2 / 2010 (pg.  9 ) ▬</t>
  </si>
  <si>
    <t>4004 / 4013 - Uit het nest - Boekje B112: (①: w=€0,59)</t>
  </si>
  <si>
    <t>4002</t>
  </si>
  <si>
    <t>4000/01</t>
  </si>
  <si>
    <t xml:space="preserve">EUROPA – De neus in de boeken - </t>
  </si>
  <si>
    <r>
      <rPr>
        <sz val="9"/>
        <color rgb="FF7030A0"/>
        <rFont val="Verdana"/>
        <family val="2"/>
      </rPr>
      <t xml:space="preserve">Blok </t>
    </r>
    <r>
      <rPr>
        <b/>
        <sz val="9"/>
        <rFont val="Verdana"/>
        <family val="2"/>
      </rPr>
      <t>BL179</t>
    </r>
  </si>
  <si>
    <t>ontwerp: Gerda Dendooven</t>
  </si>
  <si>
    <t>ontwerp: Kitty Crowther</t>
  </si>
  <si>
    <t>▬ Philanews Nr. 2 / 2010 (pg.  6 - 8) ▬</t>
  </si>
  <si>
    <t>4002 / 4003 - EUROPA – De neus in de boeken - Zegels uit blok BL179:  (◙: w=€2,70)</t>
  </si>
  <si>
    <t>4000</t>
  </si>
  <si>
    <t xml:space="preserve">Bloeiende postzegels (Gentse Floraliën) - </t>
  </si>
  <si>
    <t>prikneus - (Lychnis coronaria)</t>
  </si>
  <si>
    <t>Siertabak - (Nicotiana alata)</t>
  </si>
  <si>
    <t>▬ Philanews Nr. 2 / 2010 (pg.  4 - 5) ▬</t>
  </si>
  <si>
    <t>4000 / 4001 - Bloeiende postzegels (Gentse Floraliën) - Zegels uit F4000/01: (①: w=€0,59)</t>
  </si>
  <si>
    <t>3995</t>
  </si>
  <si>
    <t>3995/99</t>
  </si>
  <si>
    <t xml:space="preserve">LITERATUUR - Literaire wandeling door Brussel  - </t>
  </si>
  <si>
    <r>
      <rPr>
        <sz val="9"/>
        <color rgb="FF7030A0"/>
        <rFont val="Verdana"/>
        <family val="2"/>
      </rPr>
      <t xml:space="preserve">Boekje </t>
    </r>
    <r>
      <rPr>
        <b/>
        <sz val="9"/>
        <rFont val="Verdana"/>
        <family val="2"/>
      </rPr>
      <t>B111</t>
    </r>
  </si>
  <si>
    <t>Victor Hugo</t>
  </si>
  <si>
    <t>Charlotte &amp; Emily Brontë</t>
  </si>
  <si>
    <t>Multatuli</t>
  </si>
  <si>
    <t>Charles Baudelair</t>
  </si>
  <si>
    <t>Arthur Rimbaud &amp; Paul Verlaine</t>
  </si>
  <si>
    <t>▬ Philanews Nr. 1 / 2010 (pg.  14 - 15) ▬</t>
  </si>
  <si>
    <t>3995 / 3999 - LITERATUUR - Literaire wandeling door Brussel  - Zegels uit boekje B111: (②: w=€1,18)</t>
  </si>
  <si>
    <t>JEUGDFILATELIE - Le mariage de Largo Winch</t>
  </si>
  <si>
    <t>3994</t>
  </si>
  <si>
    <t>Largo Winch</t>
  </si>
  <si>
    <t>▬ Philanews Nr. 1 / 2010 (pg.  12 - 13) ▬</t>
  </si>
  <si>
    <t>3994 - JEUGDFILATELIE - Le mariage de Largo Winch - Zegel uit V10-3994: (①: w=€0,59)</t>
  </si>
  <si>
    <t xml:space="preserve">Dodaars - </t>
  </si>
  <si>
    <t>3993</t>
  </si>
  <si>
    <t>Dodaars - (Tachybaptus ruficollis)</t>
  </si>
  <si>
    <t>▬ Philanews Nr. 1 / 2010 (pg.  11 ) ▬</t>
  </si>
  <si>
    <t>3993 - Dodaars - Zegel uit V10-3993: (waardebepaling in €)</t>
  </si>
  <si>
    <t xml:space="preserve">VAN HET MUNDANEUM TOT INTERNET - </t>
  </si>
  <si>
    <r>
      <rPr>
        <sz val="10"/>
        <color rgb="FF7030A0"/>
        <rFont val="Verdana"/>
        <family val="2"/>
      </rPr>
      <t>Blok</t>
    </r>
    <r>
      <rPr>
        <b/>
        <sz val="10"/>
        <rFont val="Verdana"/>
        <family val="2"/>
      </rPr>
      <t xml:space="preserve"> BL178</t>
    </r>
  </si>
  <si>
    <t>Paul Otlet en het mundaneum</t>
  </si>
  <si>
    <t>3992</t>
  </si>
  <si>
    <t>▬ Philanews Nr. 1 / 2010 (pg. 9 - 10) ▬</t>
  </si>
  <si>
    <t>3992 - Van het mundaneum tot internet - Zegels uit blok BL178: (waardebepaling in €)</t>
  </si>
  <si>
    <t xml:space="preserve">Solidariteitsuitgifte orgaandonatie - </t>
  </si>
  <si>
    <t>3991</t>
  </si>
  <si>
    <r>
      <rPr>
        <sz val="9"/>
        <color rgb="FF7030A0"/>
        <rFont val="Verdana"/>
        <family val="2"/>
      </rPr>
      <t xml:space="preserve">Boekje </t>
    </r>
    <r>
      <rPr>
        <b/>
        <sz val="9"/>
        <rFont val="Verdana"/>
        <family val="2"/>
      </rPr>
      <t>B110</t>
    </r>
  </si>
  <si>
    <t>Onder &amp; rechts ongetand</t>
  </si>
  <si>
    <t>3991c</t>
  </si>
  <si>
    <t>Onder &amp; links ongetand</t>
  </si>
  <si>
    <t>3991b</t>
  </si>
  <si>
    <t>3991a</t>
  </si>
  <si>
    <t>Links ongetand</t>
  </si>
  <si>
    <t>▬ Philanews Nr. 1 / 2010 (pg. 6 - 7) ▬</t>
  </si>
  <si>
    <t>3991 - Solidariteitsuitgifte orgaandonatie - Boekje B110: (①: w=€0,59)</t>
  </si>
  <si>
    <t>3986/90</t>
  </si>
  <si>
    <r>
      <rPr>
        <sz val="10"/>
        <color rgb="FF7030A0"/>
        <rFont val="Verdana"/>
        <family val="2"/>
      </rPr>
      <t xml:space="preserve">Blok </t>
    </r>
    <r>
      <rPr>
        <b/>
        <sz val="10"/>
        <rFont val="Verdana"/>
        <family val="2"/>
      </rPr>
      <t>BL177</t>
    </r>
  </si>
  <si>
    <t>Het oude centrum van Antwerpen (stadhuis + kathedraal)</t>
  </si>
  <si>
    <t>Het Rubenshuis (huis + zelfportret PP Rubens)</t>
  </si>
  <si>
    <t>Museum aan de Stroom</t>
  </si>
  <si>
    <t xml:space="preserve">De Zoo </t>
  </si>
  <si>
    <t>Winkelcentrum</t>
  </si>
  <si>
    <t>120 jaar Koninklijke Landsbond der Belgische Postzegelkringen</t>
  </si>
  <si>
    <t>3985</t>
  </si>
  <si>
    <t>▬ Philanews Nr. 1 / 2010 (pg. 4 - 5) ▬</t>
  </si>
  <si>
    <t>3985 / 3990 - Antverpia 2010 - Blok BL177: (①: w=€0,59 elk + €2,96 toeslag per blok)</t>
  </si>
  <si>
    <t>(Wit of dof ??)</t>
  </si>
  <si>
    <t xml:space="preserve">Ingetogen rouwzegel </t>
  </si>
  <si>
    <r>
      <rPr>
        <sz val="9"/>
        <color rgb="FF7030A0"/>
        <rFont val="Verdana"/>
        <family val="2"/>
      </rPr>
      <t>Boekje</t>
    </r>
    <r>
      <rPr>
        <b/>
        <sz val="9"/>
        <rFont val="Verdana"/>
        <family val="2"/>
      </rPr>
      <t xml:space="preserve"> B109A</t>
    </r>
  </si>
  <si>
    <t>(P5)</t>
  </si>
  <si>
    <r>
      <rPr>
        <sz val="9"/>
        <color rgb="FF7030A0"/>
        <rFont val="Verdana"/>
        <family val="2"/>
      </rPr>
      <t xml:space="preserve">Boekje </t>
    </r>
    <r>
      <rPr>
        <b/>
        <sz val="9"/>
        <rFont val="Verdana"/>
        <family val="2"/>
      </rPr>
      <t>B109</t>
    </r>
  </si>
  <si>
    <t>3984</t>
  </si>
  <si>
    <t>3984c</t>
  </si>
  <si>
    <t>3984b</t>
  </si>
  <si>
    <t>3984a</t>
  </si>
  <si>
    <t>▬ Philanews Nr. 1 / 2010 (pg. 18) ▬</t>
  </si>
  <si>
    <t>3984 - Ingetogen rouwzegel - Boekjes B109 &amp; B109A: (①: w=€0,59)</t>
  </si>
  <si>
    <t xml:space="preserve">Kerkuil - </t>
  </si>
  <si>
    <r>
      <rPr>
        <b/>
        <sz val="9"/>
        <color rgb="FFFFFF00"/>
        <rFont val="Tahoma"/>
        <family val="2"/>
      </rPr>
      <t xml:space="preserve">2 </t>
    </r>
    <r>
      <rPr>
        <b/>
        <sz val="9"/>
        <color rgb="FFFF0000"/>
        <rFont val="Tahoma"/>
        <family val="2"/>
      </rPr>
      <t>2</t>
    </r>
    <r>
      <rPr>
        <b/>
        <sz val="9"/>
        <color rgb="FFFFFF00"/>
        <rFont val="Tahoma"/>
        <family val="2"/>
      </rPr>
      <t xml:space="preserve"> </t>
    </r>
    <r>
      <rPr>
        <b/>
        <sz val="9"/>
        <color rgb="FF00B0F0"/>
        <rFont val="Tahoma"/>
        <family val="2"/>
      </rPr>
      <t>2</t>
    </r>
    <r>
      <rPr>
        <b/>
        <sz val="9"/>
        <rFont val="Tahoma"/>
        <family val="2"/>
      </rPr>
      <t xml:space="preserve"> </t>
    </r>
    <r>
      <rPr>
        <b/>
        <sz val="9"/>
        <color rgb="FF7030A0"/>
        <rFont val="Tahoma"/>
        <family val="2"/>
      </rPr>
      <t>2</t>
    </r>
  </si>
  <si>
    <t>3983</t>
  </si>
  <si>
    <r>
      <rPr>
        <b/>
        <sz val="9"/>
        <color rgb="FFFFFF00"/>
        <rFont val="Tahoma"/>
        <family val="2"/>
      </rPr>
      <t xml:space="preserve">1 </t>
    </r>
    <r>
      <rPr>
        <b/>
        <sz val="9"/>
        <color rgb="FFFF0000"/>
        <rFont val="Tahoma"/>
        <family val="2"/>
      </rPr>
      <t>1</t>
    </r>
    <r>
      <rPr>
        <b/>
        <sz val="9"/>
        <color rgb="FFFFFF00"/>
        <rFont val="Tahoma"/>
        <family val="2"/>
      </rPr>
      <t xml:space="preserve"> </t>
    </r>
    <r>
      <rPr>
        <b/>
        <sz val="9"/>
        <color rgb="FF00B0F0"/>
        <rFont val="Tahoma"/>
        <family val="2"/>
      </rPr>
      <t>1</t>
    </r>
    <r>
      <rPr>
        <b/>
        <sz val="9"/>
        <rFont val="Tahoma"/>
        <family val="2"/>
      </rPr>
      <t xml:space="preserve"> </t>
    </r>
    <r>
      <rPr>
        <b/>
        <sz val="9"/>
        <color rgb="FF7030A0"/>
        <rFont val="Tahoma"/>
        <family val="2"/>
      </rPr>
      <t>1</t>
    </r>
  </si>
  <si>
    <t>3983tabfr</t>
  </si>
  <si>
    <t>3983tabnl</t>
  </si>
  <si>
    <t>Kerkuil - (Tyto alba)</t>
  </si>
  <si>
    <t>▬ Philanews Nr. 1 / 2010 (pg. 11) ▬</t>
  </si>
  <si>
    <t>3983 - Kerkuil - Zegel uit V10-3983 (waardebepaling in €): zegel voor aantekenport</t>
  </si>
  <si>
    <t>▲ref. datum</t>
  </si>
  <si>
    <t>1ste uitgavedatum</t>
  </si>
  <si>
    <t>▼◄ aantal zegels-items  / reeks</t>
  </si>
  <si>
    <r>
      <rPr>
        <b/>
        <sz val="12"/>
        <color rgb="FFFF0000"/>
        <rFont val="Calibri"/>
        <family val="2"/>
        <scheme val="minor"/>
      </rPr>
      <t>③E</t>
    </r>
    <r>
      <rPr>
        <b/>
        <sz val="11"/>
        <color rgb="FFFF0000"/>
        <rFont val="Calibri"/>
        <family val="2"/>
        <scheme val="minor"/>
      </rPr>
      <t xml:space="preserve"> </t>
    </r>
    <r>
      <rPr>
        <sz val="11"/>
        <color theme="1"/>
        <rFont val="Calibri"/>
        <family val="2"/>
        <scheme val="minor"/>
      </rPr>
      <t xml:space="preserve">= ③EUROPE;  </t>
    </r>
    <r>
      <rPr>
        <b/>
        <sz val="12"/>
        <color rgb="FFFF0000"/>
        <rFont val="Calibri"/>
        <family val="2"/>
        <scheme val="minor"/>
      </rPr>
      <t>③W</t>
    </r>
    <r>
      <rPr>
        <sz val="11"/>
        <color theme="1"/>
        <rFont val="Calibri"/>
        <family val="2"/>
        <scheme val="minor"/>
      </rPr>
      <t xml:space="preserve"> = ③WORLD</t>
    </r>
  </si>
  <si>
    <t>=</t>
  </si>
  <si>
    <r>
      <rPr>
        <b/>
        <sz val="9"/>
        <color rgb="FFFF0000"/>
        <rFont val="Arial"/>
        <family val="2"/>
      </rPr>
      <t>◄= ontbrekend</t>
    </r>
    <r>
      <rPr>
        <b/>
        <sz val="9"/>
        <color indexed="12"/>
        <rFont val="Arial"/>
        <family val="2"/>
      </rPr>
      <t xml:space="preserve">                               </t>
    </r>
    <r>
      <rPr>
        <b/>
        <sz val="9"/>
        <color rgb="FF00B050"/>
        <rFont val="Arial"/>
        <family val="2"/>
      </rPr>
      <t xml:space="preserve">► = dubbel </t>
    </r>
  </si>
  <si>
    <r>
      <rPr>
        <b/>
        <sz val="9"/>
        <color rgb="FFFF0000"/>
        <rFont val="Arial"/>
        <family val="2"/>
      </rPr>
      <t>◄= ontbre-kend</t>
    </r>
    <r>
      <rPr>
        <b/>
        <sz val="9"/>
        <color indexed="12"/>
        <rFont val="Arial"/>
        <family val="2"/>
      </rPr>
      <t xml:space="preserve">                               </t>
    </r>
    <r>
      <rPr>
        <b/>
        <sz val="9"/>
        <color rgb="FF00B050"/>
        <rFont val="Arial"/>
        <family val="2"/>
      </rPr>
      <t>► = ok</t>
    </r>
  </si>
  <si>
    <t xml:space="preserve">▬ Philanews Nr. / jaartal (pagina) ▬ </t>
  </si>
  <si>
    <r>
      <rPr>
        <b/>
        <sz val="12"/>
        <color rgb="FFFF0000"/>
        <rFont val="Calibri"/>
        <family val="2"/>
        <scheme val="minor"/>
      </rPr>
      <t xml:space="preserve">①E </t>
    </r>
    <r>
      <rPr>
        <sz val="12"/>
        <color theme="1"/>
        <rFont val="Calibri"/>
        <family val="2"/>
        <scheme val="minor"/>
      </rPr>
      <t>=</t>
    </r>
    <r>
      <rPr>
        <sz val="11"/>
        <color theme="1"/>
        <rFont val="Calibri"/>
        <family val="2"/>
        <scheme val="minor"/>
      </rPr>
      <t xml:space="preserve"> ①EUROPE;  </t>
    </r>
    <r>
      <rPr>
        <b/>
        <sz val="12"/>
        <color rgb="FFFF0000"/>
        <rFont val="Calibri"/>
        <family val="2"/>
        <scheme val="minor"/>
      </rPr>
      <t>①W</t>
    </r>
    <r>
      <rPr>
        <sz val="11"/>
        <color theme="1"/>
        <rFont val="Calibri"/>
        <family val="2"/>
        <scheme val="minor"/>
      </rPr>
      <t xml:space="preserve"> =①WORLD</t>
    </r>
  </si>
  <si>
    <t>extra info</t>
  </si>
  <si>
    <r>
      <rPr>
        <b/>
        <sz val="18"/>
        <color rgb="FF008000"/>
        <rFont val="Arial"/>
        <family val="2"/>
      </rPr>
      <t>¤</t>
    </r>
    <r>
      <rPr>
        <b/>
        <sz val="12"/>
        <color rgb="FF008000"/>
        <rFont val="Arial"/>
        <family val="2"/>
      </rPr>
      <t xml:space="preserve"> 2x</t>
    </r>
  </si>
  <si>
    <t>¤</t>
  </si>
  <si>
    <t>◙    2..x</t>
  </si>
  <si>
    <t>◙</t>
  </si>
  <si>
    <t>€</t>
  </si>
  <si>
    <r>
      <rPr>
        <b/>
        <sz val="16"/>
        <color rgb="FF008000"/>
        <rFont val="Arial"/>
        <family val="2"/>
      </rPr>
      <t xml:space="preserve">* * </t>
    </r>
    <r>
      <rPr>
        <b/>
        <sz val="12"/>
        <color rgb="FF008000"/>
        <rFont val="Arial"/>
        <family val="2"/>
      </rPr>
      <t xml:space="preserve">    2..x</t>
    </r>
  </si>
  <si>
    <t>**</t>
  </si>
  <si>
    <r>
      <rPr>
        <b/>
        <sz val="16"/>
        <color rgb="FF008000"/>
        <rFont val="Arial"/>
        <family val="2"/>
      </rPr>
      <t xml:space="preserve">◙ </t>
    </r>
    <r>
      <rPr>
        <b/>
        <sz val="8"/>
        <color rgb="FF008000"/>
        <rFont val="Arial"/>
        <family val="2"/>
      </rPr>
      <t xml:space="preserve"> 2..x</t>
    </r>
  </si>
  <si>
    <r>
      <rPr>
        <b/>
        <sz val="16"/>
        <color rgb="FF008000"/>
        <rFont val="Arial"/>
        <family val="2"/>
      </rPr>
      <t>**</t>
    </r>
    <r>
      <rPr>
        <b/>
        <sz val="8"/>
        <color rgb="FF008000"/>
        <rFont val="Arial"/>
        <family val="2"/>
      </rPr>
      <t xml:space="preserve">     2..x</t>
    </r>
  </si>
  <si>
    <t xml:space="preserve"> speciale uitgave &amp; opmerkingen</t>
  </si>
  <si>
    <t xml:space="preserve">▼  uitgiftedatum  ▼                </t>
  </si>
  <si>
    <t>Omschrijving</t>
  </si>
  <si>
    <t xml:space="preserve"> + toeslag</t>
  </si>
  <si>
    <t>⃝</t>
  </si>
  <si>
    <t>BEF of €</t>
  </si>
  <si>
    <t>Jaar</t>
  </si>
  <si>
    <t>Nr.:</t>
  </si>
  <si>
    <t>Fysieke magazines</t>
  </si>
  <si>
    <t>pdf</t>
  </si>
  <si>
    <t xml:space="preserve">◄  ◄  ◄  FILTER </t>
  </si>
  <si>
    <r>
      <rPr>
        <sz val="18"/>
        <rFont val="Arial"/>
        <family val="2"/>
      </rPr>
      <t xml:space="preserve">◙ </t>
    </r>
    <r>
      <rPr>
        <sz val="10"/>
        <rFont val="Arial"/>
        <family val="2"/>
      </rPr>
      <t xml:space="preserve"> </t>
    </r>
    <r>
      <rPr>
        <sz val="12"/>
        <rFont val="Arial"/>
        <family val="2"/>
      </rPr>
      <t xml:space="preserve"> </t>
    </r>
    <r>
      <rPr>
        <b/>
        <sz val="12"/>
        <rFont val="Arial"/>
        <family val="2"/>
      </rPr>
      <t xml:space="preserve">gestempeld </t>
    </r>
  </si>
  <si>
    <t xml:space="preserve">**                postfris </t>
  </si>
  <si>
    <r>
      <rPr>
        <sz val="18"/>
        <rFont val="Arial"/>
        <family val="2"/>
      </rPr>
      <t xml:space="preserve">◙ </t>
    </r>
    <r>
      <rPr>
        <sz val="10"/>
        <rFont val="Arial"/>
        <family val="2"/>
      </rPr>
      <t xml:space="preserve">  </t>
    </r>
    <r>
      <rPr>
        <b/>
        <sz val="10"/>
        <rFont val="Arial"/>
        <family val="2"/>
      </rPr>
      <t xml:space="preserve">gestempeld </t>
    </r>
  </si>
  <si>
    <t>Opmerkingen</t>
  </si>
  <si>
    <r>
      <t xml:space="preserve"> = invulvakken                </t>
    </r>
    <r>
      <rPr>
        <sz val="14"/>
        <color rgb="FF7030A0"/>
        <rFont val="Calibri"/>
        <family val="2"/>
        <scheme val="minor"/>
      </rPr>
      <t>(niet beveiligd)</t>
    </r>
  </si>
  <si>
    <t>……………………………………………………………………..</t>
  </si>
  <si>
    <r>
      <rPr>
        <b/>
        <sz val="16"/>
        <rFont val="Arial"/>
        <family val="2"/>
      </rPr>
      <t>Philanews</t>
    </r>
    <r>
      <rPr>
        <b/>
        <sz val="14"/>
        <rFont val="Arial"/>
        <family val="2"/>
      </rPr>
      <t xml:space="preserve">  jaartal - Nr</t>
    </r>
  </si>
  <si>
    <t>digitaal</t>
  </si>
  <si>
    <t>Zegels</t>
  </si>
  <si>
    <t>beschrijvingen BL…, B…, F…, V..-…., LX…:                                               ► zwarte vette tekst kleur</t>
  </si>
  <si>
    <t>Postzegelverzameling:  inventaris van:</t>
  </si>
  <si>
    <r>
      <t xml:space="preserve"> </t>
    </r>
    <r>
      <rPr>
        <b/>
        <sz val="12"/>
        <color rgb="FF002060"/>
        <rFont val="Arial"/>
        <family val="2"/>
      </rPr>
      <t>◄ ◄</t>
    </r>
    <r>
      <rPr>
        <b/>
        <sz val="12"/>
        <color rgb="FF7030A0"/>
        <rFont val="Arial"/>
        <family val="2"/>
      </rPr>
      <t xml:space="preserve"> eventuele  ▼uitbreiding▼</t>
    </r>
  </si>
  <si>
    <t>Philanews inventaris</t>
  </si>
  <si>
    <r>
      <t xml:space="preserve">▼ totaal </t>
    </r>
    <r>
      <rPr>
        <b/>
        <sz val="18"/>
        <color rgb="FFFF0000"/>
        <rFont val="Arial"/>
        <family val="2"/>
      </rPr>
      <t>€</t>
    </r>
    <r>
      <rPr>
        <sz val="18"/>
        <rFont val="Arial"/>
        <family val="2"/>
      </rPr>
      <t xml:space="preserve"> ▼</t>
    </r>
  </si>
  <si>
    <t xml:space="preserve"> ◄aantal zegels-items / reeks</t>
  </si>
  <si>
    <r>
      <t xml:space="preserve">beschrijving ► zwarte tekst kleur                                                                                         - </t>
    </r>
    <r>
      <rPr>
        <i/>
        <sz val="12"/>
        <color theme="1"/>
        <rFont val="Calibri"/>
        <family val="2"/>
        <scheme val="minor"/>
      </rPr>
      <t>cursief</t>
    </r>
    <r>
      <rPr>
        <sz val="12"/>
        <color theme="1"/>
        <rFont val="Calibri"/>
        <family val="2"/>
        <scheme val="minor"/>
      </rPr>
      <t xml:space="preserve"> = niet in OBP</t>
    </r>
    <r>
      <rPr>
        <sz val="12"/>
        <color rgb="FF7030A0"/>
        <rFont val="Calibri"/>
        <family val="2"/>
        <scheme val="minor"/>
      </rPr>
      <t xml:space="preserve">                                                                                                </t>
    </r>
    <r>
      <rPr>
        <b/>
        <sz val="12"/>
        <color rgb="FF7030A0"/>
        <rFont val="Calibri"/>
        <family val="2"/>
        <scheme val="minor"/>
      </rPr>
      <t xml:space="preserve">Info ► </t>
    </r>
    <r>
      <rPr>
        <sz val="12"/>
        <color rgb="FF7030A0"/>
        <rFont val="Calibri"/>
        <family val="2"/>
        <scheme val="minor"/>
      </rPr>
      <t xml:space="preserve">paarse tekst kleur                    </t>
    </r>
  </si>
  <si>
    <t>▬&gt; BL...=&gt; Blokken  ▬&gt; F-….=&gt; kleine velletjes  ▬&gt; B...=&gt;boekjes   ▬&gt;  V5,V10,V15,V20-….=&gt; andere velletjes                                                                                          ▬&gt;  LX... =&gt; Luxevelletje    ▬&gt;   SLX =&gt; speciale Luxevelletjes</t>
  </si>
  <si>
    <r>
      <rPr>
        <b/>
        <sz val="14"/>
        <color rgb="FFFF0000"/>
        <rFont val="Arial"/>
        <family val="2"/>
      </rPr>
      <t>◄= missend</t>
    </r>
    <r>
      <rPr>
        <b/>
        <sz val="14"/>
        <color indexed="12"/>
        <rFont val="Arial"/>
        <family val="2"/>
      </rPr>
      <t xml:space="preserve">              ◄►beiden                    </t>
    </r>
    <r>
      <rPr>
        <b/>
        <sz val="14"/>
        <color rgb="FF008000"/>
        <rFont val="Arial"/>
        <family val="2"/>
      </rPr>
      <t xml:space="preserve">► = dubbel   </t>
    </r>
    <r>
      <rPr>
        <b/>
        <sz val="14"/>
        <color indexed="12"/>
        <rFont val="Arial"/>
        <family val="2"/>
      </rPr>
      <t xml:space="preserve"> </t>
    </r>
    <r>
      <rPr>
        <b/>
        <sz val="14"/>
        <color rgb="FF0070C0"/>
        <rFont val="Arial"/>
        <family val="2"/>
      </rPr>
      <t>? =fout</t>
    </r>
  </si>
  <si>
    <r>
      <rPr>
        <sz val="20"/>
        <rFont val="Arial"/>
        <family val="2"/>
      </rPr>
      <t xml:space="preserve">** </t>
    </r>
    <r>
      <rPr>
        <sz val="11"/>
        <rFont val="Arial"/>
        <family val="2"/>
      </rPr>
      <t xml:space="preserve">    postfris</t>
    </r>
    <r>
      <rPr>
        <sz val="14"/>
        <rFont val="Arial"/>
        <family val="2"/>
      </rPr>
      <t xml:space="preserve"> </t>
    </r>
  </si>
  <si>
    <t>Nr aan Vignet / tab of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</si>
</sst>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mm/yyyy;@"/>
    <numFmt numFmtId="165" formatCode="[Red]&quot;?&quot;"/>
    <numFmt numFmtId="166" formatCode="&quot;€&quot;\ #,##0.00"/>
    <numFmt numFmtId="167" formatCode="yyyy"/>
    <numFmt numFmtId="168" formatCode="d/mm/yy"/>
    <numFmt numFmtId="169" formatCode="&quot;▼&quot;\ #,##0\ &quot;x missende scans in de albums▼&quot;"/>
    <numFmt numFmtId="170" formatCode="_-* #,##0\ [$BEF]_-;\-* #,##0\ [$BEF]_-;_-* &quot;-&quot;\ [$BEF]_-;_-@_-"/>
    <numFmt numFmtId="171" formatCode="_ * #,##0.00_ ;_ * \-#,##0.00_ ;_ * &quot;-&quot;??_ ;_ @_ "/>
    <numFmt numFmtId="172" formatCode="#,##0.00\ &quot;€&quot;"/>
    <numFmt numFmtId="173" formatCode="dd\-mm\-yy"/>
  </numFmts>
  <fonts count="13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rgb="FFFFFF00"/>
      <name val="Arial"/>
      <family val="2"/>
    </font>
    <font>
      <sz val="12"/>
      <color theme="0"/>
      <name val="Cambria"/>
      <family val="1"/>
    </font>
    <font>
      <b/>
      <sz val="10"/>
      <color rgb="FF002060"/>
      <name val="Arial"/>
      <family val="2"/>
    </font>
    <font>
      <b/>
      <sz val="11"/>
      <color rgb="FF002060"/>
      <name val="Arial"/>
      <family val="2"/>
    </font>
    <font>
      <b/>
      <sz val="8"/>
      <name val="Calibri"/>
      <family val="2"/>
      <scheme val="minor"/>
    </font>
    <font>
      <b/>
      <sz val="12"/>
      <color theme="0"/>
      <name val="Cambria"/>
      <family val="1"/>
    </font>
    <font>
      <b/>
      <sz val="12"/>
      <color rgb="FFFFFF00"/>
      <name val="Cambria"/>
      <family val="1"/>
    </font>
    <font>
      <sz val="8"/>
      <color rgb="FF00B0F0"/>
      <name val="Calibri"/>
      <family val="2"/>
      <scheme val="minor"/>
    </font>
    <font>
      <b/>
      <sz val="9"/>
      <color rgb="FFFFC000"/>
      <name val="Verdana"/>
      <family val="2"/>
    </font>
    <font>
      <b/>
      <sz val="12"/>
      <color theme="0"/>
      <name val="Calibri"/>
      <family val="2"/>
    </font>
    <font>
      <sz val="8"/>
      <color rgb="FFFFFF00"/>
      <name val="Verdana"/>
      <family val="2"/>
    </font>
    <font>
      <sz val="8"/>
      <color theme="0"/>
      <name val="Verdana"/>
      <family val="2"/>
    </font>
    <font>
      <b/>
      <sz val="10"/>
      <name val="Arial"/>
      <family val="2"/>
    </font>
    <font>
      <sz val="8"/>
      <color rgb="FFFF0000"/>
      <name val="Verdana"/>
      <family val="2"/>
    </font>
    <font>
      <sz val="10"/>
      <color rgb="FFFF0000"/>
      <name val="Arial"/>
      <family val="2"/>
    </font>
    <font>
      <sz val="8"/>
      <color rgb="FFFFFF00"/>
      <name val="Calibri"/>
      <family val="2"/>
      <scheme val="minor"/>
    </font>
    <font>
      <b/>
      <sz val="8"/>
      <color rgb="FF00B0F0"/>
      <name val="Calibri"/>
      <family val="2"/>
      <scheme val="minor"/>
    </font>
    <font>
      <b/>
      <sz val="11"/>
      <name val="Arial"/>
      <family val="2"/>
    </font>
    <font>
      <b/>
      <sz val="10"/>
      <color rgb="FF00B0F0"/>
      <name val="Verdana"/>
      <family val="2"/>
    </font>
    <font>
      <sz val="10"/>
      <name val="Verdana"/>
      <family val="2"/>
    </font>
    <font>
      <b/>
      <sz val="12"/>
      <color rgb="FFFF0000"/>
      <name val="Verdana"/>
      <family val="2"/>
    </font>
    <font>
      <b/>
      <sz val="10"/>
      <color rgb="FFFF0000"/>
      <name val="Verdana"/>
      <family val="2"/>
    </font>
    <font>
      <sz val="9"/>
      <color rgb="FFFF0000"/>
      <name val="Verdana"/>
      <family val="2"/>
    </font>
    <font>
      <b/>
      <sz val="10"/>
      <color rgb="FF0000FF"/>
      <name val="Verdana"/>
      <family val="2"/>
    </font>
    <font>
      <b/>
      <sz val="10"/>
      <name val="Verdana"/>
      <family val="2"/>
    </font>
    <font>
      <sz val="10"/>
      <color rgb="FF7030A0"/>
      <name val="Verdana"/>
      <family val="2"/>
    </font>
    <font>
      <b/>
      <sz val="11"/>
      <color rgb="FFFF0000"/>
      <name val="Verdana"/>
      <family val="2"/>
    </font>
    <font>
      <sz val="10"/>
      <color rgb="FF0000FF"/>
      <name val="Verdana"/>
      <family val="2"/>
    </font>
    <font>
      <b/>
      <sz val="7"/>
      <color theme="0"/>
      <name val="Verdana"/>
      <family val="2"/>
    </font>
    <font>
      <sz val="12"/>
      <color theme="1"/>
      <name val="Calibri"/>
      <family val="2"/>
      <scheme val="minor"/>
    </font>
    <font>
      <b/>
      <sz val="11"/>
      <color rgb="FFFF0000"/>
      <name val="Calibri"/>
      <family val="2"/>
      <scheme val="minor"/>
    </font>
    <font>
      <b/>
      <sz val="12"/>
      <color rgb="FF00CC00"/>
      <name val="Arial"/>
      <family val="2"/>
    </font>
    <font>
      <b/>
      <sz val="11"/>
      <color rgb="FFFF0000"/>
      <name val="Arial"/>
      <family val="2"/>
    </font>
    <font>
      <b/>
      <sz val="10"/>
      <color theme="0"/>
      <name val="Calibri"/>
      <family val="2"/>
      <scheme val="minor"/>
    </font>
    <font>
      <b/>
      <sz val="12"/>
      <color rgb="FFFFC000"/>
      <name val="Cambria"/>
      <family val="1"/>
    </font>
    <font>
      <sz val="11"/>
      <color rgb="FFFFC000"/>
      <name val="Calibri"/>
      <family val="2"/>
      <scheme val="minor"/>
    </font>
    <font>
      <sz val="12"/>
      <name val="Arial"/>
      <family val="2"/>
    </font>
    <font>
      <b/>
      <sz val="12"/>
      <color rgb="FFFFC000"/>
      <name val="Calibri"/>
      <family val="2"/>
      <scheme val="minor"/>
    </font>
    <font>
      <b/>
      <sz val="11"/>
      <color rgb="FF00B050"/>
      <name val="Calibri"/>
      <family val="2"/>
      <scheme val="minor"/>
    </font>
    <font>
      <b/>
      <sz val="13"/>
      <color rgb="FFFF0000"/>
      <name val="Calibri"/>
      <family val="2"/>
    </font>
    <font>
      <b/>
      <sz val="10"/>
      <color rgb="FF7030A0"/>
      <name val="Verdana"/>
      <family val="2"/>
    </font>
    <font>
      <sz val="11"/>
      <color rgb="FF7030A0"/>
      <name val="Arial"/>
      <family val="2"/>
    </font>
    <font>
      <b/>
      <sz val="9"/>
      <name val="Verdana"/>
      <family val="2"/>
    </font>
    <font>
      <b/>
      <sz val="11"/>
      <color rgb="FF7030A0"/>
      <name val="Arial"/>
      <family val="2"/>
    </font>
    <font>
      <b/>
      <sz val="9"/>
      <name val="Tahoma"/>
      <family val="2"/>
    </font>
    <font>
      <b/>
      <sz val="9"/>
      <color rgb="FF0083E6"/>
      <name val="Tahoma"/>
      <family val="2"/>
    </font>
    <font>
      <b/>
      <sz val="9"/>
      <color theme="4" tint="-0.249977111117893"/>
      <name val="Tahoma"/>
      <family val="2"/>
    </font>
    <font>
      <b/>
      <sz val="9"/>
      <color rgb="FF7030A0"/>
      <name val="Tahoma"/>
      <family val="2"/>
    </font>
    <font>
      <b/>
      <sz val="9"/>
      <color rgb="FFFFFF00"/>
      <name val="Tahoma"/>
      <family val="2"/>
    </font>
    <font>
      <b/>
      <sz val="9"/>
      <color theme="5" tint="0.39997558519241921"/>
      <name val="Tahoma"/>
      <family val="2"/>
    </font>
    <font>
      <sz val="10"/>
      <color rgb="FF7030A0"/>
      <name val="Arial"/>
      <family val="2"/>
    </font>
    <font>
      <b/>
      <sz val="9"/>
      <color rgb="FFFF0000"/>
      <name val="Tahoma"/>
      <family val="2"/>
    </font>
    <font>
      <b/>
      <sz val="11"/>
      <color theme="0"/>
      <name val="Calibri"/>
      <family val="2"/>
    </font>
    <font>
      <sz val="11"/>
      <color rgb="FF7030A0"/>
      <name val="Verdana"/>
      <family val="2"/>
    </font>
    <font>
      <i/>
      <sz val="10"/>
      <color rgb="FF0000FF"/>
      <name val="Verdana"/>
      <family val="2"/>
    </font>
    <font>
      <b/>
      <i/>
      <sz val="10"/>
      <color rgb="FF0000FF"/>
      <name val="Verdana"/>
      <family val="2"/>
    </font>
    <font>
      <sz val="9"/>
      <color rgb="FFFF0000"/>
      <name val="Tahoma"/>
      <family val="2"/>
    </font>
    <font>
      <b/>
      <i/>
      <sz val="12"/>
      <color theme="0"/>
      <name val="Cambria"/>
      <family val="1"/>
    </font>
    <font>
      <b/>
      <sz val="8"/>
      <color rgb="FF0070C0"/>
      <name val="Tahoma"/>
      <family val="2"/>
    </font>
    <font>
      <b/>
      <sz val="10"/>
      <color theme="0"/>
      <name val="Verdana"/>
      <family val="2"/>
    </font>
    <font>
      <b/>
      <sz val="9"/>
      <color rgb="FF00B0F0"/>
      <name val="Tahoma"/>
      <family val="2"/>
    </font>
    <font>
      <b/>
      <sz val="9"/>
      <color rgb="FF9C5BCD"/>
      <name val="Tahoma"/>
      <family val="2"/>
    </font>
    <font>
      <b/>
      <sz val="10"/>
      <color rgb="FFFFFF00"/>
      <name val="Verdana"/>
      <family val="2"/>
    </font>
    <font>
      <b/>
      <sz val="12"/>
      <color rgb="FF002060"/>
      <name val="Arial"/>
      <family val="2"/>
    </font>
    <font>
      <sz val="11"/>
      <name val="Arial"/>
      <family val="2"/>
    </font>
    <font>
      <b/>
      <sz val="10"/>
      <color rgb="FF0033CC"/>
      <name val="Verdana"/>
      <family val="2"/>
    </font>
    <font>
      <b/>
      <sz val="10"/>
      <color rgb="FF00B0F0"/>
      <name val="Arial"/>
      <family val="2"/>
    </font>
    <font>
      <sz val="10"/>
      <color rgb="FF3333FF"/>
      <name val="Verdana"/>
      <family val="2"/>
    </font>
    <font>
      <b/>
      <sz val="10"/>
      <color rgb="FF3333FF"/>
      <name val="Verdana"/>
      <family val="2"/>
    </font>
    <font>
      <sz val="9"/>
      <color rgb="FF7030A0"/>
      <name val="Verdana"/>
      <family val="2"/>
    </font>
    <font>
      <sz val="10"/>
      <color rgb="FF3333FF"/>
      <name val="Arial"/>
      <family val="2"/>
    </font>
    <font>
      <sz val="9"/>
      <name val="Arial"/>
      <family val="2"/>
    </font>
    <font>
      <sz val="9"/>
      <color rgb="FF0000FF"/>
      <name val="Verdana"/>
      <family val="2"/>
    </font>
    <font>
      <b/>
      <sz val="9"/>
      <color rgb="FF00B050"/>
      <name val="Tahoma"/>
      <family val="2"/>
    </font>
    <font>
      <b/>
      <sz val="9"/>
      <color theme="6" tint="-0.249977111117893"/>
      <name val="Tahoma"/>
      <family val="2"/>
    </font>
    <font>
      <b/>
      <sz val="9"/>
      <color theme="7" tint="0.39997558519241921"/>
      <name val="Tahoma"/>
      <family val="2"/>
    </font>
    <font>
      <b/>
      <sz val="11"/>
      <color theme="0"/>
      <name val="Verdana"/>
      <family val="2"/>
    </font>
    <font>
      <b/>
      <sz val="9"/>
      <color rgb="FF7B7B7B"/>
      <name val="Tahoma"/>
      <family val="2"/>
    </font>
    <font>
      <b/>
      <sz val="9"/>
      <color rgb="FF846AA6"/>
      <name val="Tahoma"/>
      <family val="2"/>
    </font>
    <font>
      <b/>
      <sz val="12"/>
      <name val="Calibri"/>
      <family val="2"/>
    </font>
    <font>
      <b/>
      <sz val="11"/>
      <color theme="0"/>
      <name val="Arial"/>
      <family val="2"/>
    </font>
    <font>
      <sz val="8"/>
      <color rgb="FFFFC000"/>
      <name val="Verdana"/>
      <family val="2"/>
    </font>
    <font>
      <u/>
      <sz val="10"/>
      <color indexed="12"/>
      <name val="Arial"/>
      <family val="2"/>
    </font>
    <font>
      <b/>
      <sz val="9"/>
      <color indexed="12"/>
      <name val="Arial"/>
      <family val="2"/>
    </font>
    <font>
      <b/>
      <sz val="10"/>
      <color rgb="FFFFFF00"/>
      <name val="Calibri"/>
      <family val="2"/>
      <scheme val="minor"/>
    </font>
    <font>
      <b/>
      <sz val="11"/>
      <color rgb="FFFFC000"/>
      <name val="Verdana"/>
      <family val="2"/>
    </font>
    <font>
      <b/>
      <sz val="12"/>
      <color rgb="FFFF0000"/>
      <name val="Calibri"/>
      <family val="2"/>
      <scheme val="minor"/>
    </font>
    <font>
      <sz val="14"/>
      <name val="Arial"/>
      <family val="2"/>
    </font>
    <font>
      <b/>
      <sz val="9"/>
      <color rgb="FFFF0000"/>
      <name val="Arial"/>
      <family val="2"/>
    </font>
    <font>
      <b/>
      <sz val="9"/>
      <color rgb="FF00B050"/>
      <name val="Arial"/>
      <family val="2"/>
    </font>
    <font>
      <b/>
      <sz val="12"/>
      <name val="Arial"/>
      <family val="2"/>
    </font>
    <font>
      <b/>
      <sz val="12"/>
      <name val="Verdana"/>
      <family val="2"/>
    </font>
    <font>
      <b/>
      <sz val="12"/>
      <color rgb="FF008000"/>
      <name val="Arial"/>
      <family val="2"/>
    </font>
    <font>
      <b/>
      <sz val="18"/>
      <color rgb="FF008000"/>
      <name val="Arial"/>
      <family val="2"/>
    </font>
    <font>
      <b/>
      <sz val="26"/>
      <name val="Arial"/>
      <family val="2"/>
    </font>
    <font>
      <b/>
      <sz val="14"/>
      <name val="Arial"/>
      <family val="2"/>
    </font>
    <font>
      <b/>
      <sz val="11"/>
      <color rgb="FF008000"/>
      <name val="Arial"/>
      <family val="2"/>
    </font>
    <font>
      <sz val="18"/>
      <name val="Arial"/>
      <family val="2"/>
    </font>
    <font>
      <sz val="18"/>
      <color rgb="FFFF0000"/>
      <name val="Arial"/>
      <family val="2"/>
    </font>
    <font>
      <b/>
      <sz val="16"/>
      <color rgb="FF008000"/>
      <name val="Arial"/>
      <family val="2"/>
    </font>
    <font>
      <b/>
      <sz val="8"/>
      <color rgb="FF008000"/>
      <name val="Arial"/>
      <family val="2"/>
    </font>
    <font>
      <b/>
      <sz val="18"/>
      <color rgb="FFFF0000"/>
      <name val="Arial"/>
      <family val="2"/>
    </font>
    <font>
      <b/>
      <sz val="12"/>
      <color rgb="FF7030A0"/>
      <name val="Arial"/>
      <family val="2"/>
    </font>
    <font>
      <b/>
      <sz val="8"/>
      <color indexed="9"/>
      <name val="Verdana"/>
      <family val="2"/>
    </font>
    <font>
      <b/>
      <sz val="8"/>
      <color theme="0"/>
      <name val="Arial"/>
      <family val="2"/>
    </font>
    <font>
      <sz val="20"/>
      <name val="Arial"/>
      <family val="2"/>
    </font>
    <font>
      <b/>
      <sz val="22"/>
      <name val="Calibri"/>
      <family val="2"/>
      <scheme val="minor"/>
    </font>
    <font>
      <b/>
      <sz val="14"/>
      <name val="Calibri"/>
      <family val="2"/>
      <scheme val="minor"/>
    </font>
    <font>
      <sz val="14"/>
      <color rgb="FF7030A0"/>
      <name val="Calibri"/>
      <family val="2"/>
      <scheme val="minor"/>
    </font>
    <font>
      <sz val="24"/>
      <name val="Calibri"/>
      <family val="2"/>
      <scheme val="minor"/>
    </font>
    <font>
      <sz val="18"/>
      <name val="Calibri"/>
      <family val="2"/>
      <scheme val="minor"/>
    </font>
    <font>
      <sz val="11"/>
      <name val="Calibri"/>
      <family val="2"/>
      <scheme val="minor"/>
    </font>
    <font>
      <sz val="10"/>
      <color indexed="10"/>
      <name val="Arial"/>
      <family val="2"/>
    </font>
    <font>
      <b/>
      <sz val="16"/>
      <name val="Arial"/>
      <family val="2"/>
    </font>
    <font>
      <b/>
      <sz val="9"/>
      <name val="Arial"/>
      <family val="2"/>
    </font>
    <font>
      <b/>
      <sz val="16"/>
      <color rgb="FFFF0000"/>
      <name val="Arial"/>
      <family val="2"/>
    </font>
    <font>
      <sz val="18"/>
      <color theme="1"/>
      <name val="Calibri"/>
      <family val="2"/>
      <scheme val="minor"/>
    </font>
    <font>
      <b/>
      <u/>
      <sz val="18"/>
      <color indexed="12"/>
      <name val="Arial"/>
      <family val="2"/>
    </font>
    <font>
      <sz val="14"/>
      <name val="Calibri"/>
      <family val="2"/>
      <scheme val="minor"/>
    </font>
    <font>
      <sz val="24"/>
      <color theme="0"/>
      <name val="Calibri"/>
      <family val="2"/>
      <scheme val="minor"/>
    </font>
    <font>
      <b/>
      <sz val="18"/>
      <name val="Verdana"/>
      <family val="2"/>
    </font>
    <font>
      <b/>
      <sz val="14"/>
      <color indexed="12"/>
      <name val="Arial"/>
      <family val="2"/>
    </font>
    <font>
      <b/>
      <sz val="14"/>
      <color rgb="FFFF0000"/>
      <name val="Arial"/>
      <family val="2"/>
    </font>
    <font>
      <b/>
      <sz val="14"/>
      <color rgb="FF008000"/>
      <name val="Arial"/>
      <family val="2"/>
    </font>
    <font>
      <b/>
      <sz val="14"/>
      <color rgb="FF0070C0"/>
      <name val="Arial"/>
      <family val="2"/>
    </font>
    <font>
      <i/>
      <sz val="12"/>
      <color theme="1"/>
      <name val="Calibri"/>
      <family val="2"/>
      <scheme val="minor"/>
    </font>
    <font>
      <sz val="12"/>
      <color rgb="FF7030A0"/>
      <name val="Calibri"/>
      <family val="2"/>
      <scheme val="minor"/>
    </font>
    <font>
      <b/>
      <sz val="12"/>
      <color rgb="FF7030A0"/>
      <name val="Calibri"/>
      <family val="2"/>
      <scheme val="minor"/>
    </font>
    <font>
      <b/>
      <sz val="9"/>
      <color indexed="9"/>
      <name val="Verdana"/>
      <family val="2"/>
    </font>
  </fonts>
  <fills count="22">
    <fill>
      <patternFill patternType="none"/>
    </fill>
    <fill>
      <patternFill patternType="gray125"/>
    </fill>
    <fill>
      <patternFill patternType="solid">
        <fgColor rgb="FFFFC000"/>
        <bgColor indexed="64"/>
      </patternFill>
    </fill>
    <fill>
      <patternFill patternType="solid">
        <fgColor rgb="FF002060"/>
        <bgColor indexed="64"/>
      </patternFill>
    </fill>
    <fill>
      <patternFill patternType="solid">
        <fgColor theme="1"/>
        <bgColor indexed="64"/>
      </patternFill>
    </fill>
    <fill>
      <patternFill patternType="solid">
        <fgColor indexed="22"/>
        <bgColor indexed="64"/>
      </patternFill>
    </fill>
    <fill>
      <patternFill patternType="solid">
        <fgColor theme="9" tint="0.79998168889431442"/>
        <bgColor indexed="64"/>
      </patternFill>
    </fill>
    <fill>
      <patternFill patternType="solid">
        <fgColor rgb="FFCCFFCC"/>
        <bgColor indexed="64"/>
      </patternFill>
    </fill>
    <fill>
      <patternFill patternType="solid">
        <fgColor rgb="FFE6E6E6"/>
        <bgColor indexed="64"/>
      </patternFill>
    </fill>
    <fill>
      <patternFill patternType="gray0625">
        <bgColor rgb="FFB6DDE8"/>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000099"/>
        <bgColor indexed="64"/>
      </patternFill>
    </fill>
    <fill>
      <patternFill patternType="solid">
        <fgColor rgb="FF009E47"/>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0070C0"/>
        <bgColor indexed="64"/>
      </patternFill>
    </fill>
    <fill>
      <patternFill patternType="solid">
        <fgColor theme="1" tint="0.34998626667073579"/>
        <bgColor indexed="64"/>
      </patternFill>
    </fill>
    <fill>
      <patternFill patternType="solid">
        <fgColor rgb="FFBACDE4"/>
        <bgColor indexed="64"/>
      </patternFill>
    </fill>
    <fill>
      <patternFill patternType="solid">
        <fgColor indexed="23"/>
        <bgColor indexed="64"/>
      </patternFill>
    </fill>
  </fills>
  <borders count="106">
    <border>
      <left/>
      <right/>
      <top/>
      <bottom/>
      <diagonal/>
    </border>
    <border>
      <left/>
      <right/>
      <top style="thin">
        <color indexed="56"/>
      </top>
      <bottom style="thin">
        <color indexed="56"/>
      </bottom>
      <diagonal/>
    </border>
    <border>
      <left/>
      <right style="medium">
        <color indexed="56"/>
      </right>
      <top style="hair">
        <color indexed="56"/>
      </top>
      <bottom style="hair">
        <color indexed="56"/>
      </bottom>
      <diagonal/>
    </border>
    <border>
      <left style="thin">
        <color indexed="56"/>
      </left>
      <right style="thin">
        <color indexed="56"/>
      </right>
      <top style="hair">
        <color indexed="56"/>
      </top>
      <bottom style="hair">
        <color indexed="56"/>
      </bottom>
      <diagonal/>
    </border>
    <border>
      <left/>
      <right/>
      <top/>
      <bottom style="hair">
        <color indexed="64"/>
      </bottom>
      <diagonal/>
    </border>
    <border>
      <left style="thin">
        <color auto="1"/>
      </left>
      <right style="double">
        <color auto="1"/>
      </right>
      <top style="hair">
        <color indexed="56"/>
      </top>
      <bottom style="hair">
        <color indexed="56"/>
      </bottom>
      <diagonal/>
    </border>
    <border>
      <left style="thin">
        <color indexed="56"/>
      </left>
      <right/>
      <top style="hair">
        <color indexed="56"/>
      </top>
      <bottom style="hair">
        <color indexed="56"/>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ck">
        <color auto="1"/>
      </left>
      <right/>
      <top/>
      <bottom style="hair">
        <color indexed="64"/>
      </bottom>
      <diagonal/>
    </border>
    <border>
      <left style="thin">
        <color indexed="56"/>
      </left>
      <right/>
      <top style="thin">
        <color indexed="56"/>
      </top>
      <bottom style="thin">
        <color indexed="56"/>
      </bottom>
      <diagonal/>
    </border>
    <border>
      <left/>
      <right/>
      <top style="thin">
        <color rgb="FF003366"/>
      </top>
      <bottom style="thin">
        <color rgb="FF003366"/>
      </bottom>
      <diagonal/>
    </border>
    <border>
      <left style="thin">
        <color indexed="56"/>
      </left>
      <right style="thin">
        <color indexed="56"/>
      </right>
      <top style="thin">
        <color indexed="56"/>
      </top>
      <bottom style="thin">
        <color indexed="56"/>
      </bottom>
      <diagonal/>
    </border>
    <border>
      <left style="thick">
        <color indexed="64"/>
      </left>
      <right style="thin">
        <color indexed="56"/>
      </right>
      <top style="thin">
        <color indexed="56"/>
      </top>
      <bottom style="thin">
        <color indexed="56"/>
      </bottom>
      <diagonal/>
    </border>
    <border>
      <left/>
      <right style="thin">
        <color indexed="56"/>
      </right>
      <top style="thin">
        <color indexed="56"/>
      </top>
      <bottom style="thin">
        <color indexed="56"/>
      </bottom>
      <diagonal/>
    </border>
    <border>
      <left style="double">
        <color indexed="64"/>
      </left>
      <right style="double">
        <color indexed="64"/>
      </right>
      <top style="double">
        <color indexed="64"/>
      </top>
      <bottom style="double">
        <color indexed="64"/>
      </bottom>
      <diagonal/>
    </border>
    <border>
      <left style="medium">
        <color rgb="FF00CC00"/>
      </left>
      <right style="medium">
        <color rgb="FF00CC00"/>
      </right>
      <top style="medium">
        <color rgb="FF00CC00"/>
      </top>
      <bottom style="medium">
        <color rgb="FF00CC00"/>
      </bottom>
      <diagonal/>
    </border>
    <border>
      <left style="medium">
        <color rgb="FFFFC000"/>
      </left>
      <right style="medium">
        <color rgb="FFFFC000"/>
      </right>
      <top style="medium">
        <color rgb="FFFFC000"/>
      </top>
      <bottom style="medium">
        <color rgb="FFFFC000"/>
      </bottom>
      <diagonal/>
    </border>
    <border>
      <left/>
      <right/>
      <top style="hair">
        <color auto="1"/>
      </top>
      <bottom/>
      <diagonal/>
    </border>
    <border>
      <left style="double">
        <color rgb="FFFFC000"/>
      </left>
      <right style="thin">
        <color indexed="64"/>
      </right>
      <top/>
      <bottom style="hair">
        <color indexed="64"/>
      </bottom>
      <diagonal/>
    </border>
    <border>
      <left style="medium">
        <color auto="1"/>
      </left>
      <right style="medium">
        <color auto="1"/>
      </right>
      <top style="medium">
        <color auto="1"/>
      </top>
      <bottom style="medium">
        <color auto="1"/>
      </bottom>
      <diagonal/>
    </border>
    <border>
      <left style="thin">
        <color indexed="56"/>
      </left>
      <right/>
      <top/>
      <bottom style="thin">
        <color indexed="56"/>
      </bottom>
      <diagonal/>
    </border>
    <border>
      <left/>
      <right/>
      <top style="thin">
        <color indexed="56"/>
      </top>
      <bottom/>
      <diagonal/>
    </border>
    <border>
      <left style="thin">
        <color indexed="56"/>
      </left>
      <right style="thick">
        <color auto="1"/>
      </right>
      <top style="thin">
        <color indexed="56"/>
      </top>
      <bottom style="thin">
        <color indexed="56"/>
      </bottom>
      <diagonal/>
    </border>
    <border>
      <left style="thin">
        <color indexed="56"/>
      </left>
      <right style="thick">
        <color auto="1"/>
      </right>
      <top/>
      <bottom style="thin">
        <color indexed="56"/>
      </bottom>
      <diagonal/>
    </border>
    <border>
      <left/>
      <right style="thin">
        <color rgb="FF003366"/>
      </right>
      <top style="thin">
        <color rgb="FF003366"/>
      </top>
      <bottom style="thin">
        <color rgb="FF003366"/>
      </bottom>
      <diagonal/>
    </border>
    <border>
      <left style="thick">
        <color indexed="64"/>
      </left>
      <right style="thin">
        <color rgb="FF003366"/>
      </right>
      <top style="thin">
        <color rgb="FF003366"/>
      </top>
      <bottom style="thin">
        <color rgb="FF003366"/>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style="thin">
        <color indexed="56"/>
      </left>
      <right style="thin">
        <color indexed="56"/>
      </right>
      <top/>
      <bottom style="thin">
        <color indexed="56"/>
      </bottom>
      <diagonal/>
    </border>
    <border>
      <left style="thin">
        <color rgb="FF003366"/>
      </left>
      <right style="thick">
        <color indexed="64"/>
      </right>
      <top style="thin">
        <color rgb="FF003366"/>
      </top>
      <bottom style="thin">
        <color rgb="FF003366"/>
      </bottom>
      <diagonal/>
    </border>
    <border>
      <left/>
      <right style="thick">
        <color auto="1"/>
      </right>
      <top style="thin">
        <color indexed="56"/>
      </top>
      <bottom style="thin">
        <color indexed="56"/>
      </bottom>
      <diagonal/>
    </border>
    <border>
      <left/>
      <right/>
      <top/>
      <bottom style="thin">
        <color indexed="56"/>
      </bottom>
      <diagonal/>
    </border>
    <border>
      <left style="thin">
        <color rgb="FF003366"/>
      </left>
      <right style="thick">
        <color indexed="64"/>
      </right>
      <top style="thin">
        <color rgb="FF003366"/>
      </top>
      <bottom/>
      <diagonal/>
    </border>
    <border>
      <left/>
      <right/>
      <top style="thick">
        <color theme="0"/>
      </top>
      <bottom/>
      <diagonal/>
    </border>
    <border>
      <left/>
      <right/>
      <top style="hair">
        <color auto="1"/>
      </top>
      <bottom style="hair">
        <color auto="1"/>
      </bottom>
      <diagonal/>
    </border>
    <border>
      <left style="thick">
        <color indexed="56"/>
      </left>
      <right style="thin">
        <color indexed="56"/>
      </right>
      <top style="thin">
        <color indexed="56"/>
      </top>
      <bottom style="thin">
        <color indexed="56"/>
      </bottom>
      <diagonal/>
    </border>
    <border>
      <left style="thick">
        <color indexed="56"/>
      </left>
      <right/>
      <top style="thin">
        <color indexed="56"/>
      </top>
      <bottom style="thin">
        <color indexed="56"/>
      </bottom>
      <diagonal/>
    </border>
    <border>
      <left style="thin">
        <color indexed="56"/>
      </left>
      <right style="thick">
        <color auto="1"/>
      </right>
      <top style="thin">
        <color indexed="56"/>
      </top>
      <bottom/>
      <diagonal/>
    </border>
    <border>
      <left style="thick">
        <color auto="1"/>
      </left>
      <right/>
      <top style="hair">
        <color indexed="64"/>
      </top>
      <bottom style="hair">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indexed="56"/>
      </right>
      <top/>
      <bottom style="thin">
        <color indexed="56"/>
      </bottom>
      <diagonal/>
    </border>
    <border>
      <left/>
      <right/>
      <top style="thin">
        <color theme="0"/>
      </top>
      <bottom style="thin">
        <color theme="0"/>
      </bottom>
      <diagonal/>
    </border>
    <border>
      <left style="thin">
        <color theme="0" tint="-4.9989318521683403E-2"/>
      </left>
      <right style="thin">
        <color theme="0" tint="-4.9989318521683403E-2"/>
      </right>
      <top/>
      <bottom style="thin">
        <color theme="0" tint="-4.9989318521683403E-2"/>
      </bottom>
      <diagonal/>
    </border>
    <border>
      <left style="thin">
        <color indexed="56"/>
      </left>
      <right/>
      <top style="thin">
        <color indexed="56"/>
      </top>
      <bottom/>
      <diagonal/>
    </border>
    <border>
      <left style="thin">
        <color indexed="56"/>
      </left>
      <right style="thin">
        <color indexed="56"/>
      </right>
      <top style="thin">
        <color indexed="56"/>
      </top>
      <bottom/>
      <diagonal/>
    </border>
    <border>
      <left style="thin">
        <color indexed="56"/>
      </left>
      <right style="thin">
        <color theme="0" tint="-4.9989318521683403E-2"/>
      </right>
      <top style="thin">
        <color indexed="56"/>
      </top>
      <bottom/>
      <diagonal/>
    </border>
    <border>
      <left/>
      <right style="thin">
        <color indexed="56"/>
      </right>
      <top style="thin">
        <color indexed="56"/>
      </top>
      <bottom/>
      <diagonal/>
    </border>
    <border>
      <left style="thin">
        <color indexed="64"/>
      </left>
      <right style="thick">
        <color auto="1"/>
      </right>
      <top/>
      <bottom style="thin">
        <color indexed="64"/>
      </bottom>
      <diagonal/>
    </border>
    <border>
      <left style="thin">
        <color auto="1"/>
      </left>
      <right style="thick">
        <color auto="1"/>
      </right>
      <top/>
      <bottom/>
      <diagonal/>
    </border>
    <border>
      <left/>
      <right style="thin">
        <color indexed="64"/>
      </right>
      <top style="hair">
        <color indexed="64"/>
      </top>
      <bottom style="hair">
        <color indexed="64"/>
      </bottom>
      <diagonal/>
    </border>
    <border>
      <left/>
      <right/>
      <top style="medium">
        <color auto="1"/>
      </top>
      <bottom/>
      <diagonal/>
    </border>
    <border>
      <left style="medium">
        <color auto="1"/>
      </left>
      <right/>
      <top style="medium">
        <color auto="1"/>
      </top>
      <bottom/>
      <diagonal/>
    </border>
    <border>
      <left/>
      <right style="thick">
        <color indexed="64"/>
      </right>
      <top/>
      <bottom/>
      <diagonal/>
    </border>
    <border>
      <left style="thick">
        <color auto="1"/>
      </left>
      <right/>
      <top/>
      <bottom/>
      <diagonal/>
    </border>
    <border>
      <left style="medium">
        <color theme="0"/>
      </left>
      <right style="medium">
        <color theme="0"/>
      </right>
      <top/>
      <bottom style="medium">
        <color theme="0"/>
      </bottom>
      <diagonal/>
    </border>
    <border>
      <left style="medium">
        <color auto="1"/>
      </left>
      <right/>
      <top/>
      <bottom/>
      <diagonal/>
    </border>
    <border>
      <left style="medium">
        <color theme="0"/>
      </left>
      <right style="medium">
        <color theme="0"/>
      </right>
      <top/>
      <bottom/>
      <diagonal/>
    </border>
    <border>
      <left/>
      <right/>
      <top style="thick">
        <color auto="1"/>
      </top>
      <bottom/>
      <diagonal/>
    </border>
    <border>
      <left/>
      <right style="thick">
        <color auto="1"/>
      </right>
      <top style="thick">
        <color indexed="64"/>
      </top>
      <bottom/>
      <diagonal/>
    </border>
    <border>
      <left style="medium">
        <color theme="0"/>
      </left>
      <right style="medium">
        <color theme="0"/>
      </right>
      <top style="medium">
        <color theme="0"/>
      </top>
      <bottom/>
      <diagonal/>
    </border>
    <border>
      <left/>
      <right style="thick">
        <color auto="1"/>
      </right>
      <top/>
      <bottom style="thick">
        <color auto="1"/>
      </bottom>
      <diagonal/>
    </border>
    <border>
      <left/>
      <right/>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n">
        <color indexed="64"/>
      </left>
      <right style="thin">
        <color auto="1"/>
      </right>
      <top/>
      <bottom style="thick">
        <color auto="1"/>
      </bottom>
      <diagonal/>
    </border>
    <border>
      <left style="double">
        <color auto="1"/>
      </left>
      <right style="thin">
        <color indexed="64"/>
      </right>
      <top style="medium">
        <color auto="1"/>
      </top>
      <bottom style="thick">
        <color auto="1"/>
      </bottom>
      <diagonal/>
    </border>
    <border>
      <left style="thin">
        <color indexed="64"/>
      </left>
      <right style="thick">
        <color auto="1"/>
      </right>
      <top style="medium">
        <color auto="1"/>
      </top>
      <bottom style="thick">
        <color auto="1"/>
      </bottom>
      <diagonal/>
    </border>
    <border>
      <left style="thin">
        <color auto="1"/>
      </left>
      <right/>
      <top style="medium">
        <color auto="1"/>
      </top>
      <bottom style="thick">
        <color auto="1"/>
      </bottom>
      <diagonal/>
    </border>
    <border>
      <left style="thick">
        <color auto="1"/>
      </left>
      <right style="thin">
        <color indexed="64"/>
      </right>
      <top style="medium">
        <color auto="1"/>
      </top>
      <bottom style="thick">
        <color auto="1"/>
      </bottom>
      <diagonal/>
    </border>
    <border>
      <left/>
      <right/>
      <top style="medium">
        <color auto="1"/>
      </top>
      <bottom style="thick">
        <color auto="1"/>
      </bottom>
      <diagonal/>
    </border>
    <border>
      <left style="thin">
        <color indexed="64"/>
      </left>
      <right style="medium">
        <color indexed="64"/>
      </right>
      <top style="medium">
        <color auto="1"/>
      </top>
      <bottom style="thick">
        <color auto="1"/>
      </bottom>
      <diagonal/>
    </border>
    <border>
      <left/>
      <right/>
      <top style="thick">
        <color indexed="56"/>
      </top>
      <bottom style="medium">
        <color auto="1"/>
      </bottom>
      <diagonal/>
    </border>
    <border>
      <left style="thick">
        <color auto="1"/>
      </left>
      <right style="thick">
        <color auto="1"/>
      </right>
      <top style="thick">
        <color indexed="56"/>
      </top>
      <bottom/>
      <diagonal/>
    </border>
    <border>
      <left/>
      <right style="thick">
        <color auto="1"/>
      </right>
      <top style="thick">
        <color indexed="56"/>
      </top>
      <bottom style="thick">
        <color auto="1"/>
      </bottom>
      <diagonal/>
    </border>
    <border>
      <left/>
      <right/>
      <top style="thick">
        <color indexed="56"/>
      </top>
      <bottom style="thick">
        <color auto="1"/>
      </bottom>
      <diagonal/>
    </border>
    <border>
      <left style="thick">
        <color auto="1"/>
      </left>
      <right/>
      <top style="thick">
        <color indexed="56"/>
      </top>
      <bottom style="thick">
        <color auto="1"/>
      </bottom>
      <diagonal/>
    </border>
    <border>
      <left style="thin">
        <color indexed="56"/>
      </left>
      <right style="thick">
        <color auto="1"/>
      </right>
      <top style="thick">
        <color indexed="56"/>
      </top>
      <bottom style="thick">
        <color indexed="56"/>
      </bottom>
      <diagonal/>
    </border>
    <border>
      <left style="thin">
        <color indexed="56"/>
      </left>
      <right style="thick">
        <color auto="1"/>
      </right>
      <top style="thick">
        <color indexed="56"/>
      </top>
      <bottom style="thick">
        <color auto="1"/>
      </bottom>
      <diagonal/>
    </border>
    <border>
      <left style="thin">
        <color auto="1"/>
      </left>
      <right style="thin">
        <color auto="1"/>
      </right>
      <top style="thick">
        <color indexed="56"/>
      </top>
      <bottom style="thick">
        <color auto="1"/>
      </bottom>
      <diagonal/>
    </border>
    <border>
      <left style="thin">
        <color indexed="56"/>
      </left>
      <right/>
      <top style="thick">
        <color indexed="56"/>
      </top>
      <bottom style="thin">
        <color indexed="56"/>
      </bottom>
      <diagonal/>
    </border>
    <border>
      <left style="double">
        <color auto="1"/>
      </left>
      <right/>
      <top style="medium">
        <color auto="1"/>
      </top>
      <bottom style="medium">
        <color auto="1"/>
      </bottom>
      <diagonal/>
    </border>
    <border>
      <left/>
      <right style="thick">
        <color auto="1"/>
      </right>
      <top/>
      <bottom style="medium">
        <color auto="1"/>
      </bottom>
      <diagonal/>
    </border>
    <border>
      <left/>
      <right/>
      <top/>
      <bottom style="medium">
        <color auto="1"/>
      </bottom>
      <diagonal/>
    </border>
    <border>
      <left style="thick">
        <color auto="1"/>
      </left>
      <right/>
      <top/>
      <bottom style="medium">
        <color auto="1"/>
      </bottom>
      <diagonal/>
    </border>
    <border>
      <left/>
      <right/>
      <top style="thick">
        <color rgb="FFFF0000"/>
      </top>
      <bottom style="medium">
        <color auto="1"/>
      </bottom>
      <diagonal/>
    </border>
    <border>
      <left style="thick">
        <color auto="1"/>
      </left>
      <right/>
      <top style="thick">
        <color rgb="FFFF0000"/>
      </top>
      <bottom style="medium">
        <color auto="1"/>
      </bottom>
      <diagonal/>
    </border>
    <border>
      <left/>
      <right style="medium">
        <color indexed="64"/>
      </right>
      <top style="thick">
        <color auto="1"/>
      </top>
      <bottom style="medium">
        <color auto="1"/>
      </bottom>
      <diagonal/>
    </border>
    <border>
      <left style="thick">
        <color auto="1"/>
      </left>
      <right/>
      <top style="thick">
        <color auto="1"/>
      </top>
      <bottom style="medium">
        <color auto="1"/>
      </bottom>
      <diagonal/>
    </border>
    <border>
      <left style="medium">
        <color auto="1"/>
      </left>
      <right/>
      <top/>
      <bottom style="medium">
        <color auto="1"/>
      </bottom>
      <diagonal/>
    </border>
    <border>
      <left/>
      <right/>
      <top style="thin">
        <color auto="1"/>
      </top>
      <bottom style="thick">
        <color rgb="FFFF0000"/>
      </bottom>
      <diagonal/>
    </border>
    <border>
      <left style="thick">
        <color rgb="FFFF0000"/>
      </left>
      <right/>
      <top style="thin">
        <color auto="1"/>
      </top>
      <bottom style="thick">
        <color rgb="FFFF0000"/>
      </bottom>
      <diagonal/>
    </border>
    <border>
      <left/>
      <right style="thick">
        <color auto="1"/>
      </right>
      <top style="thick">
        <color auto="1"/>
      </top>
      <bottom style="thick">
        <color auto="1"/>
      </bottom>
      <diagonal/>
    </border>
    <border>
      <left/>
      <right/>
      <top style="medium">
        <color auto="1"/>
      </top>
      <bottom style="medium">
        <color auto="1"/>
      </bottom>
      <diagonal/>
    </border>
    <border>
      <left/>
      <right style="double">
        <color indexed="64"/>
      </right>
      <top style="thick">
        <color rgb="FFFF0000"/>
      </top>
      <bottom/>
      <diagonal/>
    </border>
    <border>
      <left/>
      <right/>
      <top style="thick">
        <color rgb="FFFF0000"/>
      </top>
      <bottom/>
      <diagonal/>
    </border>
    <border>
      <left style="thick">
        <color rgb="FFFF0000"/>
      </left>
      <right/>
      <top style="thick">
        <color rgb="FFFF0000"/>
      </top>
      <bottom/>
      <diagonal/>
    </border>
    <border>
      <left/>
      <right style="medium">
        <color auto="1"/>
      </right>
      <top style="medium">
        <color auto="1"/>
      </top>
      <bottom/>
      <diagonal/>
    </border>
    <border>
      <left style="thick">
        <color auto="1"/>
      </left>
      <right/>
      <top style="medium">
        <color auto="1"/>
      </top>
      <bottom/>
      <diagonal/>
    </border>
    <border>
      <left style="thick">
        <color indexed="56"/>
      </left>
      <right/>
      <top style="thick">
        <color auto="1"/>
      </top>
      <bottom style="thick">
        <color indexed="56"/>
      </bottom>
      <diagonal/>
    </border>
    <border>
      <left/>
      <right style="thick">
        <color indexed="56"/>
      </right>
      <top style="thick">
        <color auto="1"/>
      </top>
      <bottom style="thick">
        <color indexed="56"/>
      </bottom>
      <diagonal/>
    </border>
    <border>
      <left style="thin">
        <color indexed="56"/>
      </left>
      <right style="thick">
        <color auto="1"/>
      </right>
      <top/>
      <bottom/>
      <diagonal/>
    </border>
    <border>
      <left style="thin">
        <color auto="1"/>
      </left>
      <right style="thick">
        <color auto="1"/>
      </right>
      <top style="thin">
        <color indexed="64"/>
      </top>
      <bottom/>
      <diagonal/>
    </border>
  </borders>
  <cellStyleXfs count="10">
    <xf numFmtId="0" fontId="0" fillId="0" borderId="0"/>
    <xf numFmtId="0" fontId="5" fillId="0" borderId="0"/>
    <xf numFmtId="0" fontId="1" fillId="0" borderId="0"/>
    <xf numFmtId="0" fontId="5" fillId="0" borderId="0"/>
    <xf numFmtId="0" fontId="35" fillId="0" borderId="0"/>
    <xf numFmtId="0" fontId="1" fillId="0" borderId="0"/>
    <xf numFmtId="0" fontId="1" fillId="0" borderId="0"/>
    <xf numFmtId="0" fontId="5" fillId="0" borderId="0"/>
    <xf numFmtId="0" fontId="88" fillId="0" borderId="0" applyNumberFormat="0" applyFill="0" applyBorder="0" applyAlignment="0" applyProtection="0">
      <alignment vertical="top"/>
      <protection locked="0"/>
    </xf>
    <xf numFmtId="0" fontId="1" fillId="0" borderId="0"/>
  </cellStyleXfs>
  <cellXfs count="424">
    <xf numFmtId="0" fontId="0" fillId="0" borderId="0" xfId="0"/>
    <xf numFmtId="0" fontId="5" fillId="0" borderId="0" xfId="1" applyAlignment="1">
      <alignment vertical="center"/>
    </xf>
    <xf numFmtId="0" fontId="6" fillId="0" borderId="0" xfId="1" applyFont="1" applyAlignment="1">
      <alignment vertical="center"/>
    </xf>
    <xf numFmtId="164" fontId="7" fillId="0" borderId="0" xfId="1" applyNumberFormat="1" applyFont="1" applyAlignment="1">
      <alignment vertical="center"/>
    </xf>
    <xf numFmtId="0" fontId="1" fillId="0" borderId="0" xfId="2" applyAlignment="1">
      <alignment vertical="center"/>
    </xf>
    <xf numFmtId="165" fontId="10" fillId="2" borderId="0" xfId="1" applyNumberFormat="1" applyFont="1" applyFill="1" applyAlignment="1">
      <alignment horizontal="center" vertical="center"/>
    </xf>
    <xf numFmtId="164" fontId="11" fillId="3" borderId="0" xfId="3" applyNumberFormat="1" applyFont="1" applyFill="1" applyAlignment="1">
      <alignment horizontal="center" vertical="center"/>
    </xf>
    <xf numFmtId="164" fontId="12" fillId="3" borderId="0" xfId="3" applyNumberFormat="1" applyFont="1" applyFill="1" applyAlignment="1">
      <alignment horizontal="center" vertical="center"/>
    </xf>
    <xf numFmtId="0" fontId="13" fillId="4" borderId="0" xfId="1" applyFont="1" applyFill="1" applyAlignment="1">
      <alignment horizontal="center" vertical="center"/>
    </xf>
    <xf numFmtId="166" fontId="14" fillId="3" borderId="0" xfId="3" applyNumberFormat="1" applyFont="1" applyFill="1" applyAlignment="1">
      <alignment vertical="center"/>
    </xf>
    <xf numFmtId="0" fontId="16" fillId="3" borderId="0" xfId="3" applyFont="1" applyFill="1" applyAlignment="1">
      <alignment horizontal="center" vertical="center"/>
    </xf>
    <xf numFmtId="0" fontId="1" fillId="5" borderId="0" xfId="2" applyFill="1" applyAlignment="1">
      <alignment vertical="center"/>
    </xf>
    <xf numFmtId="4" fontId="17" fillId="4" borderId="0" xfId="3" applyNumberFormat="1" applyFont="1" applyFill="1" applyAlignment="1">
      <alignment horizontal="left" vertical="center"/>
    </xf>
    <xf numFmtId="0" fontId="18" fillId="5" borderId="0" xfId="1" applyFont="1" applyFill="1" applyAlignment="1" applyProtection="1">
      <alignment horizontal="center" vertical="center"/>
      <protection locked="0"/>
    </xf>
    <xf numFmtId="4" fontId="19" fillId="6" borderId="2" xfId="1" applyNumberFormat="1" applyFont="1" applyFill="1" applyBorder="1" applyAlignment="1">
      <alignment wrapText="1"/>
    </xf>
    <xf numFmtId="4" fontId="19" fillId="6" borderId="3" xfId="1" applyNumberFormat="1" applyFont="1" applyFill="1" applyBorder="1" applyAlignment="1">
      <alignment wrapText="1"/>
    </xf>
    <xf numFmtId="2" fontId="20" fillId="7" borderId="4" xfId="1" applyNumberFormat="1" applyFont="1" applyFill="1" applyBorder="1" applyAlignment="1" applyProtection="1">
      <alignment horizontal="right"/>
      <protection locked="0"/>
    </xf>
    <xf numFmtId="4" fontId="19" fillId="6" borderId="5" xfId="1" applyNumberFormat="1" applyFont="1" applyFill="1" applyBorder="1" applyAlignment="1">
      <alignment wrapText="1"/>
    </xf>
    <xf numFmtId="4" fontId="19" fillId="6" borderId="6" xfId="1" applyNumberFormat="1" applyFont="1" applyFill="1" applyBorder="1" applyAlignment="1">
      <alignment wrapText="1"/>
    </xf>
    <xf numFmtId="2" fontId="20" fillId="7" borderId="7" xfId="1" applyNumberFormat="1" applyFont="1" applyFill="1" applyBorder="1" applyAlignment="1" applyProtection="1">
      <alignment horizontal="right"/>
      <protection locked="0"/>
    </xf>
    <xf numFmtId="0" fontId="21" fillId="3" borderId="0" xfId="1" applyFont="1" applyFill="1" applyAlignment="1">
      <alignment horizontal="left" vertical="center"/>
    </xf>
    <xf numFmtId="0" fontId="18" fillId="7" borderId="8" xfId="1" applyFont="1" applyFill="1" applyBorder="1" applyAlignment="1" applyProtection="1">
      <alignment horizontal="center"/>
      <protection locked="0"/>
    </xf>
    <xf numFmtId="0" fontId="18" fillId="7" borderId="9" xfId="1" applyFont="1" applyFill="1" applyBorder="1" applyAlignment="1" applyProtection="1">
      <alignment horizontal="center"/>
      <protection locked="0"/>
    </xf>
    <xf numFmtId="165" fontId="22" fillId="4" borderId="0" xfId="1" applyNumberFormat="1" applyFont="1" applyFill="1" applyAlignment="1">
      <alignment horizontal="center"/>
    </xf>
    <xf numFmtId="0" fontId="18" fillId="7" borderId="10" xfId="1" applyFont="1" applyFill="1" applyBorder="1" applyAlignment="1" applyProtection="1">
      <alignment horizontal="center"/>
      <protection locked="0"/>
    </xf>
    <xf numFmtId="0" fontId="23" fillId="7" borderId="4" xfId="1" applyFont="1" applyFill="1" applyBorder="1" applyAlignment="1" applyProtection="1">
      <alignment horizontal="center" vertical="center"/>
      <protection locked="0"/>
    </xf>
    <xf numFmtId="0" fontId="23" fillId="7" borderId="11" xfId="1" applyFont="1" applyFill="1" applyBorder="1" applyAlignment="1" applyProtection="1">
      <alignment horizontal="center" vertical="center"/>
      <protection locked="0"/>
    </xf>
    <xf numFmtId="0" fontId="25" fillId="8" borderId="12" xfId="3" applyFont="1" applyFill="1" applyBorder="1" applyAlignment="1">
      <alignment horizontal="left" vertical="center"/>
    </xf>
    <xf numFmtId="4" fontId="17" fillId="3" borderId="0" xfId="3" applyNumberFormat="1" applyFont="1" applyFill="1" applyAlignment="1">
      <alignment horizontal="left" vertical="center"/>
    </xf>
    <xf numFmtId="0" fontId="34" fillId="3" borderId="0" xfId="3" applyFont="1" applyFill="1" applyAlignment="1">
      <alignment horizontal="left" vertical="center"/>
    </xf>
    <xf numFmtId="2" fontId="36" fillId="9" borderId="17" xfId="4" applyNumberFormat="1" applyFont="1" applyFill="1" applyBorder="1" applyAlignment="1">
      <alignment vertical="center"/>
    </xf>
    <xf numFmtId="0" fontId="37" fillId="3" borderId="18" xfId="1" applyFont="1" applyFill="1" applyBorder="1" applyAlignment="1">
      <alignment horizontal="center" vertical="center"/>
    </xf>
    <xf numFmtId="0" fontId="38" fillId="3" borderId="19" xfId="1" applyFont="1" applyFill="1" applyBorder="1" applyAlignment="1">
      <alignment horizontal="center" vertical="center"/>
    </xf>
    <xf numFmtId="0" fontId="39" fillId="4" borderId="0" xfId="5" applyFont="1" applyFill="1" applyAlignment="1">
      <alignment horizontal="center" vertical="center"/>
    </xf>
    <xf numFmtId="164" fontId="40" fillId="3" borderId="0" xfId="3" applyNumberFormat="1" applyFont="1" applyFill="1" applyAlignment="1">
      <alignment horizontal="center" vertical="center"/>
    </xf>
    <xf numFmtId="167" fontId="41" fillId="3" borderId="20" xfId="2" applyNumberFormat="1" applyFont="1" applyFill="1" applyBorder="1" applyAlignment="1">
      <alignment horizontal="center" vertical="center"/>
    </xf>
    <xf numFmtId="0" fontId="41" fillId="3" borderId="20" xfId="2" applyFont="1" applyFill="1" applyBorder="1" applyAlignment="1">
      <alignment horizontal="right" vertical="center"/>
    </xf>
    <xf numFmtId="0" fontId="18" fillId="7" borderId="8" xfId="1" applyFont="1" applyFill="1" applyBorder="1" applyAlignment="1" applyProtection="1">
      <alignment horizontal="center" vertical="center"/>
      <protection locked="0"/>
    </xf>
    <xf numFmtId="0" fontId="18" fillId="7" borderId="21" xfId="1" applyFont="1" applyFill="1" applyBorder="1" applyAlignment="1" applyProtection="1">
      <alignment horizontal="center" vertical="center"/>
      <protection locked="0"/>
    </xf>
    <xf numFmtId="165" fontId="22" fillId="4" borderId="0" xfId="1" applyNumberFormat="1" applyFont="1" applyFill="1" applyAlignment="1">
      <alignment horizontal="center" vertical="center"/>
    </xf>
    <xf numFmtId="0" fontId="18" fillId="7" borderId="7" xfId="1" applyFont="1" applyFill="1" applyBorder="1" applyAlignment="1" applyProtection="1">
      <alignment horizontal="center" vertical="center"/>
      <protection locked="0"/>
    </xf>
    <xf numFmtId="0" fontId="4" fillId="4" borderId="0" xfId="6" applyFont="1" applyFill="1" applyAlignment="1">
      <alignment horizontal="center" vertical="center"/>
    </xf>
    <xf numFmtId="0" fontId="44" fillId="10" borderId="22" xfId="6" applyFont="1" applyFill="1" applyBorder="1" applyAlignment="1">
      <alignment horizontal="center" vertical="center"/>
    </xf>
    <xf numFmtId="0" fontId="4" fillId="11" borderId="22" xfId="6" applyFont="1" applyFill="1" applyBorder="1" applyAlignment="1">
      <alignment horizontal="center" vertical="center"/>
    </xf>
    <xf numFmtId="0" fontId="47" fillId="12" borderId="0" xfId="1" applyFont="1" applyFill="1" applyAlignment="1" applyProtection="1">
      <alignment horizontal="left" vertical="center"/>
      <protection locked="0"/>
    </xf>
    <xf numFmtId="0" fontId="23" fillId="7" borderId="4" xfId="1" applyFont="1" applyFill="1" applyBorder="1" applyAlignment="1" applyProtection="1">
      <alignment horizontal="center" vertical="top"/>
      <protection locked="0"/>
    </xf>
    <xf numFmtId="0" fontId="23" fillId="7" borderId="11" xfId="1" applyFont="1" applyFill="1" applyBorder="1" applyAlignment="1" applyProtection="1">
      <alignment horizontal="center" vertical="top"/>
      <protection locked="0"/>
    </xf>
    <xf numFmtId="0" fontId="47" fillId="12" borderId="0" xfId="1" applyFont="1" applyFill="1" applyAlignment="1">
      <alignment horizontal="left" vertical="center"/>
    </xf>
    <xf numFmtId="0" fontId="49" fillId="12" borderId="11" xfId="1" applyFont="1" applyFill="1" applyBorder="1" applyAlignment="1" applyProtection="1">
      <alignment horizontal="left" vertical="center"/>
      <protection locked="0"/>
    </xf>
    <xf numFmtId="0" fontId="47" fillId="12" borderId="11" xfId="1" applyFont="1" applyFill="1" applyBorder="1" applyAlignment="1">
      <alignment horizontal="left" vertical="center"/>
    </xf>
    <xf numFmtId="0" fontId="47" fillId="0" borderId="0" xfId="1" applyFont="1" applyAlignment="1">
      <alignment horizontal="left" vertical="center"/>
    </xf>
    <xf numFmtId="0" fontId="23" fillId="7" borderId="11" xfId="1" applyFont="1" applyFill="1" applyBorder="1" applyAlignment="1" applyProtection="1">
      <alignment horizontal="left" vertical="center"/>
      <protection locked="0"/>
    </xf>
    <xf numFmtId="0" fontId="47" fillId="7" borderId="4" xfId="1" applyFont="1" applyFill="1" applyBorder="1" applyAlignment="1" applyProtection="1">
      <alignment horizontal="center" vertical="center"/>
      <protection locked="0"/>
    </xf>
    <xf numFmtId="0" fontId="49" fillId="0" borderId="11" xfId="1" applyFont="1" applyBorder="1" applyAlignment="1">
      <alignment horizontal="left" vertical="center"/>
    </xf>
    <xf numFmtId="0" fontId="23" fillId="7" borderId="0" xfId="1" applyFont="1" applyFill="1" applyAlignment="1" applyProtection="1">
      <alignment horizontal="center" vertical="center"/>
      <protection locked="0"/>
    </xf>
    <xf numFmtId="0" fontId="47" fillId="7" borderId="4" xfId="1" applyFont="1" applyFill="1" applyBorder="1" applyAlignment="1" applyProtection="1">
      <alignment horizontal="left" vertical="center"/>
      <protection locked="0"/>
    </xf>
    <xf numFmtId="166" fontId="14" fillId="3" borderId="36" xfId="3" applyNumberFormat="1" applyFont="1" applyFill="1" applyBorder="1" applyAlignment="1">
      <alignment vertical="center"/>
    </xf>
    <xf numFmtId="166" fontId="14" fillId="3" borderId="0" xfId="3" applyNumberFormat="1" applyFont="1" applyFill="1" applyAlignment="1">
      <alignment vertical="center" wrapText="1"/>
    </xf>
    <xf numFmtId="164" fontId="63" fillId="3" borderId="0" xfId="3" applyNumberFormat="1" applyFont="1" applyFill="1" applyAlignment="1">
      <alignment horizontal="center" vertical="center"/>
    </xf>
    <xf numFmtId="0" fontId="23" fillId="7" borderId="41" xfId="1" applyFont="1" applyFill="1" applyBorder="1" applyAlignment="1" applyProtection="1">
      <alignment horizontal="center" vertical="center"/>
      <protection locked="0"/>
    </xf>
    <xf numFmtId="0" fontId="47" fillId="0" borderId="4" xfId="1" applyFont="1" applyBorder="1" applyAlignment="1" applyProtection="1">
      <alignment horizontal="left" vertical="center"/>
      <protection locked="0"/>
    </xf>
    <xf numFmtId="0" fontId="47" fillId="7" borderId="11" xfId="1" applyFont="1" applyFill="1" applyBorder="1" applyAlignment="1" applyProtection="1">
      <alignment horizontal="center" vertical="center"/>
      <protection locked="0"/>
    </xf>
    <xf numFmtId="0" fontId="49" fillId="12" borderId="41" xfId="1" applyFont="1" applyFill="1" applyBorder="1" applyAlignment="1">
      <alignment horizontal="left" vertical="center"/>
    </xf>
    <xf numFmtId="0" fontId="23" fillId="7" borderId="4" xfId="1" applyFont="1" applyFill="1" applyBorder="1" applyAlignment="1" applyProtection="1">
      <alignment horizontal="left" vertical="center"/>
      <protection locked="0"/>
    </xf>
    <xf numFmtId="166" fontId="14" fillId="3" borderId="45" xfId="3" applyNumberFormat="1" applyFont="1" applyFill="1" applyBorder="1" applyAlignment="1">
      <alignment vertical="center"/>
    </xf>
    <xf numFmtId="164" fontId="11" fillId="3" borderId="45" xfId="3" applyNumberFormat="1" applyFont="1" applyFill="1" applyBorder="1" applyAlignment="1">
      <alignment horizontal="center" vertical="center"/>
    </xf>
    <xf numFmtId="0" fontId="47" fillId="0" borderId="4" xfId="1" applyFont="1" applyBorder="1" applyAlignment="1">
      <alignment horizontal="left" vertical="center"/>
    </xf>
    <xf numFmtId="0" fontId="49" fillId="7" borderId="11" xfId="1" applyFont="1" applyFill="1" applyBorder="1" applyAlignment="1" applyProtection="1">
      <alignment horizontal="center" vertical="center"/>
      <protection locked="0"/>
    </xf>
    <xf numFmtId="0" fontId="70" fillId="7" borderId="4" xfId="1" applyFont="1" applyFill="1" applyBorder="1" applyAlignment="1" applyProtection="1">
      <alignment horizontal="center" vertical="center"/>
      <protection locked="0"/>
    </xf>
    <xf numFmtId="0" fontId="70" fillId="7" borderId="11" xfId="1" applyFont="1" applyFill="1" applyBorder="1" applyAlignment="1" applyProtection="1">
      <alignment horizontal="center" vertical="center"/>
      <protection locked="0"/>
    </xf>
    <xf numFmtId="0" fontId="25" fillId="8" borderId="47" xfId="3" applyFont="1" applyFill="1" applyBorder="1" applyAlignment="1">
      <alignment horizontal="left" vertical="center"/>
    </xf>
    <xf numFmtId="0" fontId="23" fillId="7" borderId="37" xfId="1" applyFont="1" applyFill="1" applyBorder="1" applyAlignment="1" applyProtection="1">
      <alignment horizontal="center" vertical="center"/>
      <protection locked="0"/>
    </xf>
    <xf numFmtId="166" fontId="14" fillId="3" borderId="36" xfId="3" applyNumberFormat="1" applyFont="1" applyFill="1" applyBorder="1" applyAlignment="1">
      <alignment horizontal="left" vertical="center"/>
    </xf>
    <xf numFmtId="0" fontId="56" fillId="0" borderId="10" xfId="1" applyFont="1" applyBorder="1" applyAlignment="1">
      <alignment horizontal="left" vertical="center"/>
    </xf>
    <xf numFmtId="164" fontId="11" fillId="3" borderId="0" xfId="3" applyNumberFormat="1" applyFont="1" applyFill="1" applyAlignment="1">
      <alignment horizontal="left" vertical="center"/>
    </xf>
    <xf numFmtId="0" fontId="49" fillId="7" borderId="11" xfId="1" applyFont="1" applyFill="1" applyBorder="1" applyAlignment="1" applyProtection="1">
      <alignment horizontal="left" vertical="center"/>
      <protection locked="0"/>
    </xf>
    <xf numFmtId="0" fontId="47" fillId="7" borderId="11" xfId="1" applyFont="1" applyFill="1" applyBorder="1" applyAlignment="1" applyProtection="1">
      <alignment horizontal="left" vertical="center" wrapText="1"/>
      <protection locked="0"/>
    </xf>
    <xf numFmtId="0" fontId="56" fillId="7" borderId="10" xfId="1" applyFont="1" applyFill="1" applyBorder="1" applyAlignment="1">
      <alignment horizontal="left" vertical="center" wrapText="1"/>
    </xf>
    <xf numFmtId="0" fontId="56" fillId="7" borderId="53" xfId="1" applyFont="1" applyFill="1" applyBorder="1" applyAlignment="1">
      <alignment horizontal="left" vertical="center" wrapText="1"/>
    </xf>
    <xf numFmtId="0" fontId="49" fillId="0" borderId="41" xfId="1" applyFont="1" applyBorder="1" applyAlignment="1">
      <alignment horizontal="left" vertical="center" wrapText="1"/>
    </xf>
    <xf numFmtId="0" fontId="49" fillId="0" borderId="11" xfId="1" applyFont="1" applyBorder="1" applyAlignment="1">
      <alignment horizontal="left" vertical="center" wrapText="1"/>
    </xf>
    <xf numFmtId="0" fontId="56" fillId="7" borderId="10" xfId="1" applyFont="1" applyFill="1" applyBorder="1" applyAlignment="1" applyProtection="1">
      <alignment horizontal="left" vertical="center"/>
      <protection locked="0"/>
    </xf>
    <xf numFmtId="0" fontId="85" fillId="0" borderId="0" xfId="7" applyFont="1" applyAlignment="1">
      <alignment vertical="center"/>
    </xf>
    <xf numFmtId="0" fontId="2" fillId="2" borderId="57" xfId="6" applyFont="1" applyFill="1" applyBorder="1" applyAlignment="1">
      <alignment horizontal="center" vertical="center" wrapText="1"/>
    </xf>
    <xf numFmtId="0" fontId="16" fillId="3" borderId="0" xfId="3" applyFont="1" applyFill="1" applyAlignment="1">
      <alignment horizontal="left" vertical="center"/>
    </xf>
    <xf numFmtId="0" fontId="1" fillId="2" borderId="0" xfId="1" applyFont="1" applyFill="1" applyAlignment="1">
      <alignment vertical="center" wrapText="1"/>
    </xf>
    <xf numFmtId="164" fontId="86" fillId="3" borderId="58" xfId="1" applyNumberFormat="1" applyFont="1" applyFill="1" applyBorder="1" applyAlignment="1">
      <alignment horizontal="center" vertical="center" wrapText="1"/>
    </xf>
    <xf numFmtId="0" fontId="5" fillId="7" borderId="56" xfId="1" applyFill="1" applyBorder="1" applyAlignment="1">
      <alignment vertical="center" wrapText="1"/>
    </xf>
    <xf numFmtId="168" fontId="5" fillId="7" borderId="0" xfId="1" applyNumberFormat="1" applyFill="1" applyAlignment="1">
      <alignment vertical="center" wrapText="1"/>
    </xf>
    <xf numFmtId="0" fontId="2" fillId="2" borderId="0" xfId="6" applyFont="1" applyFill="1" applyAlignment="1">
      <alignment horizontal="center" vertical="center" wrapText="1"/>
    </xf>
    <xf numFmtId="164" fontId="86" fillId="3" borderId="60" xfId="1" applyNumberFormat="1" applyFont="1" applyFill="1" applyBorder="1" applyAlignment="1">
      <alignment horizontal="center" vertical="center" wrapText="1"/>
    </xf>
    <xf numFmtId="164" fontId="86" fillId="3" borderId="63" xfId="1" applyNumberFormat="1" applyFont="1" applyFill="1" applyBorder="1" applyAlignment="1">
      <alignment horizontal="center" vertical="center" wrapText="1"/>
    </xf>
    <xf numFmtId="0" fontId="98" fillId="15" borderId="68" xfId="1" applyFont="1" applyFill="1" applyBorder="1" applyAlignment="1">
      <alignment horizontal="center" vertical="center" wrapText="1"/>
    </xf>
    <xf numFmtId="0" fontId="100" fillId="10" borderId="69" xfId="1" applyFont="1" applyFill="1" applyBorder="1" applyAlignment="1">
      <alignment horizontal="center" vertical="center" wrapText="1"/>
    </xf>
    <xf numFmtId="0" fontId="101" fillId="10" borderId="30" xfId="1" applyFont="1" applyFill="1" applyBorder="1" applyAlignment="1">
      <alignment horizontal="center" vertical="center" wrapText="1"/>
    </xf>
    <xf numFmtId="0" fontId="102" fillId="16" borderId="70" xfId="7" applyFont="1" applyFill="1" applyBorder="1" applyAlignment="1">
      <alignment horizontal="center" vertical="center" wrapText="1"/>
    </xf>
    <xf numFmtId="0" fontId="103" fillId="16" borderId="71" xfId="7" applyFont="1" applyFill="1" applyBorder="1" applyAlignment="1">
      <alignment horizontal="center" vertical="center" wrapText="1"/>
    </xf>
    <xf numFmtId="0" fontId="104" fillId="16" borderId="72" xfId="7" applyFont="1" applyFill="1" applyBorder="1" applyAlignment="1">
      <alignment horizontal="center" vertical="center" wrapText="1"/>
    </xf>
    <xf numFmtId="0" fontId="98" fillId="16" borderId="71" xfId="7" applyFont="1" applyFill="1" applyBorder="1" applyAlignment="1">
      <alignment horizontal="center" vertical="center" wrapText="1"/>
    </xf>
    <xf numFmtId="0" fontId="104" fillId="16" borderId="73" xfId="7" applyFont="1" applyFill="1" applyBorder="1" applyAlignment="1">
      <alignment horizontal="center" vertical="center" wrapText="1"/>
    </xf>
    <xf numFmtId="0" fontId="106" fillId="16" borderId="74" xfId="1" applyFont="1" applyFill="1" applyBorder="1" applyAlignment="1">
      <alignment horizontal="center" vertical="center" wrapText="1"/>
    </xf>
    <xf numFmtId="0" fontId="104" fillId="16" borderId="72" xfId="1" applyFont="1" applyFill="1" applyBorder="1" applyAlignment="1">
      <alignment horizontal="center" vertical="center" wrapText="1"/>
    </xf>
    <xf numFmtId="0" fontId="107" fillId="16" borderId="72" xfId="1" applyFont="1" applyFill="1" applyBorder="1" applyAlignment="1">
      <alignment horizontal="center" vertical="center" wrapText="1"/>
    </xf>
    <xf numFmtId="164" fontId="96" fillId="5" borderId="75" xfId="1" applyNumberFormat="1" applyFont="1" applyFill="1" applyBorder="1" applyAlignment="1">
      <alignment horizontal="center" vertical="center" wrapText="1"/>
    </xf>
    <xf numFmtId="164" fontId="108" fillId="0" borderId="76" xfId="1" applyNumberFormat="1" applyFont="1" applyBorder="1" applyAlignment="1">
      <alignment horizontal="left" vertical="center" wrapText="1"/>
    </xf>
    <xf numFmtId="0" fontId="17" fillId="4" borderId="0" xfId="3" applyFont="1" applyFill="1" applyAlignment="1">
      <alignment horizontal="center" vertical="center"/>
    </xf>
    <xf numFmtId="0" fontId="112" fillId="5" borderId="57" xfId="1" applyFont="1" applyFill="1" applyBorder="1" applyAlignment="1">
      <alignment horizontal="center" vertical="center" wrapText="1"/>
    </xf>
    <xf numFmtId="0" fontId="113" fillId="7" borderId="57" xfId="1" applyFont="1" applyFill="1" applyBorder="1" applyAlignment="1">
      <alignment horizontal="center" vertical="center" wrapText="1"/>
    </xf>
    <xf numFmtId="0" fontId="17" fillId="19" borderId="0" xfId="3" applyFont="1" applyFill="1" applyAlignment="1">
      <alignment horizontal="center" vertical="center"/>
    </xf>
    <xf numFmtId="0" fontId="120" fillId="10" borderId="92" xfId="1" applyFont="1" applyFill="1" applyBorder="1" applyAlignment="1">
      <alignment horizontal="center" vertical="center" wrapText="1"/>
    </xf>
    <xf numFmtId="0" fontId="65" fillId="4" borderId="0" xfId="3" applyFont="1" applyFill="1" applyAlignment="1">
      <alignment horizontal="center" vertical="center"/>
    </xf>
    <xf numFmtId="0" fontId="23" fillId="7" borderId="11" xfId="1" applyFont="1" applyFill="1" applyBorder="1" applyAlignment="1" applyProtection="1">
      <alignment horizontal="left" vertical="center" wrapText="1"/>
      <protection locked="0"/>
    </xf>
    <xf numFmtId="0" fontId="5" fillId="0" borderId="10" xfId="1" applyBorder="1" applyAlignment="1">
      <alignment horizontal="left" vertical="center" wrapText="1"/>
    </xf>
    <xf numFmtId="0" fontId="90" fillId="3" borderId="59" xfId="1" applyFont="1" applyFill="1" applyBorder="1" applyAlignment="1">
      <alignment horizontal="left" vertical="center" textRotation="90" wrapText="1"/>
    </xf>
    <xf numFmtId="0" fontId="35" fillId="0" borderId="101" xfId="1" applyFont="1" applyBorder="1" applyAlignment="1">
      <alignment vertical="center" wrapText="1"/>
    </xf>
    <xf numFmtId="0" fontId="42" fillId="0" borderId="100" xfId="1" applyFont="1" applyBorder="1" applyAlignment="1">
      <alignment vertical="center" wrapText="1"/>
    </xf>
    <xf numFmtId="0" fontId="127" fillId="0" borderId="30" xfId="8" applyFont="1" applyFill="1" applyBorder="1" applyAlignment="1" applyProtection="1">
      <alignment horizontal="center" vertical="center" wrapText="1"/>
    </xf>
    <xf numFmtId="0" fontId="5" fillId="0" borderId="96" xfId="1" applyBorder="1" applyAlignment="1">
      <alignment horizontal="center" vertical="center" wrapText="1"/>
    </xf>
    <xf numFmtId="0" fontId="103" fillId="5" borderId="99" xfId="1" applyFont="1" applyFill="1" applyBorder="1" applyAlignment="1">
      <alignment horizontal="center" vertical="center" wrapText="1"/>
    </xf>
    <xf numFmtId="0" fontId="103" fillId="5" borderId="98" xfId="1" applyFont="1" applyFill="1" applyBorder="1" applyAlignment="1">
      <alignment horizontal="center" vertical="center" wrapText="1"/>
    </xf>
    <xf numFmtId="0" fontId="122" fillId="0" borderId="98" xfId="1" applyFont="1" applyBorder="1" applyAlignment="1">
      <alignment horizontal="center" vertical="center" wrapText="1"/>
    </xf>
    <xf numFmtId="0" fontId="122" fillId="0" borderId="97" xfId="1" applyFont="1" applyBorder="1" applyAlignment="1">
      <alignment horizontal="center" vertical="center" wrapText="1"/>
    </xf>
    <xf numFmtId="0" fontId="39" fillId="4" borderId="0" xfId="1" applyFont="1" applyFill="1" applyAlignment="1">
      <alignment horizontal="center" vertical="center" textRotation="90" wrapText="1"/>
    </xf>
    <xf numFmtId="0" fontId="5" fillId="0" borderId="0" xfId="1" applyAlignment="1">
      <alignment vertical="center" wrapText="1"/>
    </xf>
    <xf numFmtId="0" fontId="70" fillId="16" borderId="91" xfId="1" applyFont="1" applyFill="1" applyBorder="1" applyAlignment="1">
      <alignment horizontal="center" vertical="center" wrapText="1"/>
    </xf>
    <xf numFmtId="0" fontId="5" fillId="0" borderId="90" xfId="1" applyBorder="1" applyAlignment="1">
      <alignment horizontal="center" vertical="center" wrapText="1"/>
    </xf>
    <xf numFmtId="4" fontId="101" fillId="16" borderId="89" xfId="7" applyNumberFormat="1" applyFont="1" applyFill="1" applyBorder="1" applyAlignment="1">
      <alignment horizontal="center" vertical="center" wrapText="1"/>
    </xf>
    <xf numFmtId="0" fontId="93" fillId="0" borderId="88" xfId="1" applyFont="1" applyBorder="1" applyAlignment="1">
      <alignment horizontal="center" vertical="center" wrapText="1"/>
    </xf>
    <xf numFmtId="0" fontId="70" fillId="16" borderId="87" xfId="1" applyFont="1" applyFill="1" applyBorder="1" applyAlignment="1">
      <alignment horizontal="center" vertical="center" wrapText="1"/>
    </xf>
    <xf numFmtId="0" fontId="5" fillId="0" borderId="86" xfId="1" applyBorder="1" applyAlignment="1">
      <alignment horizontal="center" vertical="center" wrapText="1"/>
    </xf>
    <xf numFmtId="0" fontId="5" fillId="0" borderId="85" xfId="1" applyBorder="1" applyAlignment="1">
      <alignment horizontal="center" vertical="center" wrapText="1"/>
    </xf>
    <xf numFmtId="0" fontId="126" fillId="10" borderId="84" xfId="3" applyFont="1" applyFill="1" applyBorder="1" applyAlignment="1">
      <alignment horizontal="center" vertical="center" wrapText="1"/>
    </xf>
    <xf numFmtId="0" fontId="5" fillId="0" borderId="96" xfId="1" applyBorder="1" applyAlignment="1">
      <alignment vertical="center" wrapText="1"/>
    </xf>
    <xf numFmtId="0" fontId="108" fillId="2" borderId="0" xfId="8" applyFont="1" applyFill="1" applyBorder="1" applyAlignment="1" applyProtection="1">
      <alignment horizontal="center" vertical="center" textRotation="90" wrapText="1"/>
      <protection locked="0"/>
    </xf>
    <xf numFmtId="0" fontId="5" fillId="0" borderId="0" xfId="1" applyAlignment="1">
      <alignment horizontal="center" vertical="center" textRotation="90" wrapText="1"/>
    </xf>
    <xf numFmtId="0" fontId="113" fillId="5" borderId="67" xfId="1" applyFont="1" applyFill="1" applyBorder="1" applyAlignment="1">
      <alignment horizontal="center" vertical="center" wrapText="1"/>
    </xf>
    <xf numFmtId="0" fontId="124" fillId="0" borderId="95" xfId="1" applyFont="1" applyBorder="1" applyAlignment="1">
      <alignment horizontal="center" vertical="center" wrapText="1"/>
    </xf>
    <xf numFmtId="173" fontId="123" fillId="20" borderId="65" xfId="8" applyNumberFormat="1" applyFont="1" applyFill="1" applyBorder="1" applyAlignment="1" applyProtection="1">
      <alignment horizontal="center" vertical="center" wrapText="1"/>
      <protection locked="0"/>
    </xf>
    <xf numFmtId="0" fontId="122" fillId="0" borderId="65" xfId="1" applyFont="1" applyBorder="1" applyAlignment="1">
      <alignment vertical="center" wrapText="1"/>
    </xf>
    <xf numFmtId="172" fontId="121" fillId="16" borderId="94" xfId="7" applyNumberFormat="1" applyFont="1" applyFill="1" applyBorder="1" applyAlignment="1">
      <alignment horizontal="center" vertical="center" wrapText="1"/>
    </xf>
    <xf numFmtId="0" fontId="5" fillId="0" borderId="93" xfId="1" applyBorder="1" applyAlignment="1">
      <alignment horizontal="center" vertical="center" wrapText="1"/>
    </xf>
    <xf numFmtId="0" fontId="101" fillId="10" borderId="30" xfId="1" applyFont="1" applyFill="1" applyBorder="1" applyAlignment="1">
      <alignment horizontal="center" vertical="center" wrapText="1"/>
    </xf>
    <xf numFmtId="0" fontId="5" fillId="10" borderId="29" xfId="1" applyFill="1" applyBorder="1" applyAlignment="1">
      <alignment horizontal="center" vertical="center" wrapText="1"/>
    </xf>
    <xf numFmtId="166" fontId="91" fillId="3" borderId="0" xfId="3" applyNumberFormat="1" applyFont="1" applyFill="1" applyAlignment="1">
      <alignment horizontal="center" vertical="center" wrapText="1"/>
    </xf>
    <xf numFmtId="0" fontId="1" fillId="0" borderId="0" xfId="1" applyFont="1" applyAlignment="1">
      <alignment horizontal="center" vertical="center" wrapText="1"/>
    </xf>
    <xf numFmtId="168" fontId="5" fillId="7" borderId="61" xfId="1" applyNumberFormat="1" applyFill="1" applyBorder="1" applyAlignment="1">
      <alignment vertical="center" wrapText="1"/>
    </xf>
    <xf numFmtId="0" fontId="5" fillId="7" borderId="62" xfId="1" applyFill="1" applyBorder="1" applyAlignment="1">
      <alignment vertical="center" wrapText="1"/>
    </xf>
    <xf numFmtId="0" fontId="1" fillId="2" borderId="0" xfId="6" applyFill="1" applyAlignment="1">
      <alignment horizontal="left" vertical="center"/>
    </xf>
    <xf numFmtId="0" fontId="1" fillId="2" borderId="56" xfId="6" applyFill="1" applyBorder="1" applyAlignment="1">
      <alignment horizontal="left" vertical="center"/>
    </xf>
    <xf numFmtId="166" fontId="43" fillId="3" borderId="20" xfId="2" applyNumberFormat="1" applyFont="1" applyFill="1" applyBorder="1" applyAlignment="1">
      <alignment horizontal="center" vertical="center" wrapText="1"/>
    </xf>
    <xf numFmtId="0" fontId="5" fillId="0" borderId="20" xfId="1" applyBorder="1" applyAlignment="1">
      <alignment vertical="center" wrapText="1"/>
    </xf>
    <xf numFmtId="0" fontId="42" fillId="0" borderId="4" xfId="1" applyFont="1" applyBorder="1" applyAlignment="1">
      <alignment vertical="center" wrapText="1"/>
    </xf>
    <xf numFmtId="0" fontId="5" fillId="0" borderId="4" xfId="1" applyBorder="1" applyAlignment="1">
      <alignment vertical="center" wrapText="1"/>
    </xf>
    <xf numFmtId="0" fontId="23" fillId="7" borderId="41" xfId="1" applyFont="1" applyFill="1" applyBorder="1" applyAlignment="1" applyProtection="1">
      <alignment horizontal="left" vertical="center" wrapText="1"/>
      <protection locked="0"/>
    </xf>
    <xf numFmtId="0" fontId="23" fillId="7" borderId="53" xfId="1" applyFont="1" applyFill="1" applyBorder="1" applyAlignment="1" applyProtection="1">
      <alignment horizontal="left" vertical="center" wrapText="1"/>
      <protection locked="0"/>
    </xf>
    <xf numFmtId="0" fontId="101" fillId="10" borderId="84" xfId="1" applyFont="1" applyFill="1" applyBorder="1" applyAlignment="1">
      <alignment horizontal="center" vertical="center" wrapText="1"/>
    </xf>
    <xf numFmtId="0" fontId="93" fillId="10" borderId="29" xfId="1" applyFont="1" applyFill="1" applyBorder="1" applyAlignment="1">
      <alignment horizontal="center" vertical="center" wrapText="1"/>
    </xf>
    <xf numFmtId="0" fontId="89" fillId="0" borderId="61" xfId="8" applyFont="1" applyFill="1" applyBorder="1" applyAlignment="1" applyProtection="1">
      <alignment vertical="center" wrapText="1"/>
    </xf>
    <xf numFmtId="0" fontId="89" fillId="0" borderId="0" xfId="8" applyFont="1" applyFill="1" applyBorder="1" applyAlignment="1" applyProtection="1">
      <alignment vertical="center" wrapText="1"/>
    </xf>
    <xf numFmtId="0" fontId="89" fillId="0" borderId="61" xfId="8" applyFont="1" applyFill="1" applyBorder="1" applyAlignment="1" applyProtection="1">
      <alignment horizontal="center" vertical="center" wrapText="1"/>
    </xf>
    <xf numFmtId="0" fontId="5" fillId="0" borderId="61" xfId="1" applyBorder="1" applyAlignment="1">
      <alignment vertical="center" wrapText="1"/>
    </xf>
    <xf numFmtId="0" fontId="89" fillId="0" borderId="0" xfId="8" applyFont="1" applyFill="1" applyBorder="1" applyAlignment="1" applyProtection="1">
      <alignment horizontal="center" vertical="center" wrapText="1"/>
    </xf>
    <xf numFmtId="0" fontId="47" fillId="7" borderId="11" xfId="1" applyFont="1" applyFill="1" applyBorder="1" applyAlignment="1" applyProtection="1">
      <alignment horizontal="left" vertical="center" wrapText="1"/>
      <protection locked="0"/>
    </xf>
    <xf numFmtId="0" fontId="56" fillId="0" borderId="10" xfId="1" applyFont="1" applyBorder="1" applyAlignment="1">
      <alignment horizontal="left" vertical="center" wrapText="1"/>
    </xf>
    <xf numFmtId="0" fontId="5" fillId="0" borderId="53" xfId="1" applyBorder="1" applyAlignment="1">
      <alignment horizontal="left" vertical="center" wrapText="1"/>
    </xf>
    <xf numFmtId="0" fontId="6" fillId="0" borderId="0" xfId="1" applyFont="1" applyAlignment="1" applyProtection="1">
      <alignment vertical="center"/>
    </xf>
    <xf numFmtId="0" fontId="5" fillId="0" borderId="0" xfId="1" applyAlignment="1" applyProtection="1">
      <alignment vertical="center"/>
    </xf>
    <xf numFmtId="0" fontId="5" fillId="0" borderId="0" xfId="1" applyAlignment="1" applyProtection="1">
      <alignment horizontal="center" vertical="center"/>
    </xf>
    <xf numFmtId="164" fontId="8" fillId="0" borderId="0" xfId="1" applyNumberFormat="1" applyFont="1" applyAlignment="1" applyProtection="1">
      <alignment horizontal="right" vertical="center"/>
    </xf>
    <xf numFmtId="164" fontId="8" fillId="0" borderId="0" xfId="1" applyNumberFormat="1" applyFont="1" applyAlignment="1" applyProtection="1">
      <alignment horizontal="left" vertical="center"/>
    </xf>
    <xf numFmtId="164" fontId="9" fillId="0" borderId="0" xfId="1" applyNumberFormat="1" applyFont="1" applyAlignment="1" applyProtection="1">
      <alignment horizontal="center" vertical="center"/>
    </xf>
    <xf numFmtId="164" fontId="9" fillId="0" borderId="0" xfId="1" applyNumberFormat="1" applyFont="1" applyAlignment="1" applyProtection="1">
      <alignment horizontal="left" vertical="center"/>
    </xf>
    <xf numFmtId="164" fontId="8" fillId="0" borderId="0" xfId="1" applyNumberFormat="1" applyFont="1" applyAlignment="1" applyProtection="1">
      <alignment horizontal="center" vertical="center"/>
    </xf>
    <xf numFmtId="0" fontId="90" fillId="3" borderId="59" xfId="1" applyFont="1" applyFill="1" applyBorder="1" applyAlignment="1" applyProtection="1">
      <alignment horizontal="left" vertical="center" textRotation="90" wrapText="1"/>
    </xf>
    <xf numFmtId="173" fontId="18" fillId="0" borderId="67" xfId="8" applyNumberFormat="1" applyFont="1" applyFill="1" applyBorder="1" applyAlignment="1" applyProtection="1">
      <alignment horizontal="left" vertical="center" wrapText="1"/>
    </xf>
    <xf numFmtId="173" fontId="18" fillId="0" borderId="66" xfId="8" applyNumberFormat="1" applyFont="1" applyFill="1" applyBorder="1" applyAlignment="1" applyProtection="1">
      <alignment horizontal="left" vertical="center" wrapText="1"/>
    </xf>
    <xf numFmtId="173" fontId="18" fillId="0" borderId="95" xfId="8" applyNumberFormat="1" applyFont="1" applyFill="1" applyBorder="1" applyAlignment="1" applyProtection="1">
      <alignment horizontal="left" vertical="center" wrapText="1"/>
    </xf>
    <xf numFmtId="0" fontId="6" fillId="0" borderId="59" xfId="1" applyFont="1" applyBorder="1" applyAlignment="1" applyProtection="1">
      <alignment vertical="center" wrapText="1"/>
    </xf>
    <xf numFmtId="0" fontId="5" fillId="5" borderId="0" xfId="1" applyFill="1" applyAlignment="1" applyProtection="1">
      <alignment vertical="center" wrapText="1"/>
    </xf>
    <xf numFmtId="0" fontId="125" fillId="21" borderId="0" xfId="9" applyFont="1" applyFill="1" applyAlignment="1" applyProtection="1">
      <alignment vertical="center"/>
    </xf>
    <xf numFmtId="0" fontId="4" fillId="21" borderId="0" xfId="9" applyFont="1" applyFill="1" applyAlignment="1" applyProtection="1">
      <alignment horizontal="center" vertical="center"/>
    </xf>
    <xf numFmtId="0" fontId="4" fillId="21" borderId="0" xfId="9" applyFont="1" applyFill="1" applyAlignment="1" applyProtection="1">
      <alignment horizontal="left" vertical="center"/>
    </xf>
    <xf numFmtId="0" fontId="3" fillId="21" borderId="56" xfId="9" applyFont="1" applyFill="1" applyBorder="1" applyAlignment="1" applyProtection="1">
      <alignment vertical="center"/>
    </xf>
    <xf numFmtId="0" fontId="118" fillId="5" borderId="0" xfId="1" applyFont="1" applyFill="1" applyAlignment="1" applyProtection="1">
      <alignment vertical="center"/>
    </xf>
    <xf numFmtId="0" fontId="116" fillId="7" borderId="57" xfId="9" applyFont="1" applyFill="1" applyBorder="1" applyAlignment="1" applyProtection="1">
      <alignment vertical="center"/>
    </xf>
    <xf numFmtId="0" fontId="116" fillId="7" borderId="0" xfId="9" applyFont="1" applyFill="1" applyAlignment="1" applyProtection="1">
      <alignment vertical="center"/>
    </xf>
    <xf numFmtId="0" fontId="117" fillId="7" borderId="0" xfId="9" applyFont="1" applyFill="1" applyAlignment="1" applyProtection="1">
      <alignment horizontal="center" vertical="center"/>
    </xf>
    <xf numFmtId="0" fontId="117" fillId="7" borderId="0" xfId="9" applyFont="1" applyFill="1" applyAlignment="1" applyProtection="1">
      <alignment horizontal="left" vertical="center"/>
    </xf>
    <xf numFmtId="0" fontId="115" fillId="7" borderId="56" xfId="9" applyFont="1" applyFill="1" applyBorder="1" applyAlignment="1" applyProtection="1">
      <alignment vertical="center"/>
    </xf>
    <xf numFmtId="0" fontId="109" fillId="18" borderId="83" xfId="1" applyFont="1" applyFill="1" applyBorder="1" applyAlignment="1" applyProtection="1">
      <alignment vertical="center" wrapText="1"/>
    </xf>
    <xf numFmtId="0" fontId="110" fillId="18" borderId="82" xfId="1" applyFont="1" applyFill="1" applyBorder="1" applyAlignment="1" applyProtection="1">
      <alignment horizontal="center" vertical="center" wrapText="1"/>
    </xf>
    <xf numFmtId="0" fontId="110" fillId="18" borderId="78" xfId="1" applyFont="1" applyFill="1" applyBorder="1" applyAlignment="1" applyProtection="1">
      <alignment horizontal="center" vertical="center" wrapText="1"/>
    </xf>
    <xf numFmtId="171" fontId="26" fillId="0" borderId="81" xfId="1" applyNumberFormat="1" applyFont="1" applyBorder="1" applyAlignment="1" applyProtection="1">
      <alignment horizontal="center" vertical="center" wrapText="1"/>
    </xf>
    <xf numFmtId="170" fontId="32" fillId="12" borderId="80" xfId="1" applyNumberFormat="1" applyFont="1" applyFill="1" applyBorder="1" applyAlignment="1" applyProtection="1">
      <alignment horizontal="center" vertical="center"/>
    </xf>
    <xf numFmtId="170" fontId="27" fillId="12" borderId="79" xfId="1" applyNumberFormat="1" applyFont="1" applyFill="1" applyBorder="1" applyAlignment="1" applyProtection="1">
      <alignment horizontal="center" vertical="center" wrapText="1"/>
    </xf>
    <xf numFmtId="0" fontId="5" fillId="0" borderId="78" xfId="1" applyBorder="1" applyAlignment="1" applyProtection="1">
      <alignment horizontal="center" vertical="center" wrapText="1"/>
    </xf>
    <xf numFmtId="170" fontId="134" fillId="18" borderId="102" xfId="1" applyNumberFormat="1" applyFont="1" applyFill="1" applyBorder="1" applyAlignment="1" applyProtection="1">
      <alignment horizontal="center" vertical="center" wrapText="1"/>
    </xf>
    <xf numFmtId="0" fontId="0" fillId="0" borderId="103" xfId="0" applyBorder="1" applyAlignment="1" applyProtection="1">
      <alignment horizontal="center" vertical="center" wrapText="1"/>
    </xf>
    <xf numFmtId="0" fontId="97" fillId="17" borderId="77" xfId="1" applyFont="1" applyFill="1" applyBorder="1" applyAlignment="1" applyProtection="1">
      <alignment vertical="center" wrapText="1"/>
    </xf>
    <xf numFmtId="0" fontId="65" fillId="13" borderId="42" xfId="3" applyFont="1" applyFill="1" applyBorder="1" applyAlignment="1" applyProtection="1">
      <alignment horizontal="center" vertical="center"/>
    </xf>
    <xf numFmtId="169" fontId="93" fillId="0" borderId="0" xfId="1" applyNumberFormat="1" applyFont="1" applyAlignment="1" applyProtection="1">
      <alignment horizontal="left" vertical="center" wrapText="1"/>
    </xf>
    <xf numFmtId="0" fontId="68" fillId="14" borderId="42" xfId="3" applyFont="1" applyFill="1" applyBorder="1" applyAlignment="1" applyProtection="1">
      <alignment horizontal="center" vertical="center"/>
    </xf>
    <xf numFmtId="169" fontId="93" fillId="0" borderId="0" xfId="1" applyNumberFormat="1" applyFont="1" applyAlignment="1" applyProtection="1">
      <alignment vertical="center" wrapText="1"/>
    </xf>
    <xf numFmtId="167" fontId="97" fillId="15" borderId="67" xfId="3" applyNumberFormat="1" applyFont="1" applyFill="1" applyBorder="1" applyAlignment="1" applyProtection="1">
      <alignment horizontal="center" vertical="center" wrapText="1"/>
    </xf>
    <xf numFmtId="167" fontId="97" fillId="15" borderId="66" xfId="3" applyNumberFormat="1" applyFont="1" applyFill="1" applyBorder="1" applyAlignment="1" applyProtection="1">
      <alignment horizontal="center" vertical="center" wrapText="1"/>
    </xf>
    <xf numFmtId="0" fontId="96" fillId="0" borderId="66" xfId="1" applyFont="1" applyBorder="1" applyAlignment="1" applyProtection="1">
      <alignment horizontal="center" vertical="center" wrapText="1"/>
    </xf>
    <xf numFmtId="0" fontId="96" fillId="0" borderId="65" xfId="1" applyFont="1" applyBorder="1" applyAlignment="1" applyProtection="1">
      <alignment horizontal="center" vertical="center" wrapText="1"/>
    </xf>
    <xf numFmtId="0" fontId="5" fillId="0" borderId="64" xfId="1" applyBorder="1" applyAlignment="1" applyProtection="1">
      <alignment vertical="center" wrapText="1"/>
    </xf>
    <xf numFmtId="0" fontId="1" fillId="2" borderId="0" xfId="1" applyFont="1" applyFill="1" applyAlignment="1" applyProtection="1">
      <alignment vertical="center" wrapText="1"/>
    </xf>
    <xf numFmtId="0" fontId="65" fillId="13" borderId="43" xfId="3" applyFont="1" applyFill="1" applyBorder="1" applyAlignment="1" applyProtection="1">
      <alignment horizontal="center" vertical="center"/>
    </xf>
    <xf numFmtId="0" fontId="1" fillId="2" borderId="0" xfId="1" applyFont="1" applyFill="1" applyAlignment="1" applyProtection="1">
      <alignment horizontal="center" vertical="center" wrapText="1"/>
    </xf>
    <xf numFmtId="0" fontId="16" fillId="3" borderId="0" xfId="3" applyFont="1" applyFill="1" applyAlignment="1" applyProtection="1">
      <alignment horizontal="left" vertical="center"/>
    </xf>
    <xf numFmtId="0" fontId="87" fillId="3" borderId="0" xfId="3" applyFont="1" applyFill="1" applyAlignment="1" applyProtection="1">
      <alignment horizontal="left" vertical="center"/>
    </xf>
    <xf numFmtId="0" fontId="87" fillId="3" borderId="0" xfId="3" applyFont="1" applyFill="1" applyAlignment="1" applyProtection="1">
      <alignment horizontal="center" vertical="center"/>
    </xf>
    <xf numFmtId="0" fontId="16" fillId="3" borderId="0" xfId="3" applyFont="1" applyFill="1" applyAlignment="1" applyProtection="1">
      <alignment horizontal="center" vertical="center"/>
    </xf>
    <xf numFmtId="0" fontId="15" fillId="3" borderId="0" xfId="1" applyFont="1" applyFill="1" applyAlignment="1" applyProtection="1">
      <alignment horizontal="left" vertical="center"/>
    </xf>
    <xf numFmtId="0" fontId="8" fillId="3" borderId="0" xfId="1" applyFont="1" applyFill="1" applyAlignment="1" applyProtection="1">
      <alignment horizontal="right" vertical="center"/>
    </xf>
    <xf numFmtId="167" fontId="8" fillId="3" borderId="0" xfId="1" applyNumberFormat="1" applyFont="1" applyFill="1" applyAlignment="1" applyProtection="1">
      <alignment horizontal="left" vertical="center"/>
    </xf>
    <xf numFmtId="167" fontId="9" fillId="3" borderId="0" xfId="1" applyNumberFormat="1" applyFont="1" applyFill="1" applyAlignment="1" applyProtection="1">
      <alignment horizontal="center" vertical="center"/>
    </xf>
    <xf numFmtId="167" fontId="9" fillId="3" borderId="0" xfId="1" applyNumberFormat="1" applyFont="1" applyFill="1" applyAlignment="1" applyProtection="1">
      <alignment horizontal="left" vertical="center"/>
    </xf>
    <xf numFmtId="164" fontId="8" fillId="3" borderId="0" xfId="1" applyNumberFormat="1" applyFont="1" applyFill="1" applyAlignment="1" applyProtection="1">
      <alignment horizontal="left" vertical="center"/>
    </xf>
    <xf numFmtId="0" fontId="21" fillId="3" borderId="0" xfId="1" applyFont="1" applyFill="1" applyAlignment="1" applyProtection="1">
      <alignment horizontal="left" vertical="center"/>
    </xf>
    <xf numFmtId="0" fontId="25" fillId="0" borderId="16" xfId="3" applyFont="1" applyBorder="1" applyAlignment="1" applyProtection="1">
      <alignment vertical="center" wrapText="1"/>
    </xf>
    <xf numFmtId="1" fontId="29" fillId="0" borderId="14" xfId="3" applyNumberFormat="1" applyFont="1" applyBorder="1" applyAlignment="1" applyProtection="1">
      <alignment horizontal="right" vertical="center" wrapText="1"/>
    </xf>
    <xf numFmtId="167" fontId="28" fillId="0" borderId="14" xfId="3" applyNumberFormat="1" applyFont="1" applyBorder="1" applyAlignment="1" applyProtection="1">
      <alignment vertical="center" wrapText="1"/>
    </xf>
    <xf numFmtId="166" fontId="27" fillId="0" borderId="12" xfId="3" applyNumberFormat="1" applyFont="1" applyBorder="1" applyAlignment="1" applyProtection="1">
      <alignment horizontal="center" vertical="center" wrapText="1"/>
    </xf>
    <xf numFmtId="167" fontId="26" fillId="0" borderId="12" xfId="3" applyNumberFormat="1" applyFont="1" applyBorder="1" applyAlignment="1" applyProtection="1">
      <alignment horizontal="center" vertical="center" wrapText="1"/>
    </xf>
    <xf numFmtId="0" fontId="25" fillId="8" borderId="12" xfId="3" applyFont="1" applyFill="1" applyBorder="1" applyAlignment="1" applyProtection="1">
      <alignment horizontal="left" vertical="center"/>
    </xf>
    <xf numFmtId="0" fontId="25" fillId="0" borderId="25" xfId="3" applyFont="1" applyBorder="1" applyAlignment="1" applyProtection="1">
      <alignment vertical="center" wrapText="1"/>
    </xf>
    <xf numFmtId="1" fontId="33" fillId="0" borderId="14" xfId="3" applyNumberFormat="1" applyFont="1" applyBorder="1" applyAlignment="1" applyProtection="1">
      <alignment horizontal="right" vertical="center" wrapText="1"/>
    </xf>
    <xf numFmtId="0" fontId="74" fillId="0" borderId="12" xfId="3" applyFont="1" applyBorder="1" applyAlignment="1" applyProtection="1">
      <alignment horizontal="right" vertical="center"/>
    </xf>
    <xf numFmtId="0" fontId="31" fillId="0" borderId="25" xfId="3" applyFont="1" applyBorder="1" applyAlignment="1" applyProtection="1">
      <alignment vertical="center" wrapText="1"/>
    </xf>
    <xf numFmtId="0" fontId="30" fillId="0" borderId="16" xfId="3" applyFont="1" applyBorder="1" applyAlignment="1" applyProtection="1">
      <alignment vertical="center"/>
    </xf>
    <xf numFmtId="1" fontId="30" fillId="0" borderId="14" xfId="3" applyNumberFormat="1" applyFont="1" applyBorder="1" applyAlignment="1" applyProtection="1">
      <alignment horizontal="left" vertical="center" wrapText="1"/>
    </xf>
    <xf numFmtId="164" fontId="50" fillId="5" borderId="30" xfId="1" applyNumberFormat="1" applyFont="1" applyFill="1" applyBorder="1" applyAlignment="1" applyProtection="1">
      <alignment horizontal="center" vertical="center" wrapText="1"/>
    </xf>
    <xf numFmtId="0" fontId="5" fillId="0" borderId="29" xfId="1" applyBorder="1" applyAlignment="1" applyProtection="1">
      <alignment vertical="center" wrapText="1"/>
    </xf>
    <xf numFmtId="0" fontId="31" fillId="8" borderId="12" xfId="3" applyFont="1" applyFill="1" applyBorder="1" applyAlignment="1" applyProtection="1">
      <alignment horizontal="left" vertical="center"/>
    </xf>
    <xf numFmtId="0" fontId="24" fillId="0" borderId="25" xfId="3" applyFont="1" applyBorder="1" applyAlignment="1" applyProtection="1">
      <alignment vertical="center" wrapText="1"/>
    </xf>
    <xf numFmtId="167" fontId="69" fillId="3" borderId="0" xfId="1" applyNumberFormat="1" applyFont="1" applyFill="1" applyAlignment="1" applyProtection="1">
      <alignment horizontal="center" vertical="center"/>
    </xf>
    <xf numFmtId="167" fontId="69" fillId="3" borderId="0" xfId="1" applyNumberFormat="1" applyFont="1" applyFill="1" applyAlignment="1" applyProtection="1">
      <alignment horizontal="left" vertical="center"/>
    </xf>
    <xf numFmtId="0" fontId="25" fillId="0" borderId="16" xfId="3" applyFont="1" applyBorder="1" applyAlignment="1" applyProtection="1">
      <alignment vertical="center"/>
    </xf>
    <xf numFmtId="1" fontId="48" fillId="0" borderId="14" xfId="3" applyNumberFormat="1" applyFont="1" applyBorder="1" applyAlignment="1" applyProtection="1">
      <alignment horizontal="right" vertical="center"/>
    </xf>
    <xf numFmtId="1" fontId="30" fillId="0" borderId="14" xfId="3" applyNumberFormat="1" applyFont="1" applyBorder="1" applyAlignment="1" applyProtection="1">
      <alignment horizontal="left" vertical="center"/>
    </xf>
    <xf numFmtId="167" fontId="32" fillId="0" borderId="12" xfId="3" applyNumberFormat="1" applyFont="1" applyBorder="1" applyAlignment="1" applyProtection="1">
      <alignment horizontal="center" vertical="center" wrapText="1"/>
    </xf>
    <xf numFmtId="1" fontId="74" fillId="0" borderId="12" xfId="3" applyNumberFormat="1" applyFont="1" applyBorder="1" applyAlignment="1" applyProtection="1">
      <alignment horizontal="right" vertical="center"/>
    </xf>
    <xf numFmtId="0" fontId="74" fillId="0" borderId="12" xfId="3" applyFont="1" applyBorder="1" applyAlignment="1" applyProtection="1">
      <alignment horizontal="center" vertical="center"/>
    </xf>
    <xf numFmtId="0" fontId="25" fillId="8" borderId="12" xfId="3" applyFont="1" applyFill="1" applyBorder="1" applyAlignment="1" applyProtection="1">
      <alignment horizontal="center" vertical="center"/>
    </xf>
    <xf numFmtId="1" fontId="30" fillId="0" borderId="14" xfId="3" applyNumberFormat="1" applyFont="1" applyBorder="1" applyAlignment="1" applyProtection="1">
      <alignment horizontal="right" vertical="center"/>
    </xf>
    <xf numFmtId="0" fontId="30" fillId="0" borderId="16" xfId="3" applyFont="1" applyBorder="1" applyAlignment="1" applyProtection="1">
      <alignment vertical="center" wrapText="1"/>
    </xf>
    <xf numFmtId="0" fontId="30" fillId="0" borderId="16" xfId="3" applyFont="1" applyBorder="1" applyAlignment="1" applyProtection="1">
      <alignment horizontal="right" vertical="center" wrapText="1"/>
    </xf>
    <xf numFmtId="49" fontId="30" fillId="0" borderId="14" xfId="3" applyNumberFormat="1" applyFont="1" applyBorder="1" applyAlignment="1" applyProtection="1">
      <alignment horizontal="left" vertical="center"/>
    </xf>
    <xf numFmtId="167" fontId="26" fillId="0" borderId="12" xfId="3" applyNumberFormat="1" applyFont="1" applyBorder="1" applyAlignment="1" applyProtection="1">
      <alignment horizontal="left" vertical="center" wrapText="1"/>
    </xf>
    <xf numFmtId="0" fontId="30" fillId="0" borderId="16" xfId="3" applyFont="1" applyBorder="1" applyAlignment="1" applyProtection="1">
      <alignment horizontal="right" vertical="center"/>
    </xf>
    <xf numFmtId="49" fontId="83" fillId="5" borderId="22" xfId="1" applyNumberFormat="1" applyFont="1" applyFill="1" applyBorder="1" applyAlignment="1" applyProtection="1">
      <alignment horizontal="center" vertical="center"/>
    </xf>
    <xf numFmtId="0" fontId="15" fillId="3" borderId="1" xfId="1" applyFont="1" applyFill="1" applyBorder="1" applyAlignment="1" applyProtection="1">
      <alignment horizontal="left" vertical="center" wrapText="1"/>
    </xf>
    <xf numFmtId="0" fontId="5" fillId="0" borderId="1" xfId="1" applyBorder="1" applyAlignment="1" applyProtection="1">
      <alignment horizontal="left" vertical="center" wrapText="1"/>
    </xf>
    <xf numFmtId="0" fontId="82" fillId="5" borderId="12" xfId="3" applyFont="1" applyFill="1" applyBorder="1" applyAlignment="1" applyProtection="1">
      <alignment horizontal="center" vertical="center" wrapText="1"/>
    </xf>
    <xf numFmtId="0" fontId="5" fillId="0" borderId="29" xfId="1" applyBorder="1" applyAlignment="1" applyProtection="1">
      <alignment horizontal="center" vertical="center" wrapText="1"/>
    </xf>
    <xf numFmtId="0" fontId="31" fillId="8" borderId="1" xfId="3" applyFont="1" applyFill="1" applyBorder="1" applyAlignment="1" applyProtection="1">
      <alignment horizontal="left" vertical="center"/>
    </xf>
    <xf numFmtId="164" fontId="50" fillId="5" borderId="55" xfId="1" applyNumberFormat="1" applyFont="1" applyFill="1" applyBorder="1" applyAlignment="1" applyProtection="1">
      <alignment horizontal="center" vertical="center" wrapText="1"/>
    </xf>
    <xf numFmtId="0" fontId="5" fillId="0" borderId="54" xfId="1" applyBorder="1" applyAlignment="1" applyProtection="1">
      <alignment vertical="center"/>
    </xf>
    <xf numFmtId="49" fontId="30" fillId="0" borderId="14" xfId="3" applyNumberFormat="1" applyFont="1" applyBorder="1" applyAlignment="1" applyProtection="1">
      <alignment horizontal="left" vertical="center" wrapText="1"/>
    </xf>
    <xf numFmtId="49" fontId="50" fillId="5" borderId="22" xfId="1" applyNumberFormat="1" applyFont="1" applyFill="1" applyBorder="1" applyAlignment="1" applyProtection="1">
      <alignment horizontal="center" vertical="center"/>
    </xf>
    <xf numFmtId="0" fontId="24" fillId="0" borderId="40" xfId="3" applyFont="1" applyBorder="1" applyAlignment="1" applyProtection="1">
      <alignment vertical="center" wrapText="1"/>
    </xf>
    <xf numFmtId="0" fontId="0" fillId="0" borderId="26" xfId="0" applyBorder="1" applyAlignment="1" applyProtection="1">
      <alignment vertical="center" wrapText="1"/>
    </xf>
    <xf numFmtId="0" fontId="25" fillId="0" borderId="40" xfId="3" applyFont="1" applyBorder="1" applyAlignment="1" applyProtection="1">
      <alignment vertical="center" wrapText="1"/>
    </xf>
    <xf numFmtId="0" fontId="0" fillId="0" borderId="104" xfId="0" applyBorder="1" applyAlignment="1" applyProtection="1">
      <alignment vertical="center" wrapText="1"/>
    </xf>
    <xf numFmtId="1" fontId="78" fillId="0" borderId="12" xfId="3" applyNumberFormat="1" applyFont="1" applyBorder="1" applyAlignment="1" applyProtection="1">
      <alignment horizontal="right" vertical="center"/>
    </xf>
    <xf numFmtId="0" fontId="77" fillId="0" borderId="1" xfId="1" applyFont="1" applyBorder="1" applyAlignment="1" applyProtection="1">
      <alignment vertical="center"/>
    </xf>
    <xf numFmtId="0" fontId="77" fillId="0" borderId="16" xfId="1" applyFont="1" applyBorder="1" applyAlignment="1" applyProtection="1">
      <alignment vertical="center"/>
    </xf>
    <xf numFmtId="0" fontId="73" fillId="0" borderId="1" xfId="3" applyFont="1" applyBorder="1" applyAlignment="1" applyProtection="1">
      <alignment vertical="center" wrapText="1"/>
    </xf>
    <xf numFmtId="0" fontId="76" fillId="0" borderId="16" xfId="1" applyFont="1" applyBorder="1" applyAlignment="1" applyProtection="1">
      <alignment vertical="center" wrapText="1"/>
    </xf>
    <xf numFmtId="164" fontId="72" fillId="3" borderId="0" xfId="1" applyNumberFormat="1" applyFont="1" applyFill="1" applyAlignment="1" applyProtection="1">
      <alignment horizontal="left" vertical="center"/>
    </xf>
    <xf numFmtId="0" fontId="31" fillId="8" borderId="12" xfId="3" applyFont="1" applyFill="1" applyBorder="1" applyAlignment="1" applyProtection="1">
      <alignment horizontal="center" vertical="center"/>
    </xf>
    <xf numFmtId="1" fontId="29" fillId="0" borderId="14" xfId="3" applyNumberFormat="1" applyFont="1" applyBorder="1" applyAlignment="1" applyProtection="1">
      <alignment horizontal="right" vertical="center"/>
    </xf>
    <xf numFmtId="167" fontId="28" fillId="0" borderId="14" xfId="3" applyNumberFormat="1" applyFont="1" applyBorder="1" applyAlignment="1" applyProtection="1">
      <alignment vertical="center"/>
    </xf>
    <xf numFmtId="166" fontId="27" fillId="0" borderId="12" xfId="3" applyNumberFormat="1" applyFont="1" applyBorder="1" applyAlignment="1" applyProtection="1">
      <alignment horizontal="center" vertical="center"/>
    </xf>
    <xf numFmtId="167" fontId="26" fillId="0" borderId="12" xfId="3" applyNumberFormat="1" applyFont="1" applyBorder="1" applyAlignment="1" applyProtection="1">
      <alignment horizontal="center" vertical="center"/>
    </xf>
    <xf numFmtId="0" fontId="25" fillId="0" borderId="25" xfId="3" applyFont="1" applyBorder="1" applyAlignment="1" applyProtection="1">
      <alignment horizontal="left" vertical="center"/>
    </xf>
    <xf numFmtId="0" fontId="72" fillId="0" borderId="51" xfId="1" applyFont="1" applyBorder="1" applyAlignment="1" applyProtection="1">
      <alignment horizontal="left" vertical="center"/>
    </xf>
    <xf numFmtId="0" fontId="5" fillId="0" borderId="51" xfId="1" applyBorder="1" applyAlignment="1" applyProtection="1">
      <alignment horizontal="left" vertical="center"/>
    </xf>
    <xf numFmtId="1" fontId="33" fillId="0" borderId="14" xfId="3" applyNumberFormat="1" applyFont="1" applyBorder="1" applyAlignment="1" applyProtection="1">
      <alignment horizontal="right" vertical="center"/>
    </xf>
    <xf numFmtId="0" fontId="56" fillId="0" borderId="51" xfId="1" applyFont="1" applyBorder="1" applyAlignment="1" applyProtection="1">
      <alignment horizontal="left" vertical="center"/>
    </xf>
    <xf numFmtId="0" fontId="29" fillId="0" borderId="14" xfId="3" applyFont="1" applyBorder="1" applyAlignment="1" applyProtection="1">
      <alignment horizontal="right" vertical="center"/>
    </xf>
    <xf numFmtId="0" fontId="5" fillId="0" borderId="0" xfId="1" applyAlignment="1" applyProtection="1">
      <alignment horizontal="left" vertical="center" wrapText="1"/>
    </xf>
    <xf numFmtId="0" fontId="0" fillId="0" borderId="34" xfId="0" applyBorder="1" applyAlignment="1" applyProtection="1">
      <alignment horizontal="left" vertical="center"/>
    </xf>
    <xf numFmtId="0" fontId="5" fillId="0" borderId="105" xfId="1" applyBorder="1" applyAlignment="1" applyProtection="1">
      <alignment horizontal="left" vertical="center" wrapText="1"/>
    </xf>
    <xf numFmtId="0" fontId="0" fillId="0" borderId="52" xfId="0" applyBorder="1" applyAlignment="1" applyProtection="1">
      <alignment horizontal="left" vertical="center" wrapText="1"/>
    </xf>
    <xf numFmtId="0" fontId="5" fillId="0" borderId="51" xfId="1" applyBorder="1" applyAlignment="1" applyProtection="1">
      <alignment horizontal="left" vertical="center" wrapText="1"/>
    </xf>
    <xf numFmtId="1" fontId="29" fillId="0" borderId="14" xfId="3" applyNumberFormat="1" applyFont="1" applyBorder="1" applyAlignment="1" applyProtection="1">
      <alignment horizontal="center" vertical="center"/>
    </xf>
    <xf numFmtId="0" fontId="73" fillId="0" borderId="16" xfId="3" applyFont="1" applyBorder="1" applyAlignment="1" applyProtection="1">
      <alignment vertical="center"/>
    </xf>
    <xf numFmtId="1" fontId="33" fillId="0" borderId="14" xfId="3" applyNumberFormat="1" applyFont="1" applyBorder="1" applyAlignment="1" applyProtection="1">
      <alignment horizontal="left" vertical="center"/>
    </xf>
    <xf numFmtId="0" fontId="73" fillId="0" borderId="16" xfId="3" applyFont="1" applyBorder="1" applyAlignment="1" applyProtection="1">
      <alignment horizontal="right" vertical="center"/>
    </xf>
    <xf numFmtId="1" fontId="74" fillId="0" borderId="12" xfId="3" applyNumberFormat="1" applyFont="1" applyBorder="1" applyAlignment="1" applyProtection="1">
      <alignment horizontal="left" vertical="center"/>
    </xf>
    <xf numFmtId="0" fontId="74" fillId="0" borderId="12" xfId="3" applyFont="1" applyBorder="1" applyAlignment="1" applyProtection="1">
      <alignment horizontal="left" vertical="center"/>
    </xf>
    <xf numFmtId="0" fontId="25" fillId="0" borderId="50" xfId="3" applyFont="1" applyBorder="1" applyAlignment="1" applyProtection="1">
      <alignment horizontal="left" vertical="center"/>
    </xf>
    <xf numFmtId="1" fontId="29" fillId="0" borderId="48" xfId="3" applyNumberFormat="1" applyFont="1" applyBorder="1" applyAlignment="1" applyProtection="1">
      <alignment horizontal="right" vertical="center"/>
    </xf>
    <xf numFmtId="167" fontId="28" fillId="0" borderId="48" xfId="3" applyNumberFormat="1" applyFont="1" applyBorder="1" applyAlignment="1" applyProtection="1">
      <alignment horizontal="center" vertical="center"/>
    </xf>
    <xf numFmtId="166" fontId="27" fillId="0" borderId="49" xfId="3" applyNumberFormat="1" applyFont="1" applyBorder="1" applyAlignment="1" applyProtection="1">
      <alignment horizontal="center" vertical="center"/>
    </xf>
    <xf numFmtId="0" fontId="25" fillId="8" borderId="48" xfId="3" applyFont="1" applyFill="1" applyBorder="1" applyAlignment="1" applyProtection="1">
      <alignment horizontal="left" vertical="center"/>
    </xf>
    <xf numFmtId="0" fontId="25" fillId="0" borderId="47" xfId="3" applyFont="1" applyBorder="1" applyAlignment="1" applyProtection="1">
      <alignment vertical="center" wrapText="1"/>
    </xf>
    <xf numFmtId="0" fontId="25" fillId="8" borderId="47" xfId="3" applyFont="1" applyFill="1" applyBorder="1" applyAlignment="1" applyProtection="1">
      <alignment horizontal="left" vertical="center"/>
    </xf>
    <xf numFmtId="0" fontId="0" fillId="0" borderId="23" xfId="0" applyBorder="1" applyAlignment="1" applyProtection="1">
      <alignment vertical="center"/>
    </xf>
    <xf numFmtId="1" fontId="30" fillId="0" borderId="48" xfId="3" applyNumberFormat="1" applyFont="1" applyBorder="1" applyAlignment="1" applyProtection="1">
      <alignment horizontal="left" vertical="center"/>
    </xf>
    <xf numFmtId="166" fontId="27" fillId="0" borderId="47" xfId="3" applyNumberFormat="1" applyFont="1" applyBorder="1" applyAlignment="1" applyProtection="1">
      <alignment horizontal="center" vertical="center"/>
    </xf>
    <xf numFmtId="0" fontId="68" fillId="14" borderId="43" xfId="3" applyFont="1" applyFill="1" applyBorder="1" applyAlignment="1" applyProtection="1">
      <alignment horizontal="center" vertical="center"/>
    </xf>
    <xf numFmtId="0" fontId="24" fillId="0" borderId="40" xfId="3" applyFont="1" applyBorder="1" applyAlignment="1" applyProtection="1">
      <alignment vertical="center"/>
    </xf>
    <xf numFmtId="0" fontId="25" fillId="0" borderId="16" xfId="3" applyFont="1" applyBorder="1" applyAlignment="1" applyProtection="1">
      <alignment horizontal="left" vertical="center"/>
    </xf>
    <xf numFmtId="1" fontId="29" fillId="0" borderId="31" xfId="3" applyNumberFormat="1" applyFont="1" applyBorder="1" applyAlignment="1" applyProtection="1">
      <alignment horizontal="right" vertical="center"/>
    </xf>
    <xf numFmtId="167" fontId="28" fillId="0" borderId="31" xfId="3" applyNumberFormat="1" applyFont="1" applyBorder="1" applyAlignment="1" applyProtection="1">
      <alignment horizontal="center" vertical="center"/>
    </xf>
    <xf numFmtId="166" fontId="27" fillId="0" borderId="23" xfId="3" applyNumberFormat="1" applyFont="1" applyBorder="1" applyAlignment="1" applyProtection="1">
      <alignment horizontal="center" vertical="center"/>
    </xf>
    <xf numFmtId="0" fontId="65" fillId="13" borderId="46" xfId="3" applyFont="1" applyFill="1" applyBorder="1" applyAlignment="1" applyProtection="1">
      <alignment horizontal="center" vertical="center"/>
    </xf>
    <xf numFmtId="0" fontId="25" fillId="8" borderId="23" xfId="3" applyFont="1" applyFill="1" applyBorder="1" applyAlignment="1" applyProtection="1">
      <alignment horizontal="left" vertical="center"/>
    </xf>
    <xf numFmtId="0" fontId="25" fillId="0" borderId="26" xfId="3" applyFont="1" applyBorder="1" applyAlignment="1" applyProtection="1">
      <alignment vertical="center"/>
    </xf>
    <xf numFmtId="167" fontId="28" fillId="0" borderId="14" xfId="3" applyNumberFormat="1" applyFont="1" applyBorder="1" applyAlignment="1" applyProtection="1">
      <alignment horizontal="center" vertical="center"/>
    </xf>
    <xf numFmtId="0" fontId="25" fillId="0" borderId="25" xfId="3" applyFont="1" applyBorder="1" applyAlignment="1" applyProtection="1">
      <alignment vertical="center"/>
    </xf>
    <xf numFmtId="49" fontId="31" fillId="0" borderId="33" xfId="3" applyNumberFormat="1" applyFont="1" applyBorder="1" applyAlignment="1" applyProtection="1">
      <alignment horizontal="left" vertical="center"/>
    </xf>
    <xf numFmtId="0" fontId="24" fillId="0" borderId="25" xfId="3" applyFont="1" applyBorder="1" applyAlignment="1" applyProtection="1">
      <alignment vertical="center"/>
    </xf>
    <xf numFmtId="0" fontId="26" fillId="0" borderId="12" xfId="3" applyFont="1" applyBorder="1" applyAlignment="1" applyProtection="1">
      <alignment horizontal="center" vertical="center" wrapText="1"/>
    </xf>
    <xf numFmtId="0" fontId="25" fillId="8" borderId="14" xfId="3" applyFont="1" applyFill="1" applyBorder="1" applyAlignment="1" applyProtection="1">
      <alignment horizontal="left" vertical="center"/>
    </xf>
    <xf numFmtId="49" fontId="33" fillId="0" borderId="14" xfId="3" applyNumberFormat="1" applyFont="1" applyBorder="1" applyAlignment="1" applyProtection="1">
      <alignment horizontal="right" vertical="center"/>
    </xf>
    <xf numFmtId="1" fontId="71" fillId="0" borderId="12" xfId="3" applyNumberFormat="1" applyFont="1" applyBorder="1" applyAlignment="1" applyProtection="1">
      <alignment horizontal="right" vertical="center"/>
    </xf>
    <xf numFmtId="49" fontId="71" fillId="0" borderId="12" xfId="3" applyNumberFormat="1" applyFont="1" applyBorder="1" applyAlignment="1" applyProtection="1">
      <alignment horizontal="left" vertical="center"/>
    </xf>
    <xf numFmtId="0" fontId="31" fillId="0" borderId="25" xfId="3" applyFont="1" applyBorder="1" applyAlignment="1" applyProtection="1">
      <alignment vertical="center"/>
    </xf>
    <xf numFmtId="0" fontId="25" fillId="0" borderId="40" xfId="3" applyFont="1" applyBorder="1" applyAlignment="1" applyProtection="1">
      <alignment vertical="center" wrapText="1"/>
    </xf>
    <xf numFmtId="0" fontId="5" fillId="0" borderId="26" xfId="1" applyBorder="1" applyAlignment="1" applyProtection="1">
      <alignment vertical="center" wrapText="1"/>
    </xf>
    <xf numFmtId="0" fontId="15" fillId="3" borderId="34" xfId="1" applyFont="1" applyFill="1" applyBorder="1" applyAlignment="1" applyProtection="1">
      <alignment horizontal="left" vertical="center" wrapText="1"/>
    </xf>
    <xf numFmtId="0" fontId="5" fillId="0" borderId="34" xfId="1" applyBorder="1" applyAlignment="1" applyProtection="1">
      <alignment horizontal="left" vertical="center" wrapText="1"/>
    </xf>
    <xf numFmtId="0" fontId="25" fillId="0" borderId="44" xfId="3" applyFont="1" applyBorder="1" applyAlignment="1" applyProtection="1">
      <alignment horizontal="right" vertical="center"/>
    </xf>
    <xf numFmtId="167" fontId="28" fillId="0" borderId="31" xfId="3" applyNumberFormat="1" applyFont="1" applyBorder="1" applyAlignment="1" applyProtection="1">
      <alignment vertical="center"/>
    </xf>
    <xf numFmtId="0" fontId="26" fillId="0" borderId="23" xfId="3" applyFont="1" applyBorder="1" applyAlignment="1" applyProtection="1">
      <alignment horizontal="center" vertical="center" wrapText="1"/>
    </xf>
    <xf numFmtId="0" fontId="25" fillId="0" borderId="26" xfId="3" applyFont="1" applyBorder="1" applyAlignment="1" applyProtection="1">
      <alignment vertical="center" wrapText="1"/>
    </xf>
    <xf numFmtId="0" fontId="25" fillId="0" borderId="16" xfId="3" applyFont="1" applyBorder="1" applyAlignment="1" applyProtection="1">
      <alignment horizontal="right" vertical="center"/>
    </xf>
    <xf numFmtId="166" fontId="14" fillId="3" borderId="0" xfId="3" applyNumberFormat="1" applyFont="1" applyFill="1" applyAlignment="1" applyProtection="1">
      <alignment vertical="center"/>
    </xf>
    <xf numFmtId="0" fontId="15" fillId="3" borderId="1" xfId="1" applyFont="1" applyFill="1" applyBorder="1" applyAlignment="1" applyProtection="1">
      <alignment horizontal="left" vertical="center"/>
    </xf>
    <xf numFmtId="0" fontId="15" fillId="3" borderId="1" xfId="1" applyFont="1" applyFill="1" applyBorder="1" applyAlignment="1" applyProtection="1">
      <alignment horizontal="center" vertical="center"/>
    </xf>
    <xf numFmtId="0" fontId="15" fillId="3" borderId="1" xfId="1" applyFont="1" applyFill="1" applyBorder="1" applyAlignment="1" applyProtection="1">
      <alignment horizontal="center" vertical="center" wrapText="1"/>
    </xf>
    <xf numFmtId="0" fontId="30" fillId="0" borderId="25" xfId="3" applyFont="1" applyBorder="1" applyAlignment="1" applyProtection="1">
      <alignment vertical="center"/>
    </xf>
    <xf numFmtId="164" fontId="50" fillId="5" borderId="29" xfId="1" applyNumberFormat="1" applyFont="1" applyFill="1" applyBorder="1" applyAlignment="1" applyProtection="1">
      <alignment horizontal="center" vertical="center" wrapText="1"/>
    </xf>
    <xf numFmtId="0" fontId="26" fillId="0" borderId="12" xfId="3" applyFont="1" applyBorder="1" applyAlignment="1" applyProtection="1">
      <alignment horizontal="center" vertical="center"/>
    </xf>
    <xf numFmtId="0" fontId="24" fillId="0" borderId="40" xfId="3" applyFont="1" applyBorder="1" applyAlignment="1" applyProtection="1">
      <alignment vertical="center" wrapText="1"/>
    </xf>
    <xf numFmtId="49" fontId="64" fillId="5" borderId="22" xfId="1" applyNumberFormat="1" applyFont="1" applyFill="1" applyBorder="1" applyAlignment="1" applyProtection="1">
      <alignment horizontal="center" vertical="center" wrapText="1"/>
    </xf>
    <xf numFmtId="167" fontId="32" fillId="0" borderId="12" xfId="3" applyNumberFormat="1" applyFont="1" applyBorder="1" applyAlignment="1" applyProtection="1">
      <alignment horizontal="center" vertical="center"/>
    </xf>
    <xf numFmtId="0" fontId="15" fillId="3" borderId="1" xfId="1" applyFont="1" applyFill="1" applyBorder="1" applyAlignment="1" applyProtection="1">
      <alignment horizontal="center" vertical="center" wrapText="1"/>
    </xf>
    <xf numFmtId="0" fontId="57" fillId="0" borderId="0" xfId="1" applyFont="1" applyAlignment="1" applyProtection="1">
      <alignment horizontal="left" vertical="center"/>
    </xf>
    <xf numFmtId="0" fontId="62" fillId="0" borderId="0" xfId="1" applyFont="1" applyAlignment="1" applyProtection="1">
      <alignment horizontal="center" vertical="center"/>
    </xf>
    <xf numFmtId="0" fontId="62" fillId="0" borderId="0" xfId="1" applyFont="1" applyAlignment="1" applyProtection="1">
      <alignment horizontal="left" vertical="center"/>
    </xf>
    <xf numFmtId="1" fontId="61" fillId="0" borderId="14" xfId="3" applyNumberFormat="1" applyFont="1" applyBorder="1" applyAlignment="1" applyProtection="1">
      <alignment horizontal="right" vertical="center"/>
    </xf>
    <xf numFmtId="1" fontId="60" fillId="0" borderId="14" xfId="3" applyNumberFormat="1" applyFont="1" applyBorder="1" applyAlignment="1" applyProtection="1">
      <alignment horizontal="right" vertical="center"/>
    </xf>
    <xf numFmtId="0" fontId="25" fillId="0" borderId="16" xfId="3" applyFont="1" applyBorder="1" applyAlignment="1" applyProtection="1">
      <alignment horizontal="center" vertical="center"/>
    </xf>
    <xf numFmtId="0" fontId="30" fillId="8" borderId="12" xfId="3" applyFont="1" applyFill="1" applyBorder="1" applyAlignment="1" applyProtection="1">
      <alignment horizontal="left" vertical="center"/>
    </xf>
    <xf numFmtId="0" fontId="15" fillId="3" borderId="39" xfId="1" applyFont="1" applyFill="1" applyBorder="1" applyAlignment="1" applyProtection="1">
      <alignment horizontal="left" vertical="center"/>
    </xf>
    <xf numFmtId="0" fontId="25" fillId="0" borderId="38" xfId="3" applyFont="1" applyBorder="1" applyAlignment="1" applyProtection="1">
      <alignment vertical="center"/>
    </xf>
    <xf numFmtId="0" fontId="25" fillId="0" borderId="4" xfId="3" applyFont="1" applyBorder="1" applyAlignment="1" applyProtection="1">
      <alignment vertical="center"/>
    </xf>
    <xf numFmtId="0" fontId="31" fillId="0" borderId="4" xfId="3" applyFont="1" applyBorder="1" applyAlignment="1" applyProtection="1">
      <alignment vertical="center"/>
    </xf>
    <xf numFmtId="0" fontId="24" fillId="0" borderId="37" xfId="3" applyFont="1" applyBorder="1" applyAlignment="1" applyProtection="1">
      <alignment vertical="center"/>
    </xf>
    <xf numFmtId="0" fontId="15" fillId="3" borderId="39" xfId="1" applyFont="1" applyFill="1" applyBorder="1" applyAlignment="1" applyProtection="1">
      <alignment horizontal="center" vertical="center"/>
    </xf>
    <xf numFmtId="0" fontId="30" fillId="0" borderId="38" xfId="3" applyFont="1" applyBorder="1" applyAlignment="1" applyProtection="1">
      <alignment horizontal="right" vertical="center"/>
    </xf>
    <xf numFmtId="0" fontId="25" fillId="0" borderId="4" xfId="3" applyFont="1" applyBorder="1" applyAlignment="1" applyProtection="1">
      <alignment vertical="center" wrapText="1"/>
    </xf>
    <xf numFmtId="0" fontId="25" fillId="0" borderId="38" xfId="3" applyFont="1" applyBorder="1" applyAlignment="1" applyProtection="1">
      <alignment horizontal="center" vertical="center"/>
    </xf>
    <xf numFmtId="0" fontId="31" fillId="0" borderId="4" xfId="3" applyFont="1" applyBorder="1" applyAlignment="1" applyProtection="1">
      <alignment vertical="center" wrapText="1"/>
    </xf>
    <xf numFmtId="0" fontId="25" fillId="0" borderId="0" xfId="3" applyFont="1" applyAlignment="1" applyProtection="1">
      <alignment vertical="center"/>
    </xf>
    <xf numFmtId="0" fontId="53" fillId="0" borderId="14" xfId="1" applyFont="1" applyBorder="1" applyAlignment="1" applyProtection="1">
      <alignment horizontal="center" vertical="center"/>
    </xf>
    <xf numFmtId="0" fontId="53" fillId="0" borderId="12" xfId="1" applyFont="1" applyBorder="1" applyAlignment="1" applyProtection="1">
      <alignment horizontal="center" vertical="center"/>
    </xf>
    <xf numFmtId="0" fontId="25" fillId="8" borderId="14" xfId="3" applyFont="1" applyFill="1" applyBorder="1" applyAlignment="1" applyProtection="1">
      <alignment horizontal="center" vertical="center"/>
    </xf>
    <xf numFmtId="0" fontId="31" fillId="8" borderId="14" xfId="3" applyFont="1" applyFill="1" applyBorder="1" applyAlignment="1" applyProtection="1">
      <alignment horizontal="left" vertical="center"/>
    </xf>
    <xf numFmtId="0" fontId="31" fillId="0" borderId="0" xfId="3" applyFont="1" applyAlignment="1" applyProtection="1">
      <alignment vertical="center"/>
    </xf>
    <xf numFmtId="49" fontId="29" fillId="0" borderId="14" xfId="3" applyNumberFormat="1" applyFont="1" applyBorder="1" applyAlignment="1" applyProtection="1">
      <alignment horizontal="right" vertical="center"/>
    </xf>
    <xf numFmtId="49" fontId="29" fillId="0" borderId="14" xfId="3" applyNumberFormat="1" applyFont="1" applyBorder="1" applyAlignment="1" applyProtection="1">
      <alignment horizontal="center" vertical="center"/>
    </xf>
    <xf numFmtId="0" fontId="30" fillId="0" borderId="28" xfId="1" applyFont="1" applyBorder="1" applyAlignment="1" applyProtection="1">
      <alignment horizontal="right" vertical="center" wrapText="1"/>
    </xf>
    <xf numFmtId="49" fontId="48" fillId="0" borderId="27" xfId="1" applyNumberFormat="1" applyFont="1" applyBorder="1" applyAlignment="1" applyProtection="1">
      <alignment horizontal="left" vertical="center" wrapText="1"/>
    </xf>
    <xf numFmtId="166" fontId="27" fillId="0" borderId="13" xfId="1" applyNumberFormat="1" applyFont="1" applyBorder="1" applyAlignment="1" applyProtection="1">
      <alignment horizontal="center" vertical="center" wrapText="1"/>
    </xf>
    <xf numFmtId="0" fontId="24" fillId="0" borderId="35" xfId="1" applyFont="1" applyBorder="1" applyAlignment="1" applyProtection="1">
      <alignment vertical="center" wrapText="1"/>
    </xf>
    <xf numFmtId="0" fontId="58" fillId="3" borderId="1" xfId="1" applyFont="1" applyFill="1" applyBorder="1" applyAlignment="1" applyProtection="1">
      <alignment horizontal="center" vertical="center"/>
    </xf>
    <xf numFmtId="1" fontId="30" fillId="0" borderId="15" xfId="3" applyNumberFormat="1" applyFont="1" applyBorder="1" applyAlignment="1" applyProtection="1">
      <alignment horizontal="left" vertical="center"/>
    </xf>
    <xf numFmtId="49" fontId="30" fillId="0" borderId="27" xfId="1" applyNumberFormat="1" applyFont="1" applyBorder="1" applyAlignment="1" applyProtection="1">
      <alignment horizontal="left" vertical="center" wrapText="1"/>
    </xf>
    <xf numFmtId="0" fontId="24" fillId="0" borderId="32" xfId="1" applyFont="1" applyBorder="1" applyAlignment="1" applyProtection="1">
      <alignment vertical="center" wrapText="1"/>
    </xf>
    <xf numFmtId="1" fontId="31" fillId="0" borderId="15" xfId="3" applyNumberFormat="1" applyFont="1" applyBorder="1" applyAlignment="1" applyProtection="1">
      <alignment horizontal="left" vertical="center"/>
    </xf>
    <xf numFmtId="2" fontId="15" fillId="3" borderId="34" xfId="1" applyNumberFormat="1" applyFont="1" applyFill="1" applyBorder="1" applyAlignment="1" applyProtection="1">
      <alignment horizontal="center" vertical="center" wrapText="1"/>
    </xf>
    <xf numFmtId="2" fontId="5" fillId="0" borderId="34" xfId="1" applyNumberFormat="1" applyBorder="1" applyAlignment="1" applyProtection="1">
      <alignment horizontal="center" vertical="center" wrapText="1"/>
    </xf>
    <xf numFmtId="167" fontId="32" fillId="0" borderId="12" xfId="3" applyNumberFormat="1" applyFont="1" applyBorder="1" applyAlignment="1" applyProtection="1">
      <alignment horizontal="left" vertical="center"/>
    </xf>
    <xf numFmtId="0" fontId="25" fillId="0" borderId="12" xfId="3" applyFont="1" applyBorder="1" applyAlignment="1" applyProtection="1">
      <alignment horizontal="left" vertical="center"/>
    </xf>
    <xf numFmtId="49" fontId="29" fillId="0" borderId="14" xfId="3" applyNumberFormat="1" applyFont="1" applyBorder="1" applyAlignment="1" applyProtection="1">
      <alignment horizontal="left" vertical="center"/>
    </xf>
    <xf numFmtId="2" fontId="29" fillId="0" borderId="14" xfId="3" applyNumberFormat="1" applyFont="1" applyBorder="1" applyAlignment="1" applyProtection="1">
      <alignment horizontal="right" vertical="center"/>
    </xf>
    <xf numFmtId="0" fontId="25" fillId="0" borderId="16" xfId="3" applyFont="1" applyBorder="1" applyAlignment="1" applyProtection="1">
      <alignment vertical="top"/>
    </xf>
    <xf numFmtId="49" fontId="30" fillId="0" borderId="14" xfId="3" applyNumberFormat="1" applyFont="1" applyBorder="1" applyAlignment="1" applyProtection="1">
      <alignment horizontal="right" vertical="center"/>
    </xf>
    <xf numFmtId="0" fontId="25" fillId="8" borderId="12" xfId="3" applyFont="1" applyFill="1" applyBorder="1" applyAlignment="1" applyProtection="1">
      <alignment horizontal="left"/>
    </xf>
    <xf numFmtId="0" fontId="24" fillId="0" borderId="25" xfId="3" applyFont="1" applyBorder="1" applyAlignment="1" applyProtection="1">
      <alignment vertical="top"/>
    </xf>
    <xf numFmtId="0" fontId="45" fillId="0" borderId="31" xfId="1" applyFont="1" applyBorder="1" applyAlignment="1" applyProtection="1">
      <alignment horizontal="center" vertical="center"/>
    </xf>
    <xf numFmtId="0" fontId="31" fillId="0" borderId="26" xfId="3" applyFont="1" applyBorder="1" applyAlignment="1" applyProtection="1">
      <alignment vertical="center"/>
    </xf>
    <xf numFmtId="0" fontId="45" fillId="0" borderId="14" xfId="1" applyFont="1" applyBorder="1" applyAlignment="1" applyProtection="1">
      <alignment horizontal="center" vertical="center"/>
    </xf>
    <xf numFmtId="166" fontId="32" fillId="0" borderId="12" xfId="3" applyNumberFormat="1" applyFont="1" applyBorder="1" applyAlignment="1" applyProtection="1">
      <alignment horizontal="center" vertical="center"/>
    </xf>
    <xf numFmtId="0" fontId="25" fillId="5" borderId="12" xfId="3" applyFont="1" applyFill="1" applyBorder="1" applyAlignment="1" applyProtection="1">
      <alignment horizontal="right" vertical="center"/>
    </xf>
    <xf numFmtId="1" fontId="33" fillId="0" borderId="12" xfId="3" applyNumberFormat="1" applyFont="1" applyBorder="1" applyAlignment="1" applyProtection="1">
      <alignment horizontal="right" vertical="center" wrapText="1"/>
    </xf>
    <xf numFmtId="0" fontId="5" fillId="0" borderId="16" xfId="1" applyBorder="1" applyAlignment="1" applyProtection="1">
      <alignment horizontal="right" vertical="center" wrapText="1"/>
    </xf>
    <xf numFmtId="0" fontId="56" fillId="0" borderId="0" xfId="1" applyFont="1" applyAlignment="1" applyProtection="1">
      <alignment vertical="center"/>
    </xf>
    <xf numFmtId="1" fontId="33" fillId="0" borderId="12" xfId="3" applyNumberFormat="1" applyFont="1" applyBorder="1" applyAlignment="1" applyProtection="1">
      <alignment horizontal="right" vertical="top" wrapText="1"/>
    </xf>
    <xf numFmtId="1" fontId="33" fillId="0" borderId="16" xfId="3" applyNumberFormat="1" applyFont="1" applyBorder="1" applyAlignment="1" applyProtection="1">
      <alignment horizontal="right" vertical="top" wrapText="1"/>
    </xf>
    <xf numFmtId="1" fontId="29" fillId="0" borderId="14" xfId="3" applyNumberFormat="1" applyFont="1" applyBorder="1" applyAlignment="1" applyProtection="1">
      <alignment horizontal="right" vertical="top"/>
    </xf>
    <xf numFmtId="0" fontId="31" fillId="0" borderId="26" xfId="3" applyFont="1" applyBorder="1" applyAlignment="1" applyProtection="1">
      <alignment vertical="top"/>
    </xf>
    <xf numFmtId="1" fontId="33" fillId="0" borderId="14" xfId="3" applyNumberFormat="1" applyFont="1" applyBorder="1" applyAlignment="1" applyProtection="1">
      <alignment horizontal="right" vertical="top"/>
    </xf>
    <xf numFmtId="167" fontId="28" fillId="0" borderId="14" xfId="3" applyNumberFormat="1" applyFont="1" applyBorder="1" applyAlignment="1" applyProtection="1">
      <alignment vertical="top"/>
    </xf>
    <xf numFmtId="166" fontId="27" fillId="0" borderId="12" xfId="3" applyNumberFormat="1" applyFont="1" applyBorder="1" applyAlignment="1" applyProtection="1">
      <alignment horizontal="center" vertical="top"/>
    </xf>
    <xf numFmtId="0" fontId="31" fillId="0" borderId="25" xfId="3" applyFont="1" applyBorder="1" applyAlignment="1" applyProtection="1">
      <alignment vertical="top"/>
    </xf>
    <xf numFmtId="0" fontId="5" fillId="0" borderId="29" xfId="1" applyBorder="1" applyAlignment="1" applyProtection="1">
      <alignment wrapText="1"/>
    </xf>
    <xf numFmtId="0" fontId="27" fillId="0" borderId="16" xfId="3" applyFont="1" applyBorder="1" applyAlignment="1" applyProtection="1">
      <alignment vertical="center"/>
    </xf>
    <xf numFmtId="1" fontId="25" fillId="8" borderId="12" xfId="3" applyNumberFormat="1" applyFont="1" applyFill="1" applyBorder="1" applyAlignment="1" applyProtection="1">
      <alignment horizontal="left" vertical="center"/>
    </xf>
    <xf numFmtId="1" fontId="48" fillId="0" borderId="27" xfId="1" applyNumberFormat="1" applyFont="1" applyBorder="1" applyAlignment="1" applyProtection="1">
      <alignment horizontal="right" vertical="center" wrapText="1"/>
    </xf>
    <xf numFmtId="0" fontId="15" fillId="3" borderId="24" xfId="1" applyFont="1" applyFill="1" applyBorder="1" applyAlignment="1" applyProtection="1">
      <alignment horizontal="left" vertical="center" wrapText="1"/>
    </xf>
    <xf numFmtId="0" fontId="5" fillId="0" borderId="24" xfId="1" applyBorder="1" applyAlignment="1" applyProtection="1">
      <alignment vertical="center" wrapText="1"/>
    </xf>
    <xf numFmtId="0" fontId="31" fillId="0" borderId="23" xfId="3" applyFont="1" applyBorder="1" applyAlignment="1" applyProtection="1">
      <alignment vertical="center"/>
    </xf>
    <xf numFmtId="0" fontId="24" fillId="12" borderId="12" xfId="3" applyFont="1" applyFill="1" applyBorder="1" applyAlignment="1" applyProtection="1">
      <alignment vertical="center"/>
    </xf>
    <xf numFmtId="0" fontId="31" fillId="0" borderId="12" xfId="3" applyFont="1" applyBorder="1" applyAlignment="1" applyProtection="1">
      <alignment vertical="center"/>
    </xf>
    <xf numFmtId="0" fontId="30" fillId="0" borderId="16" xfId="3" applyFont="1" applyBorder="1" applyAlignment="1" applyProtection="1">
      <alignment horizontal="left" vertical="center"/>
    </xf>
    <xf numFmtId="0" fontId="24" fillId="0" borderId="12" xfId="3" applyFont="1" applyBorder="1" applyAlignment="1" applyProtection="1">
      <alignment vertical="center"/>
    </xf>
    <xf numFmtId="0" fontId="25" fillId="0" borderId="12" xfId="3" applyFont="1" applyBorder="1" applyAlignment="1" applyProtection="1">
      <alignment vertical="center"/>
    </xf>
    <xf numFmtId="0" fontId="25" fillId="0" borderId="12" xfId="3" applyFont="1" applyBorder="1" applyAlignment="1" applyProtection="1">
      <alignment vertical="center" wrapText="1"/>
    </xf>
    <xf numFmtId="0" fontId="26" fillId="0" borderId="16" xfId="3" applyFont="1" applyBorder="1" applyAlignment="1" applyProtection="1">
      <alignment vertical="center"/>
    </xf>
    <xf numFmtId="0" fontId="5" fillId="0" borderId="1" xfId="1" applyBorder="1" applyAlignment="1" applyProtection="1">
      <alignment horizontal="center" vertical="center" wrapText="1"/>
    </xf>
    <xf numFmtId="0" fontId="24" fillId="0" borderId="12" xfId="3" applyFont="1" applyBorder="1" applyAlignment="1" applyProtection="1">
      <alignment vertical="center" wrapText="1"/>
    </xf>
    <xf numFmtId="0" fontId="25" fillId="0" borderId="12" xfId="3" applyFont="1" applyBorder="1" applyAlignment="1" applyProtection="1">
      <alignment horizontal="left" vertical="center" wrapText="1"/>
    </xf>
    <xf numFmtId="167" fontId="32" fillId="5" borderId="12" xfId="3" applyNumberFormat="1" applyFont="1" applyFill="1" applyBorder="1" applyAlignment="1" applyProtection="1">
      <alignment horizontal="center" vertical="center"/>
    </xf>
    <xf numFmtId="166" fontId="27" fillId="5" borderId="12" xfId="3" applyNumberFormat="1" applyFont="1" applyFill="1" applyBorder="1" applyAlignment="1" applyProtection="1">
      <alignment horizontal="center" vertical="center"/>
    </xf>
    <xf numFmtId="164" fontId="12" fillId="3" borderId="0" xfId="3" applyNumberFormat="1" applyFont="1" applyFill="1" applyAlignment="1" applyProtection="1">
      <alignment horizontal="center" vertical="center"/>
    </xf>
  </cellXfs>
  <cellStyles count="10">
    <cellStyle name="Hyperlink" xfId="8" builtinId="8"/>
    <cellStyle name="Standaard" xfId="0" builtinId="0"/>
    <cellStyle name="Standaard 10 7" xfId="9" xr:uid="{F61764F2-50B3-4DFF-9CE9-919AB98B9834}"/>
    <cellStyle name="Standaard 16 2 2 3 2 2" xfId="2" xr:uid="{A6F23714-8302-4019-B48F-EFBAAE7430E2}"/>
    <cellStyle name="Standaard 18 2 2 2 2" xfId="4" xr:uid="{E964703E-35D3-4DF1-A942-8A9BFB9691D5}"/>
    <cellStyle name="Standaard 2" xfId="1" xr:uid="{DA013A51-9877-43C1-92B5-6BE5A1AEF3DC}"/>
    <cellStyle name="Standaard 2 2" xfId="7" xr:uid="{19519D6B-6DCD-456E-82E2-C7385B3C1C8D}"/>
    <cellStyle name="Standaard 2 3 3" xfId="5" xr:uid="{EB263E03-BDC4-45C3-BEAE-90DBDE6F42CA}"/>
    <cellStyle name="Standaard 2 3 3 2 2" xfId="6" xr:uid="{152E6B52-707B-4FD6-BE1B-CE6B50D67D3C}"/>
    <cellStyle name="Standaard 3 2" xfId="3" xr:uid="{7D0B7B70-A2E2-48D1-81C8-07FB9E51F1AD}"/>
  </cellStyles>
  <dxfs count="717">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
      <font>
        <color rgb="FF00B050"/>
      </font>
    </dxf>
    <dxf>
      <font>
        <condense val="0"/>
        <extend val="0"/>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png"/><Relationship Id="rId1" Type="http://schemas.openxmlformats.org/officeDocument/2006/relationships/image" Target="../media/image1.gif"/><Relationship Id="rId6" Type="http://schemas.openxmlformats.org/officeDocument/2006/relationships/image" Target="../media/image6.png"/><Relationship Id="rId5" Type="http://schemas.openxmlformats.org/officeDocument/2006/relationships/image" Target="../media/image5.gif"/><Relationship Id="rId4" Type="http://schemas.openxmlformats.org/officeDocument/2006/relationships/image" Target="../media/image4.png"/><Relationship Id="rId9"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xdr:from>
      <xdr:col>10</xdr:col>
      <xdr:colOff>2733675</xdr:colOff>
      <xdr:row>3</xdr:row>
      <xdr:rowOff>134709</xdr:rowOff>
    </xdr:from>
    <xdr:to>
      <xdr:col>10</xdr:col>
      <xdr:colOff>3139440</xdr:colOff>
      <xdr:row>3</xdr:row>
      <xdr:rowOff>528772</xdr:rowOff>
    </xdr:to>
    <xdr:sp macro="" textlink="">
      <xdr:nvSpPr>
        <xdr:cNvPr id="2" name="Ovaal 1" descr="M.Z.">
          <a:extLst>
            <a:ext uri="{FF2B5EF4-FFF2-40B4-BE49-F238E27FC236}">
              <a16:creationId xmlns:a16="http://schemas.microsoft.com/office/drawing/2014/main" id="{EFF5394C-58E3-4860-A51C-E3528489F968}"/>
            </a:ext>
          </a:extLst>
        </xdr:cNvPr>
        <xdr:cNvSpPr/>
      </xdr:nvSpPr>
      <xdr:spPr>
        <a:xfrm>
          <a:off x="6703695" y="637629"/>
          <a:ext cx="1905" cy="35923"/>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nl-BE" sz="1100" b="1" baseline="0">
              <a:solidFill>
                <a:sysClr val="windowText" lastClr="000000"/>
              </a:solidFill>
            </a:rPr>
            <a:t>M.Z</a:t>
          </a:r>
          <a:r>
            <a:rPr lang="nl-BE" sz="1100" b="1">
              <a:solidFill>
                <a:srgbClr val="0070C0"/>
              </a:solidFill>
            </a:rPr>
            <a:t>.</a:t>
          </a:r>
        </a:p>
      </xdr:txBody>
    </xdr:sp>
    <xdr:clientData/>
  </xdr:twoCellAnchor>
  <xdr:oneCellAnchor>
    <xdr:from>
      <xdr:col>10</xdr:col>
      <xdr:colOff>981075</xdr:colOff>
      <xdr:row>61</xdr:row>
      <xdr:rowOff>18370</xdr:rowOff>
    </xdr:from>
    <xdr:ext cx="175260" cy="172130"/>
    <xdr:pic>
      <xdr:nvPicPr>
        <xdr:cNvPr id="3" name="Picture 4" descr="http://www.belgianstamps.eu/GIFS/Europe%203.gif">
          <a:extLst>
            <a:ext uri="{FF2B5EF4-FFF2-40B4-BE49-F238E27FC236}">
              <a16:creationId xmlns:a16="http://schemas.microsoft.com/office/drawing/2014/main" id="{7BDEC1B8-EB3B-4ECE-8922-049A19F75ED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03695" y="10244410"/>
          <a:ext cx="175260" cy="172130"/>
        </a:xfrm>
        <a:prstGeom prst="rect">
          <a:avLst/>
        </a:prstGeom>
        <a:noFill/>
      </xdr:spPr>
    </xdr:pic>
    <xdr:clientData/>
  </xdr:oneCellAnchor>
  <xdr:oneCellAnchor>
    <xdr:from>
      <xdr:col>10</xdr:col>
      <xdr:colOff>2164043</xdr:colOff>
      <xdr:row>109</xdr:row>
      <xdr:rowOff>19050</xdr:rowOff>
    </xdr:from>
    <xdr:ext cx="192442" cy="175260"/>
    <xdr:pic>
      <xdr:nvPicPr>
        <xdr:cNvPr id="4" name="Picture 1">
          <a:extLst>
            <a:ext uri="{FF2B5EF4-FFF2-40B4-BE49-F238E27FC236}">
              <a16:creationId xmlns:a16="http://schemas.microsoft.com/office/drawing/2014/main" id="{7094888D-BD00-45FB-8404-C72B5E7D123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05563" y="18291810"/>
          <a:ext cx="192442" cy="175260"/>
        </a:xfrm>
        <a:prstGeom prst="rect">
          <a:avLst/>
        </a:prstGeom>
        <a:noFill/>
        <a:ln w="1">
          <a:noFill/>
          <a:miter lim="800000"/>
          <a:headEnd/>
          <a:tailEnd type="none" w="med" len="med"/>
        </a:ln>
        <a:effectLst/>
      </xdr:spPr>
    </xdr:pic>
    <xdr:clientData/>
  </xdr:oneCellAnchor>
  <xdr:oneCellAnchor>
    <xdr:from>
      <xdr:col>10</xdr:col>
      <xdr:colOff>3600450</xdr:colOff>
      <xdr:row>145</xdr:row>
      <xdr:rowOff>28575</xdr:rowOff>
    </xdr:from>
    <xdr:ext cx="213360" cy="194310"/>
    <xdr:pic>
      <xdr:nvPicPr>
        <xdr:cNvPr id="5" name="Picture 1">
          <a:extLst>
            <a:ext uri="{FF2B5EF4-FFF2-40B4-BE49-F238E27FC236}">
              <a16:creationId xmlns:a16="http://schemas.microsoft.com/office/drawing/2014/main" id="{DCD2F67A-9366-4C75-8BB5-D2FE0D3FBB8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01790" y="24336375"/>
          <a:ext cx="213360" cy="194310"/>
        </a:xfrm>
        <a:prstGeom prst="rect">
          <a:avLst/>
        </a:prstGeom>
        <a:noFill/>
        <a:ln w="1">
          <a:noFill/>
          <a:miter lim="800000"/>
          <a:headEnd/>
          <a:tailEnd type="none" w="med" len="med"/>
        </a:ln>
        <a:effectLst/>
      </xdr:spPr>
    </xdr:pic>
    <xdr:clientData/>
  </xdr:oneCellAnchor>
  <xdr:oneCellAnchor>
    <xdr:from>
      <xdr:col>10</xdr:col>
      <xdr:colOff>4200525</xdr:colOff>
      <xdr:row>145</xdr:row>
      <xdr:rowOff>28575</xdr:rowOff>
    </xdr:from>
    <xdr:ext cx="213360" cy="209550"/>
    <xdr:pic>
      <xdr:nvPicPr>
        <xdr:cNvPr id="6" name="Picture 3" descr="http://www.belgianstamps.eu/GIFS/world%201.gif">
          <a:extLst>
            <a:ext uri="{FF2B5EF4-FFF2-40B4-BE49-F238E27FC236}">
              <a16:creationId xmlns:a16="http://schemas.microsoft.com/office/drawing/2014/main" id="{392BA5D7-ACF9-4937-A40A-CDF5C761B2F8}"/>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707505" y="24336375"/>
          <a:ext cx="213360" cy="209550"/>
        </a:xfrm>
        <a:prstGeom prst="rect">
          <a:avLst/>
        </a:prstGeom>
        <a:noFill/>
      </xdr:spPr>
    </xdr:pic>
    <xdr:clientData/>
  </xdr:oneCellAnchor>
  <xdr:oneCellAnchor>
    <xdr:from>
      <xdr:col>10</xdr:col>
      <xdr:colOff>1000817</xdr:colOff>
      <xdr:row>161</xdr:row>
      <xdr:rowOff>19050</xdr:rowOff>
    </xdr:from>
    <xdr:ext cx="174567" cy="171450"/>
    <xdr:pic>
      <xdr:nvPicPr>
        <xdr:cNvPr id="7" name="Picture 3" descr="http://www.belgianstamps.eu/GIFS/world%201.gif">
          <a:extLst>
            <a:ext uri="{FF2B5EF4-FFF2-40B4-BE49-F238E27FC236}">
              <a16:creationId xmlns:a16="http://schemas.microsoft.com/office/drawing/2014/main" id="{BAC23964-963D-48E9-A3C0-AB712F323368}"/>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708197" y="27009090"/>
          <a:ext cx="174567" cy="171450"/>
        </a:xfrm>
        <a:prstGeom prst="rect">
          <a:avLst/>
        </a:prstGeom>
        <a:noFill/>
      </xdr:spPr>
    </xdr:pic>
    <xdr:clientData/>
  </xdr:oneCellAnchor>
  <xdr:oneCellAnchor>
    <xdr:from>
      <xdr:col>10</xdr:col>
      <xdr:colOff>2447925</xdr:colOff>
      <xdr:row>165</xdr:row>
      <xdr:rowOff>9525</xdr:rowOff>
    </xdr:from>
    <xdr:ext cx="175260" cy="181519"/>
    <xdr:pic>
      <xdr:nvPicPr>
        <xdr:cNvPr id="8" name="Picture 1">
          <a:extLst>
            <a:ext uri="{FF2B5EF4-FFF2-40B4-BE49-F238E27FC236}">
              <a16:creationId xmlns:a16="http://schemas.microsoft.com/office/drawing/2014/main" id="{F73E6F7A-CD1D-4501-A935-39E08FD7B4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07505" y="27670125"/>
          <a:ext cx="175260" cy="181519"/>
        </a:xfrm>
        <a:prstGeom prst="rect">
          <a:avLst/>
        </a:prstGeom>
        <a:noFill/>
        <a:ln w="1">
          <a:noFill/>
          <a:miter lim="800000"/>
          <a:headEnd/>
          <a:tailEnd type="none" w="med" len="med"/>
        </a:ln>
        <a:effectLst/>
      </xdr:spPr>
    </xdr:pic>
    <xdr:clientData/>
  </xdr:oneCellAnchor>
  <xdr:oneCellAnchor>
    <xdr:from>
      <xdr:col>10</xdr:col>
      <xdr:colOff>1600200</xdr:colOff>
      <xdr:row>168</xdr:row>
      <xdr:rowOff>19050</xdr:rowOff>
    </xdr:from>
    <xdr:ext cx="175260" cy="181519"/>
    <xdr:pic>
      <xdr:nvPicPr>
        <xdr:cNvPr id="9" name="Picture 1">
          <a:extLst>
            <a:ext uri="{FF2B5EF4-FFF2-40B4-BE49-F238E27FC236}">
              <a16:creationId xmlns:a16="http://schemas.microsoft.com/office/drawing/2014/main" id="{75BBB03C-4571-461A-BE79-1A17ABDF660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05600" y="28182570"/>
          <a:ext cx="175260" cy="181519"/>
        </a:xfrm>
        <a:prstGeom prst="rect">
          <a:avLst/>
        </a:prstGeom>
        <a:noFill/>
        <a:ln w="1">
          <a:noFill/>
          <a:miter lim="800000"/>
          <a:headEnd/>
          <a:tailEnd type="none" w="med" len="med"/>
        </a:ln>
        <a:effectLst/>
      </xdr:spPr>
    </xdr:pic>
    <xdr:clientData/>
  </xdr:oneCellAnchor>
  <xdr:oneCellAnchor>
    <xdr:from>
      <xdr:col>10</xdr:col>
      <xdr:colOff>2781300</xdr:colOff>
      <xdr:row>194</xdr:row>
      <xdr:rowOff>219075</xdr:rowOff>
    </xdr:from>
    <xdr:ext cx="213360" cy="194310"/>
    <xdr:pic>
      <xdr:nvPicPr>
        <xdr:cNvPr id="10" name="Picture 1">
          <a:extLst>
            <a:ext uri="{FF2B5EF4-FFF2-40B4-BE49-F238E27FC236}">
              <a16:creationId xmlns:a16="http://schemas.microsoft.com/office/drawing/2014/main" id="{62867C41-23A3-452E-A982-21DCBB57DDF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05600" y="32687895"/>
          <a:ext cx="213360" cy="194310"/>
        </a:xfrm>
        <a:prstGeom prst="rect">
          <a:avLst/>
        </a:prstGeom>
        <a:noFill/>
        <a:ln w="1">
          <a:noFill/>
          <a:miter lim="800000"/>
          <a:headEnd/>
          <a:tailEnd type="none" w="med" len="med"/>
        </a:ln>
        <a:effectLst/>
      </xdr:spPr>
    </xdr:pic>
    <xdr:clientData/>
  </xdr:oneCellAnchor>
  <xdr:oneCellAnchor>
    <xdr:from>
      <xdr:col>10</xdr:col>
      <xdr:colOff>3276600</xdr:colOff>
      <xdr:row>194</xdr:row>
      <xdr:rowOff>238125</xdr:rowOff>
    </xdr:from>
    <xdr:ext cx="213360" cy="209550"/>
    <xdr:pic>
      <xdr:nvPicPr>
        <xdr:cNvPr id="11" name="Picture 3" descr="http://www.belgianstamps.eu/GIFS/world%201.gif">
          <a:extLst>
            <a:ext uri="{FF2B5EF4-FFF2-40B4-BE49-F238E27FC236}">
              <a16:creationId xmlns:a16="http://schemas.microsoft.com/office/drawing/2014/main" id="{DA494110-7C4E-419B-B226-AF21480F9011}"/>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705600" y="32691705"/>
          <a:ext cx="213360" cy="209550"/>
        </a:xfrm>
        <a:prstGeom prst="rect">
          <a:avLst/>
        </a:prstGeom>
        <a:noFill/>
      </xdr:spPr>
    </xdr:pic>
    <xdr:clientData/>
  </xdr:oneCellAnchor>
  <xdr:oneCellAnchor>
    <xdr:from>
      <xdr:col>10</xdr:col>
      <xdr:colOff>2381250</xdr:colOff>
      <xdr:row>250</xdr:row>
      <xdr:rowOff>9525</xdr:rowOff>
    </xdr:from>
    <xdr:ext cx="182880" cy="182880"/>
    <xdr:pic>
      <xdr:nvPicPr>
        <xdr:cNvPr id="12" name="Picture 4" descr="http://www.belgianstamps.eu/GIFS/Europe%203.gif">
          <a:extLst>
            <a:ext uri="{FF2B5EF4-FFF2-40B4-BE49-F238E27FC236}">
              <a16:creationId xmlns:a16="http://schemas.microsoft.com/office/drawing/2014/main" id="{143D8AFF-8D19-43B6-9F79-46E13ED3716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01790" y="43093005"/>
          <a:ext cx="182880" cy="182880"/>
        </a:xfrm>
        <a:prstGeom prst="rect">
          <a:avLst/>
        </a:prstGeom>
        <a:noFill/>
      </xdr:spPr>
    </xdr:pic>
    <xdr:clientData/>
  </xdr:oneCellAnchor>
  <xdr:oneCellAnchor>
    <xdr:from>
      <xdr:col>8</xdr:col>
      <xdr:colOff>142875</xdr:colOff>
      <xdr:row>256</xdr:row>
      <xdr:rowOff>38100</xdr:rowOff>
    </xdr:from>
    <xdr:ext cx="175260" cy="181519"/>
    <xdr:pic>
      <xdr:nvPicPr>
        <xdr:cNvPr id="13" name="Picture 1">
          <a:extLst>
            <a:ext uri="{FF2B5EF4-FFF2-40B4-BE49-F238E27FC236}">
              <a16:creationId xmlns:a16="http://schemas.microsoft.com/office/drawing/2014/main" id="{CEE62F3E-6C98-41A6-9537-FA321673572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19675" y="44127420"/>
          <a:ext cx="175260" cy="181519"/>
        </a:xfrm>
        <a:prstGeom prst="rect">
          <a:avLst/>
        </a:prstGeom>
        <a:noFill/>
        <a:ln w="1">
          <a:noFill/>
          <a:miter lim="800000"/>
          <a:headEnd/>
          <a:tailEnd type="none" w="med" len="med"/>
        </a:ln>
        <a:effectLst/>
      </xdr:spPr>
    </xdr:pic>
    <xdr:clientData/>
  </xdr:oneCellAnchor>
  <xdr:oneCellAnchor>
    <xdr:from>
      <xdr:col>10</xdr:col>
      <xdr:colOff>2114550</xdr:colOff>
      <xdr:row>5</xdr:row>
      <xdr:rowOff>66675</xdr:rowOff>
    </xdr:from>
    <xdr:ext cx="537210" cy="409575"/>
    <xdr:sp macro="" textlink="">
      <xdr:nvSpPr>
        <xdr:cNvPr id="14" name="Ovaal 13">
          <a:extLst>
            <a:ext uri="{FF2B5EF4-FFF2-40B4-BE49-F238E27FC236}">
              <a16:creationId xmlns:a16="http://schemas.microsoft.com/office/drawing/2014/main" id="{F8D83412-7317-42DA-965F-B5314FF482E3}"/>
            </a:ext>
          </a:extLst>
        </xdr:cNvPr>
        <xdr:cNvSpPr/>
      </xdr:nvSpPr>
      <xdr:spPr>
        <a:xfrm>
          <a:off x="6701790" y="904875"/>
          <a:ext cx="537210" cy="4095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lang="nl-NL" sz="1100" b="1"/>
            <a:t>MZ</a:t>
          </a:r>
        </a:p>
      </xdr:txBody>
    </xdr:sp>
    <xdr:clientData/>
  </xdr:oneCellAnchor>
  <xdr:oneCellAnchor>
    <xdr:from>
      <xdr:col>29</xdr:col>
      <xdr:colOff>152400</xdr:colOff>
      <xdr:row>5</xdr:row>
      <xdr:rowOff>19050</xdr:rowOff>
    </xdr:from>
    <xdr:ext cx="459105" cy="477194"/>
    <xdr:pic>
      <xdr:nvPicPr>
        <xdr:cNvPr id="15" name="Afbeelding 14">
          <a:extLst>
            <a:ext uri="{FF2B5EF4-FFF2-40B4-BE49-F238E27FC236}">
              <a16:creationId xmlns:a16="http://schemas.microsoft.com/office/drawing/2014/main" id="{9A7AF787-4425-417F-92E0-F47365A318C2}"/>
            </a:ext>
          </a:extLst>
        </xdr:cNvPr>
        <xdr:cNvPicPr>
          <a:picLocks noChangeAspect="1"/>
        </xdr:cNvPicPr>
      </xdr:nvPicPr>
      <xdr:blipFill>
        <a:blip xmlns:r="http://schemas.openxmlformats.org/officeDocument/2006/relationships" r:embed="rId4"/>
        <a:stretch>
          <a:fillRect/>
        </a:stretch>
      </xdr:blipFill>
      <xdr:spPr>
        <a:xfrm>
          <a:off x="17830800" y="857250"/>
          <a:ext cx="459105" cy="477194"/>
        </a:xfrm>
        <a:prstGeom prst="rect">
          <a:avLst/>
        </a:prstGeom>
      </xdr:spPr>
    </xdr:pic>
    <xdr:clientData/>
  </xdr:oneCellAnchor>
  <xdr:oneCellAnchor>
    <xdr:from>
      <xdr:col>8</xdr:col>
      <xdr:colOff>153092</xdr:colOff>
      <xdr:row>257</xdr:row>
      <xdr:rowOff>66675</xdr:rowOff>
    </xdr:from>
    <xdr:ext cx="174567" cy="171450"/>
    <xdr:pic>
      <xdr:nvPicPr>
        <xdr:cNvPr id="16" name="Picture 3" descr="http://www.belgianstamps.eu/GIFS/world%201.gif">
          <a:extLst>
            <a:ext uri="{FF2B5EF4-FFF2-40B4-BE49-F238E27FC236}">
              <a16:creationId xmlns:a16="http://schemas.microsoft.com/office/drawing/2014/main" id="{1083D219-95A6-4877-A5BB-31BB6E74C26C}"/>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029892" y="44323635"/>
          <a:ext cx="174567" cy="171450"/>
        </a:xfrm>
        <a:prstGeom prst="rect">
          <a:avLst/>
        </a:prstGeom>
        <a:noFill/>
      </xdr:spPr>
    </xdr:pic>
    <xdr:clientData/>
  </xdr:oneCellAnchor>
  <xdr:oneCellAnchor>
    <xdr:from>
      <xdr:col>2</xdr:col>
      <xdr:colOff>200025</xdr:colOff>
      <xdr:row>7</xdr:row>
      <xdr:rowOff>9524</xdr:rowOff>
    </xdr:from>
    <xdr:ext cx="228600" cy="224517"/>
    <xdr:pic>
      <xdr:nvPicPr>
        <xdr:cNvPr id="17" name="Picture 4" descr="http://www.belgianstamps.eu/GIFS/Europe%203.gif">
          <a:extLst>
            <a:ext uri="{FF2B5EF4-FFF2-40B4-BE49-F238E27FC236}">
              <a16:creationId xmlns:a16="http://schemas.microsoft.com/office/drawing/2014/main" id="{7BBAAB01-CE84-4EAD-A0B4-7379AB7DF43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19225" y="1183004"/>
          <a:ext cx="228600" cy="224517"/>
        </a:xfrm>
        <a:prstGeom prst="rect">
          <a:avLst/>
        </a:prstGeom>
        <a:noFill/>
      </xdr:spPr>
    </xdr:pic>
    <xdr:clientData/>
  </xdr:oneCellAnchor>
  <xdr:oneCellAnchor>
    <xdr:from>
      <xdr:col>2</xdr:col>
      <xdr:colOff>200025</xdr:colOff>
      <xdr:row>6</xdr:row>
      <xdr:rowOff>28575</xdr:rowOff>
    </xdr:from>
    <xdr:ext cx="230094" cy="209550"/>
    <xdr:pic>
      <xdr:nvPicPr>
        <xdr:cNvPr id="18" name="Picture 1">
          <a:extLst>
            <a:ext uri="{FF2B5EF4-FFF2-40B4-BE49-F238E27FC236}">
              <a16:creationId xmlns:a16="http://schemas.microsoft.com/office/drawing/2014/main" id="{76A54FDD-3B95-4D2E-A2FD-4FF9141EA3C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19225" y="1034415"/>
          <a:ext cx="230094" cy="209550"/>
        </a:xfrm>
        <a:prstGeom prst="rect">
          <a:avLst/>
        </a:prstGeom>
        <a:noFill/>
        <a:ln w="1">
          <a:noFill/>
          <a:miter lim="800000"/>
          <a:headEnd/>
          <a:tailEnd type="none" w="med" len="med"/>
        </a:ln>
        <a:effectLst/>
      </xdr:spPr>
    </xdr:pic>
    <xdr:clientData/>
  </xdr:oneCellAnchor>
  <xdr:oneCellAnchor>
    <xdr:from>
      <xdr:col>4</xdr:col>
      <xdr:colOff>247650</xdr:colOff>
      <xdr:row>6</xdr:row>
      <xdr:rowOff>38100</xdr:rowOff>
    </xdr:from>
    <xdr:ext cx="213360" cy="209550"/>
    <xdr:pic>
      <xdr:nvPicPr>
        <xdr:cNvPr id="19" name="Picture 3" descr="http://www.belgianstamps.eu/GIFS/world%201.gif">
          <a:extLst>
            <a:ext uri="{FF2B5EF4-FFF2-40B4-BE49-F238E27FC236}">
              <a16:creationId xmlns:a16="http://schemas.microsoft.com/office/drawing/2014/main" id="{C37D71F5-F930-48A1-ACD7-80E51A52BC95}"/>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686050" y="1043940"/>
          <a:ext cx="213360" cy="209550"/>
        </a:xfrm>
        <a:prstGeom prst="rect">
          <a:avLst/>
        </a:prstGeom>
        <a:noFill/>
      </xdr:spPr>
    </xdr:pic>
    <xdr:clientData/>
  </xdr:oneCellAnchor>
  <xdr:oneCellAnchor>
    <xdr:from>
      <xdr:col>4</xdr:col>
      <xdr:colOff>257175</xdr:colOff>
      <xdr:row>7</xdr:row>
      <xdr:rowOff>28575</xdr:rowOff>
    </xdr:from>
    <xdr:ext cx="190500" cy="185964"/>
    <xdr:pic>
      <xdr:nvPicPr>
        <xdr:cNvPr id="20" name="Picture 5" descr="http://www.belgianstamps.eu/GIFS/world%203.gif">
          <a:extLst>
            <a:ext uri="{FF2B5EF4-FFF2-40B4-BE49-F238E27FC236}">
              <a16:creationId xmlns:a16="http://schemas.microsoft.com/office/drawing/2014/main" id="{B5F02B02-3A10-436A-A6BA-1FD5C5B4518C}"/>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2695575" y="1202055"/>
          <a:ext cx="190500" cy="185964"/>
        </a:xfrm>
        <a:prstGeom prst="rect">
          <a:avLst/>
        </a:prstGeom>
        <a:noFill/>
      </xdr:spPr>
    </xdr:pic>
    <xdr:clientData/>
  </xdr:oneCellAnchor>
  <xdr:oneCellAnchor>
    <xdr:from>
      <xdr:col>10</xdr:col>
      <xdr:colOff>1422026</xdr:colOff>
      <xdr:row>204</xdr:row>
      <xdr:rowOff>0</xdr:rowOff>
    </xdr:from>
    <xdr:ext cx="181984" cy="165735"/>
    <xdr:pic>
      <xdr:nvPicPr>
        <xdr:cNvPr id="21" name="Picture 1">
          <a:extLst>
            <a:ext uri="{FF2B5EF4-FFF2-40B4-BE49-F238E27FC236}">
              <a16:creationId xmlns:a16="http://schemas.microsoft.com/office/drawing/2014/main" id="{E39B6820-C3FF-4C02-9C99-AAA072286DB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02686" y="35375849"/>
          <a:ext cx="181984" cy="165735"/>
        </a:xfrm>
        <a:prstGeom prst="rect">
          <a:avLst/>
        </a:prstGeom>
        <a:noFill/>
        <a:ln w="1">
          <a:noFill/>
          <a:miter lim="800000"/>
          <a:headEnd/>
          <a:tailEnd type="none" w="med" len="med"/>
        </a:ln>
        <a:effectLst/>
      </xdr:spPr>
    </xdr:pic>
    <xdr:clientData/>
  </xdr:oneCellAnchor>
  <xdr:oneCellAnchor>
    <xdr:from>
      <xdr:col>7</xdr:col>
      <xdr:colOff>72390</xdr:colOff>
      <xdr:row>286</xdr:row>
      <xdr:rowOff>28575</xdr:rowOff>
    </xdr:from>
    <xdr:ext cx="171874" cy="184905"/>
    <xdr:pic>
      <xdr:nvPicPr>
        <xdr:cNvPr id="22" name="Picture 1">
          <a:extLst>
            <a:ext uri="{FF2B5EF4-FFF2-40B4-BE49-F238E27FC236}">
              <a16:creationId xmlns:a16="http://schemas.microsoft.com/office/drawing/2014/main" id="{2EF7A705-D484-4395-9864-7EA4B14D037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39590" y="49147095"/>
          <a:ext cx="171874" cy="184905"/>
        </a:xfrm>
        <a:prstGeom prst="rect">
          <a:avLst/>
        </a:prstGeom>
        <a:noFill/>
        <a:ln w="1">
          <a:noFill/>
          <a:miter lim="800000"/>
          <a:headEnd/>
          <a:tailEnd type="none" w="med" len="med"/>
        </a:ln>
        <a:effectLst/>
      </xdr:spPr>
    </xdr:pic>
    <xdr:clientData/>
  </xdr:oneCellAnchor>
  <xdr:oneCellAnchor>
    <xdr:from>
      <xdr:col>7</xdr:col>
      <xdr:colOff>38100</xdr:colOff>
      <xdr:row>288</xdr:row>
      <xdr:rowOff>180975</xdr:rowOff>
    </xdr:from>
    <xdr:ext cx="209973" cy="223943"/>
    <xdr:pic>
      <xdr:nvPicPr>
        <xdr:cNvPr id="23" name="Picture 3" descr="http://www.belgianstamps.eu/GIFS/world%201.gif">
          <a:extLst>
            <a:ext uri="{FF2B5EF4-FFF2-40B4-BE49-F238E27FC236}">
              <a16:creationId xmlns:a16="http://schemas.microsoft.com/office/drawing/2014/main" id="{3B73BE0C-1787-4BB5-8A11-933FA222355A}"/>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305300" y="49619535"/>
          <a:ext cx="209973" cy="223943"/>
        </a:xfrm>
        <a:prstGeom prst="rect">
          <a:avLst/>
        </a:prstGeom>
        <a:noFill/>
      </xdr:spPr>
    </xdr:pic>
    <xdr:clientData/>
  </xdr:oneCellAnchor>
  <xdr:oneCellAnchor>
    <xdr:from>
      <xdr:col>10</xdr:col>
      <xdr:colOff>361950</xdr:colOff>
      <xdr:row>315</xdr:row>
      <xdr:rowOff>17145</xdr:rowOff>
    </xdr:from>
    <xdr:ext cx="213360" cy="209550"/>
    <xdr:pic>
      <xdr:nvPicPr>
        <xdr:cNvPr id="24" name="Picture 3" descr="http://www.belgianstamps.eu/GIFS/world%201.gif">
          <a:extLst>
            <a:ext uri="{FF2B5EF4-FFF2-40B4-BE49-F238E27FC236}">
              <a16:creationId xmlns:a16="http://schemas.microsoft.com/office/drawing/2014/main" id="{08B02ED8-1B2C-49F2-BDA9-A505BFFCC2C5}"/>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457950" y="53997225"/>
          <a:ext cx="213360" cy="209550"/>
        </a:xfrm>
        <a:prstGeom prst="rect">
          <a:avLst/>
        </a:prstGeom>
        <a:noFill/>
      </xdr:spPr>
    </xdr:pic>
    <xdr:clientData/>
  </xdr:oneCellAnchor>
  <xdr:oneCellAnchor>
    <xdr:from>
      <xdr:col>10</xdr:col>
      <xdr:colOff>1057275</xdr:colOff>
      <xdr:row>331</xdr:row>
      <xdr:rowOff>19050</xdr:rowOff>
    </xdr:from>
    <xdr:ext cx="213360" cy="209550"/>
    <xdr:pic>
      <xdr:nvPicPr>
        <xdr:cNvPr id="25" name="Picture 3" descr="http://www.belgianstamps.eu/GIFS/world%201.gif">
          <a:extLst>
            <a:ext uri="{FF2B5EF4-FFF2-40B4-BE49-F238E27FC236}">
              <a16:creationId xmlns:a16="http://schemas.microsoft.com/office/drawing/2014/main" id="{9A818C68-EAA3-4BEE-8595-4CC9C522D4B4}"/>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703695" y="56681370"/>
          <a:ext cx="213360" cy="209550"/>
        </a:xfrm>
        <a:prstGeom prst="rect">
          <a:avLst/>
        </a:prstGeom>
        <a:noFill/>
      </xdr:spPr>
    </xdr:pic>
    <xdr:clientData/>
  </xdr:oneCellAnchor>
  <xdr:oneCellAnchor>
    <xdr:from>
      <xdr:col>10</xdr:col>
      <xdr:colOff>1095375</xdr:colOff>
      <xdr:row>339</xdr:row>
      <xdr:rowOff>9525</xdr:rowOff>
    </xdr:from>
    <xdr:ext cx="175260" cy="180975"/>
    <xdr:pic>
      <xdr:nvPicPr>
        <xdr:cNvPr id="26" name="Picture 1">
          <a:extLst>
            <a:ext uri="{FF2B5EF4-FFF2-40B4-BE49-F238E27FC236}">
              <a16:creationId xmlns:a16="http://schemas.microsoft.com/office/drawing/2014/main" id="{4324F26E-F41B-4A0B-9EC2-31BC69F77A8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03695" y="58012965"/>
          <a:ext cx="175260" cy="180975"/>
        </a:xfrm>
        <a:prstGeom prst="rect">
          <a:avLst/>
        </a:prstGeom>
        <a:noFill/>
        <a:ln w="1">
          <a:noFill/>
          <a:miter lim="800000"/>
          <a:headEnd/>
          <a:tailEnd type="none" w="med" len="med"/>
        </a:ln>
        <a:effectLst/>
      </xdr:spPr>
    </xdr:pic>
    <xdr:clientData/>
  </xdr:oneCellAnchor>
  <xdr:oneCellAnchor>
    <xdr:from>
      <xdr:col>10</xdr:col>
      <xdr:colOff>971550</xdr:colOff>
      <xdr:row>364</xdr:row>
      <xdr:rowOff>38100</xdr:rowOff>
    </xdr:from>
    <xdr:ext cx="175260" cy="181519"/>
    <xdr:pic>
      <xdr:nvPicPr>
        <xdr:cNvPr id="27" name="Picture 1">
          <a:extLst>
            <a:ext uri="{FF2B5EF4-FFF2-40B4-BE49-F238E27FC236}">
              <a16:creationId xmlns:a16="http://schemas.microsoft.com/office/drawing/2014/main" id="{ED25B1D0-D247-42D5-844F-D2C8C0F25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01790" y="62232540"/>
          <a:ext cx="175260" cy="181519"/>
        </a:xfrm>
        <a:prstGeom prst="rect">
          <a:avLst/>
        </a:prstGeom>
        <a:noFill/>
        <a:ln w="1">
          <a:noFill/>
          <a:miter lim="800000"/>
          <a:headEnd/>
          <a:tailEnd type="none" w="med" len="med"/>
        </a:ln>
        <a:effectLst/>
      </xdr:spPr>
    </xdr:pic>
    <xdr:clientData/>
  </xdr:oneCellAnchor>
  <xdr:oneCellAnchor>
    <xdr:from>
      <xdr:col>10</xdr:col>
      <xdr:colOff>1876425</xdr:colOff>
      <xdr:row>408</xdr:row>
      <xdr:rowOff>28575</xdr:rowOff>
    </xdr:from>
    <xdr:ext cx="213360" cy="209550"/>
    <xdr:pic>
      <xdr:nvPicPr>
        <xdr:cNvPr id="28" name="Picture 3" descr="http://www.belgianstamps.eu/GIFS/world%201.gif">
          <a:extLst>
            <a:ext uri="{FF2B5EF4-FFF2-40B4-BE49-F238E27FC236}">
              <a16:creationId xmlns:a16="http://schemas.microsoft.com/office/drawing/2014/main" id="{5F4A4E99-96CE-4265-8871-AE0007756CBB}"/>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707505" y="69599175"/>
          <a:ext cx="213360" cy="209550"/>
        </a:xfrm>
        <a:prstGeom prst="rect">
          <a:avLst/>
        </a:prstGeom>
        <a:noFill/>
      </xdr:spPr>
    </xdr:pic>
    <xdr:clientData/>
  </xdr:oneCellAnchor>
  <xdr:oneCellAnchor>
    <xdr:from>
      <xdr:col>10</xdr:col>
      <xdr:colOff>3619500</xdr:colOff>
      <xdr:row>452</xdr:row>
      <xdr:rowOff>43815</xdr:rowOff>
    </xdr:from>
    <xdr:ext cx="180974" cy="182880"/>
    <xdr:pic>
      <xdr:nvPicPr>
        <xdr:cNvPr id="29" name="Picture 4" descr="http://www.belgianstamps.eu/GIFS/Europe%203.gif">
          <a:extLst>
            <a:ext uri="{FF2B5EF4-FFF2-40B4-BE49-F238E27FC236}">
              <a16:creationId xmlns:a16="http://schemas.microsoft.com/office/drawing/2014/main" id="{4628560B-8A3E-4E9B-86CB-615CC173957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05600" y="76990575"/>
          <a:ext cx="180974" cy="182880"/>
        </a:xfrm>
        <a:prstGeom prst="rect">
          <a:avLst/>
        </a:prstGeom>
        <a:noFill/>
      </xdr:spPr>
    </xdr:pic>
    <xdr:clientData/>
  </xdr:oneCellAnchor>
  <xdr:oneCellAnchor>
    <xdr:from>
      <xdr:col>10</xdr:col>
      <xdr:colOff>2466975</xdr:colOff>
      <xdr:row>464</xdr:row>
      <xdr:rowOff>57150</xdr:rowOff>
    </xdr:from>
    <xdr:ext cx="171873" cy="181519"/>
    <xdr:pic>
      <xdr:nvPicPr>
        <xdr:cNvPr id="30" name="Picture 1">
          <a:extLst>
            <a:ext uri="{FF2B5EF4-FFF2-40B4-BE49-F238E27FC236}">
              <a16:creationId xmlns:a16="http://schemas.microsoft.com/office/drawing/2014/main" id="{E3569752-76A9-4B5B-8C40-E1763C81F00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03695" y="79015590"/>
          <a:ext cx="171873" cy="181519"/>
        </a:xfrm>
        <a:prstGeom prst="rect">
          <a:avLst/>
        </a:prstGeom>
        <a:noFill/>
        <a:ln w="1">
          <a:noFill/>
          <a:miter lim="800000"/>
          <a:headEnd/>
          <a:tailEnd type="none" w="med" len="med"/>
        </a:ln>
        <a:effectLst/>
      </xdr:spPr>
    </xdr:pic>
    <xdr:clientData/>
  </xdr:oneCellAnchor>
  <xdr:oneCellAnchor>
    <xdr:from>
      <xdr:col>10</xdr:col>
      <xdr:colOff>866775</xdr:colOff>
      <xdr:row>476</xdr:row>
      <xdr:rowOff>19050</xdr:rowOff>
    </xdr:from>
    <xdr:ext cx="213360" cy="209550"/>
    <xdr:pic>
      <xdr:nvPicPr>
        <xdr:cNvPr id="31" name="Picture 3" descr="http://www.belgianstamps.eu/GIFS/world%201.gif">
          <a:extLst>
            <a:ext uri="{FF2B5EF4-FFF2-40B4-BE49-F238E27FC236}">
              <a16:creationId xmlns:a16="http://schemas.microsoft.com/office/drawing/2014/main" id="{7C47BDC8-5F19-42D7-8764-9CBB75AB052B}"/>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703695" y="80989170"/>
          <a:ext cx="213360" cy="209550"/>
        </a:xfrm>
        <a:prstGeom prst="rect">
          <a:avLst/>
        </a:prstGeom>
        <a:noFill/>
      </xdr:spPr>
    </xdr:pic>
    <xdr:clientData/>
  </xdr:oneCellAnchor>
  <xdr:oneCellAnchor>
    <xdr:from>
      <xdr:col>10</xdr:col>
      <xdr:colOff>862440</xdr:colOff>
      <xdr:row>487</xdr:row>
      <xdr:rowOff>13608</xdr:rowOff>
    </xdr:from>
    <xdr:ext cx="194835" cy="202340"/>
    <xdr:pic>
      <xdr:nvPicPr>
        <xdr:cNvPr id="32" name="Picture 3" descr="http://www.belgianstamps.eu/GIFS/world%201.gif">
          <a:extLst>
            <a:ext uri="{FF2B5EF4-FFF2-40B4-BE49-F238E27FC236}">
              <a16:creationId xmlns:a16="http://schemas.microsoft.com/office/drawing/2014/main" id="{90783B28-9E15-4DAE-8077-71969A9A5AEE}"/>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706980" y="82827768"/>
          <a:ext cx="194835" cy="202340"/>
        </a:xfrm>
        <a:prstGeom prst="rect">
          <a:avLst/>
        </a:prstGeom>
        <a:noFill/>
      </xdr:spPr>
    </xdr:pic>
    <xdr:clientData/>
  </xdr:oneCellAnchor>
  <xdr:oneCellAnchor>
    <xdr:from>
      <xdr:col>10</xdr:col>
      <xdr:colOff>2579915</xdr:colOff>
      <xdr:row>550</xdr:row>
      <xdr:rowOff>34834</xdr:rowOff>
    </xdr:from>
    <xdr:ext cx="213360" cy="218137"/>
    <xdr:pic>
      <xdr:nvPicPr>
        <xdr:cNvPr id="33" name="Picture 5" descr="http://www.belgianstamps.eu/GIFS/world%203.gif">
          <a:extLst>
            <a:ext uri="{FF2B5EF4-FFF2-40B4-BE49-F238E27FC236}">
              <a16:creationId xmlns:a16="http://schemas.microsoft.com/office/drawing/2014/main" id="{7116117C-52C4-465E-B673-83453B00B451}"/>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6702335" y="93410314"/>
          <a:ext cx="213360" cy="218137"/>
        </a:xfrm>
        <a:prstGeom prst="rect">
          <a:avLst/>
        </a:prstGeom>
        <a:noFill/>
      </xdr:spPr>
    </xdr:pic>
    <xdr:clientData/>
  </xdr:oneCellAnchor>
  <xdr:oneCellAnchor>
    <xdr:from>
      <xdr:col>10</xdr:col>
      <xdr:colOff>2971800</xdr:colOff>
      <xdr:row>559</xdr:row>
      <xdr:rowOff>66675</xdr:rowOff>
    </xdr:from>
    <xdr:ext cx="213360" cy="220616"/>
    <xdr:pic>
      <xdr:nvPicPr>
        <xdr:cNvPr id="34" name="Picture 5" descr="http://www.belgianstamps.eu/GIFS/world%203.gif">
          <a:extLst>
            <a:ext uri="{FF2B5EF4-FFF2-40B4-BE49-F238E27FC236}">
              <a16:creationId xmlns:a16="http://schemas.microsoft.com/office/drawing/2014/main" id="{C5B148CD-9D5D-40D8-A6DF-CB16FA92E3C1}"/>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6705600" y="94950915"/>
          <a:ext cx="213360" cy="220616"/>
        </a:xfrm>
        <a:prstGeom prst="rect">
          <a:avLst/>
        </a:prstGeom>
        <a:noFill/>
      </xdr:spPr>
    </xdr:pic>
    <xdr:clientData/>
  </xdr:oneCellAnchor>
  <xdr:oneCellAnchor>
    <xdr:from>
      <xdr:col>10</xdr:col>
      <xdr:colOff>891540</xdr:colOff>
      <xdr:row>491</xdr:row>
      <xdr:rowOff>35650</xdr:rowOff>
    </xdr:from>
    <xdr:ext cx="175260" cy="173899"/>
    <xdr:pic>
      <xdr:nvPicPr>
        <xdr:cNvPr id="35" name="Picture 1">
          <a:extLst>
            <a:ext uri="{FF2B5EF4-FFF2-40B4-BE49-F238E27FC236}">
              <a16:creationId xmlns:a16="http://schemas.microsoft.com/office/drawing/2014/main" id="{75EA63F3-369D-4BE4-A507-56AF5278CAD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05600" y="83520370"/>
          <a:ext cx="175260" cy="173899"/>
        </a:xfrm>
        <a:prstGeom prst="rect">
          <a:avLst/>
        </a:prstGeom>
        <a:noFill/>
        <a:ln w="1">
          <a:noFill/>
          <a:miter lim="800000"/>
          <a:headEnd/>
          <a:tailEnd type="none" w="med" len="med"/>
        </a:ln>
        <a:effectLst/>
      </xdr:spPr>
    </xdr:pic>
    <xdr:clientData/>
  </xdr:oneCellAnchor>
  <xdr:oneCellAnchor>
    <xdr:from>
      <xdr:col>10</xdr:col>
      <xdr:colOff>1861730</xdr:colOff>
      <xdr:row>543</xdr:row>
      <xdr:rowOff>20683</xdr:rowOff>
    </xdr:from>
    <xdr:ext cx="175260" cy="173899"/>
    <xdr:pic>
      <xdr:nvPicPr>
        <xdr:cNvPr id="36" name="Picture 1">
          <a:extLst>
            <a:ext uri="{FF2B5EF4-FFF2-40B4-BE49-F238E27FC236}">
              <a16:creationId xmlns:a16="http://schemas.microsoft.com/office/drawing/2014/main" id="{A2FB36B7-C673-4FDF-BD4C-588E8EA64B2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08050" y="92222683"/>
          <a:ext cx="175260" cy="173899"/>
        </a:xfrm>
        <a:prstGeom prst="rect">
          <a:avLst/>
        </a:prstGeom>
        <a:noFill/>
        <a:ln w="1">
          <a:noFill/>
          <a:miter lim="800000"/>
          <a:headEnd/>
          <a:tailEnd type="none" w="med" len="med"/>
        </a:ln>
        <a:effectLst/>
      </xdr:spPr>
    </xdr:pic>
    <xdr:clientData/>
  </xdr:oneCellAnchor>
  <xdr:oneCellAnchor>
    <xdr:from>
      <xdr:col>10</xdr:col>
      <xdr:colOff>1180012</xdr:colOff>
      <xdr:row>649</xdr:row>
      <xdr:rowOff>46537</xdr:rowOff>
    </xdr:from>
    <xdr:ext cx="175260" cy="173899"/>
    <xdr:pic>
      <xdr:nvPicPr>
        <xdr:cNvPr id="37" name="Picture 1">
          <a:extLst>
            <a:ext uri="{FF2B5EF4-FFF2-40B4-BE49-F238E27FC236}">
              <a16:creationId xmlns:a16="http://schemas.microsoft.com/office/drawing/2014/main" id="{D93CCCAC-A4C0-4278-91D3-E50A3DE5D33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04512" y="110018377"/>
          <a:ext cx="175260" cy="173899"/>
        </a:xfrm>
        <a:prstGeom prst="rect">
          <a:avLst/>
        </a:prstGeom>
        <a:noFill/>
        <a:ln w="1">
          <a:noFill/>
          <a:miter lim="800000"/>
          <a:headEnd/>
          <a:tailEnd type="none" w="med" len="med"/>
        </a:ln>
        <a:effectLst/>
      </xdr:spPr>
    </xdr:pic>
    <xdr:clientData/>
  </xdr:oneCellAnchor>
  <xdr:oneCellAnchor>
    <xdr:from>
      <xdr:col>10</xdr:col>
      <xdr:colOff>1619251</xdr:colOff>
      <xdr:row>517</xdr:row>
      <xdr:rowOff>186418</xdr:rowOff>
    </xdr:from>
    <xdr:ext cx="210406" cy="205176"/>
    <xdr:pic>
      <xdr:nvPicPr>
        <xdr:cNvPr id="38" name="Picture 3" descr="http://www.belgianstamps.eu/GIFS/world%201.gif">
          <a:extLst>
            <a:ext uri="{FF2B5EF4-FFF2-40B4-BE49-F238E27FC236}">
              <a16:creationId xmlns:a16="http://schemas.microsoft.com/office/drawing/2014/main" id="{E697EE1E-5D72-4AD0-ADB2-F397504292D9}"/>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701791" y="88014538"/>
          <a:ext cx="210406" cy="205176"/>
        </a:xfrm>
        <a:prstGeom prst="rect">
          <a:avLst/>
        </a:prstGeom>
        <a:noFill/>
      </xdr:spPr>
    </xdr:pic>
    <xdr:clientData/>
  </xdr:oneCellAnchor>
  <xdr:oneCellAnchor>
    <xdr:from>
      <xdr:col>10</xdr:col>
      <xdr:colOff>1322615</xdr:colOff>
      <xdr:row>575</xdr:row>
      <xdr:rowOff>20411</xdr:rowOff>
    </xdr:from>
    <xdr:ext cx="210406" cy="217714"/>
    <xdr:pic>
      <xdr:nvPicPr>
        <xdr:cNvPr id="39" name="Picture 3" descr="http://www.belgianstamps.eu/GIFS/world%201.gif">
          <a:extLst>
            <a:ext uri="{FF2B5EF4-FFF2-40B4-BE49-F238E27FC236}">
              <a16:creationId xmlns:a16="http://schemas.microsoft.com/office/drawing/2014/main" id="{B5D04E0F-C0EC-41FB-990B-4B253BDDC92D}"/>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702335" y="97586891"/>
          <a:ext cx="210406" cy="217714"/>
        </a:xfrm>
        <a:prstGeom prst="rect">
          <a:avLst/>
        </a:prstGeom>
        <a:noFill/>
      </xdr:spPr>
    </xdr:pic>
    <xdr:clientData/>
  </xdr:oneCellAnchor>
  <xdr:oneCellAnchor>
    <xdr:from>
      <xdr:col>10</xdr:col>
      <xdr:colOff>1382486</xdr:colOff>
      <xdr:row>583</xdr:row>
      <xdr:rowOff>33746</xdr:rowOff>
    </xdr:from>
    <xdr:ext cx="210406" cy="205176"/>
    <xdr:pic>
      <xdr:nvPicPr>
        <xdr:cNvPr id="40" name="Picture 3" descr="http://www.belgianstamps.eu/GIFS/world%201.gif">
          <a:extLst>
            <a:ext uri="{FF2B5EF4-FFF2-40B4-BE49-F238E27FC236}">
              <a16:creationId xmlns:a16="http://schemas.microsoft.com/office/drawing/2014/main" id="{68E31A84-2D0E-40A8-B76E-89581FBE3783}"/>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708866" y="98941346"/>
          <a:ext cx="210406" cy="205176"/>
        </a:xfrm>
        <a:prstGeom prst="rect">
          <a:avLst/>
        </a:prstGeom>
        <a:noFill/>
      </xdr:spPr>
    </xdr:pic>
    <xdr:clientData/>
  </xdr:oneCellAnchor>
  <xdr:oneCellAnchor>
    <xdr:from>
      <xdr:col>10</xdr:col>
      <xdr:colOff>3935459</xdr:colOff>
      <xdr:row>602</xdr:row>
      <xdr:rowOff>90079</xdr:rowOff>
    </xdr:from>
    <xdr:ext cx="175260" cy="173899"/>
    <xdr:pic>
      <xdr:nvPicPr>
        <xdr:cNvPr id="41" name="Picture 1">
          <a:extLst>
            <a:ext uri="{FF2B5EF4-FFF2-40B4-BE49-F238E27FC236}">
              <a16:creationId xmlns:a16="http://schemas.microsoft.com/office/drawing/2014/main" id="{D34AA7E0-692D-4E7D-86C4-8962BA7844B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09139" y="102182839"/>
          <a:ext cx="175260" cy="173899"/>
        </a:xfrm>
        <a:prstGeom prst="rect">
          <a:avLst/>
        </a:prstGeom>
        <a:noFill/>
        <a:ln w="1">
          <a:noFill/>
          <a:miter lim="800000"/>
          <a:headEnd/>
          <a:tailEnd type="none" w="med" len="med"/>
        </a:ln>
        <a:effectLst/>
      </xdr:spPr>
    </xdr:pic>
    <xdr:clientData/>
  </xdr:oneCellAnchor>
  <xdr:oneCellAnchor>
    <xdr:from>
      <xdr:col>10</xdr:col>
      <xdr:colOff>11430</xdr:colOff>
      <xdr:row>640</xdr:row>
      <xdr:rowOff>22860</xdr:rowOff>
    </xdr:from>
    <xdr:ext cx="190500" cy="17780"/>
    <xdr:pic>
      <xdr:nvPicPr>
        <xdr:cNvPr id="42" name="Picture 12">
          <a:extLst>
            <a:ext uri="{FF2B5EF4-FFF2-40B4-BE49-F238E27FC236}">
              <a16:creationId xmlns:a16="http://schemas.microsoft.com/office/drawing/2014/main" id="{4FD90661-E5CF-4E66-A3B0-ABC7E9CFB958}"/>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6107430" y="108485940"/>
          <a:ext cx="190500" cy="17780"/>
        </a:xfrm>
        <a:prstGeom prst="rect">
          <a:avLst/>
        </a:prstGeom>
        <a:noFill/>
        <a:ln w="1">
          <a:noFill/>
          <a:miter lim="800000"/>
          <a:headEnd/>
          <a:tailEnd type="none" w="med" len="med"/>
        </a:ln>
        <a:effectLst/>
      </xdr:spPr>
    </xdr:pic>
    <xdr:clientData/>
  </xdr:oneCellAnchor>
  <xdr:oneCellAnchor>
    <xdr:from>
      <xdr:col>10</xdr:col>
      <xdr:colOff>1411061</xdr:colOff>
      <xdr:row>532</xdr:row>
      <xdr:rowOff>16329</xdr:rowOff>
    </xdr:from>
    <xdr:ext cx="182880" cy="182880"/>
    <xdr:pic>
      <xdr:nvPicPr>
        <xdr:cNvPr id="43" name="Picture 4" descr="http://www.belgianstamps.eu/GIFS/Europe%203.gif">
          <a:extLst>
            <a:ext uri="{FF2B5EF4-FFF2-40B4-BE49-F238E27FC236}">
              <a16:creationId xmlns:a16="http://schemas.microsoft.com/office/drawing/2014/main" id="{0C3E70EC-B108-4300-814C-19D18AB57C1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06961" y="90374289"/>
          <a:ext cx="182880" cy="182880"/>
        </a:xfrm>
        <a:prstGeom prst="rect">
          <a:avLst/>
        </a:prstGeom>
        <a:noFill/>
      </xdr:spPr>
    </xdr:pic>
    <xdr:clientData/>
  </xdr:oneCellAnchor>
  <xdr:oneCellAnchor>
    <xdr:from>
      <xdr:col>10</xdr:col>
      <xdr:colOff>1915822</xdr:colOff>
      <xdr:row>537</xdr:row>
      <xdr:rowOff>19050</xdr:rowOff>
    </xdr:from>
    <xdr:ext cx="145155" cy="150747"/>
    <xdr:pic>
      <xdr:nvPicPr>
        <xdr:cNvPr id="44" name="Picture 3" descr="http://www.belgianstamps.eu/GIFS/world%201.gif">
          <a:extLst>
            <a:ext uri="{FF2B5EF4-FFF2-40B4-BE49-F238E27FC236}">
              <a16:creationId xmlns:a16="http://schemas.microsoft.com/office/drawing/2014/main" id="{5D917903-EB6E-46A7-9AC0-CF8E11A2684D}"/>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708802" y="91215210"/>
          <a:ext cx="145155" cy="150747"/>
        </a:xfrm>
        <a:prstGeom prst="rect">
          <a:avLst/>
        </a:prstGeom>
        <a:noFill/>
      </xdr:spPr>
    </xdr:pic>
    <xdr:clientData/>
  </xdr:oneCellAnchor>
  <xdr:oneCellAnchor>
    <xdr:from>
      <xdr:col>10</xdr:col>
      <xdr:colOff>794930</xdr:colOff>
      <xdr:row>671</xdr:row>
      <xdr:rowOff>68307</xdr:rowOff>
    </xdr:from>
    <xdr:ext cx="175260" cy="173899"/>
    <xdr:pic>
      <xdr:nvPicPr>
        <xdr:cNvPr id="45" name="Picture 1">
          <a:extLst>
            <a:ext uri="{FF2B5EF4-FFF2-40B4-BE49-F238E27FC236}">
              <a16:creationId xmlns:a16="http://schemas.microsoft.com/office/drawing/2014/main" id="{EA52FD96-3F23-4762-92B2-24229B20851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08050" y="113728227"/>
          <a:ext cx="175260" cy="173899"/>
        </a:xfrm>
        <a:prstGeom prst="rect">
          <a:avLst/>
        </a:prstGeom>
        <a:noFill/>
        <a:ln w="1">
          <a:noFill/>
          <a:miter lim="800000"/>
          <a:headEnd/>
          <a:tailEnd type="none" w="med" len="med"/>
        </a:ln>
        <a:effectLst/>
      </xdr:spPr>
    </xdr:pic>
    <xdr:clientData/>
  </xdr:oneCellAnchor>
  <xdr:oneCellAnchor>
    <xdr:from>
      <xdr:col>10</xdr:col>
      <xdr:colOff>3566160</xdr:colOff>
      <xdr:row>719</xdr:row>
      <xdr:rowOff>40005</xdr:rowOff>
    </xdr:from>
    <xdr:ext cx="182880" cy="182880"/>
    <xdr:pic>
      <xdr:nvPicPr>
        <xdr:cNvPr id="46" name="Picture 4" descr="http://www.belgianstamps.eu/GIFS/Europe%203.gif">
          <a:extLst>
            <a:ext uri="{FF2B5EF4-FFF2-40B4-BE49-F238E27FC236}">
              <a16:creationId xmlns:a16="http://schemas.microsoft.com/office/drawing/2014/main" id="{4A87FB68-7699-4706-95BD-15AA2AE814F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05600" y="121746645"/>
          <a:ext cx="182880" cy="182880"/>
        </a:xfrm>
        <a:prstGeom prst="rect">
          <a:avLst/>
        </a:prstGeom>
        <a:noFill/>
      </xdr:spPr>
    </xdr:pic>
    <xdr:clientData/>
  </xdr:oneCellAnchor>
  <xdr:oneCellAnchor>
    <xdr:from>
      <xdr:col>10</xdr:col>
      <xdr:colOff>3590924</xdr:colOff>
      <xdr:row>734</xdr:row>
      <xdr:rowOff>38099</xdr:rowOff>
    </xdr:from>
    <xdr:ext cx="142875" cy="142875"/>
    <xdr:pic>
      <xdr:nvPicPr>
        <xdr:cNvPr id="47" name="Picture 24" descr="http://www.belgianstamps.eu/GIFS/Europe%201.gif">
          <a:extLst>
            <a:ext uri="{FF2B5EF4-FFF2-40B4-BE49-F238E27FC236}">
              <a16:creationId xmlns:a16="http://schemas.microsoft.com/office/drawing/2014/main" id="{163D9E58-434A-4CD8-9D07-A712F487AEFF}"/>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6707504" y="124259339"/>
          <a:ext cx="142875" cy="142875"/>
        </a:xfrm>
        <a:prstGeom prst="rect">
          <a:avLst/>
        </a:prstGeom>
        <a:noFill/>
      </xdr:spPr>
    </xdr:pic>
    <xdr:clientData/>
  </xdr:oneCellAnchor>
  <xdr:oneCellAnchor>
    <xdr:from>
      <xdr:col>10</xdr:col>
      <xdr:colOff>2828925</xdr:colOff>
      <xdr:row>764</xdr:row>
      <xdr:rowOff>38100</xdr:rowOff>
    </xdr:from>
    <xdr:ext cx="190500" cy="190500"/>
    <xdr:pic>
      <xdr:nvPicPr>
        <xdr:cNvPr id="48" name="Picture 24" descr="http://www.belgianstamps.eu/GIFS/Europe%201.gif">
          <a:extLst>
            <a:ext uri="{FF2B5EF4-FFF2-40B4-BE49-F238E27FC236}">
              <a16:creationId xmlns:a16="http://schemas.microsoft.com/office/drawing/2014/main" id="{934CD0A2-C751-4B12-816D-6ED1B2116F4B}"/>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6707505" y="129288540"/>
          <a:ext cx="190500" cy="190500"/>
        </a:xfrm>
        <a:prstGeom prst="rect">
          <a:avLst/>
        </a:prstGeom>
        <a:noFill/>
      </xdr:spPr>
    </xdr:pic>
    <xdr:clientData/>
  </xdr:oneCellAnchor>
  <xdr:oneCellAnchor>
    <xdr:from>
      <xdr:col>10</xdr:col>
      <xdr:colOff>2686050</xdr:colOff>
      <xdr:row>793</xdr:row>
      <xdr:rowOff>28575</xdr:rowOff>
    </xdr:from>
    <xdr:ext cx="190500" cy="190500"/>
    <xdr:pic>
      <xdr:nvPicPr>
        <xdr:cNvPr id="49" name="Picture 24" descr="http://www.belgianstamps.eu/GIFS/Europe%201.gif">
          <a:extLst>
            <a:ext uri="{FF2B5EF4-FFF2-40B4-BE49-F238E27FC236}">
              <a16:creationId xmlns:a16="http://schemas.microsoft.com/office/drawing/2014/main" id="{597FC3C3-A382-4C36-898C-9D173234463B}"/>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6701790" y="134475855"/>
          <a:ext cx="190500" cy="190500"/>
        </a:xfrm>
        <a:prstGeom prst="rect">
          <a:avLst/>
        </a:prstGeom>
        <a:noFill/>
      </xdr:spPr>
    </xdr:pic>
    <xdr:clientData/>
  </xdr:oneCellAnchor>
  <xdr:oneCellAnchor>
    <xdr:from>
      <xdr:col>10</xdr:col>
      <xdr:colOff>2495550</xdr:colOff>
      <xdr:row>800</xdr:row>
      <xdr:rowOff>152400</xdr:rowOff>
    </xdr:from>
    <xdr:ext cx="190500" cy="190500"/>
    <xdr:pic>
      <xdr:nvPicPr>
        <xdr:cNvPr id="50" name="Picture 24" descr="http://www.belgianstamps.eu/GIFS/Europe%201.gif">
          <a:extLst>
            <a:ext uri="{FF2B5EF4-FFF2-40B4-BE49-F238E27FC236}">
              <a16:creationId xmlns:a16="http://schemas.microsoft.com/office/drawing/2014/main" id="{5C1841B5-FD11-41EE-8B69-ED11D1640BD7}"/>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6701790" y="135773160"/>
          <a:ext cx="190500" cy="190500"/>
        </a:xfrm>
        <a:prstGeom prst="rect">
          <a:avLst/>
        </a:prstGeom>
        <a:noFill/>
      </xdr:spPr>
    </xdr:pic>
    <xdr:clientData/>
  </xdr:oneCellAnchor>
  <xdr:oneCellAnchor>
    <xdr:from>
      <xdr:col>6</xdr:col>
      <xdr:colOff>133350</xdr:colOff>
      <xdr:row>866</xdr:row>
      <xdr:rowOff>38100</xdr:rowOff>
    </xdr:from>
    <xdr:ext cx="157414" cy="152400"/>
    <xdr:pic>
      <xdr:nvPicPr>
        <xdr:cNvPr id="51" name="Picture 24" descr="http://www.belgianstamps.eu/GIFS/Europe%201.gif">
          <a:extLst>
            <a:ext uri="{FF2B5EF4-FFF2-40B4-BE49-F238E27FC236}">
              <a16:creationId xmlns:a16="http://schemas.microsoft.com/office/drawing/2014/main" id="{B2F21F7B-F30C-4FB6-B6C4-330AA48F70A6}"/>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790950" y="146723100"/>
          <a:ext cx="157414" cy="152400"/>
        </a:xfrm>
        <a:prstGeom prst="rect">
          <a:avLst/>
        </a:prstGeom>
        <a:noFill/>
      </xdr:spPr>
    </xdr:pic>
    <xdr:clientData/>
  </xdr:oneCellAnchor>
  <xdr:oneCellAnchor>
    <xdr:from>
      <xdr:col>10</xdr:col>
      <xdr:colOff>2661285</xdr:colOff>
      <xdr:row>759</xdr:row>
      <xdr:rowOff>40005</xdr:rowOff>
    </xdr:from>
    <xdr:ext cx="182880" cy="182880"/>
    <xdr:pic>
      <xdr:nvPicPr>
        <xdr:cNvPr id="52" name="Picture 4" descr="http://www.belgianstamps.eu/GIFS/Europe%203.gif">
          <a:extLst>
            <a:ext uri="{FF2B5EF4-FFF2-40B4-BE49-F238E27FC236}">
              <a16:creationId xmlns:a16="http://schemas.microsoft.com/office/drawing/2014/main" id="{24420F8D-BCFB-4E63-AE96-A4192D7406A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07505" y="128452245"/>
          <a:ext cx="182880" cy="182880"/>
        </a:xfrm>
        <a:prstGeom prst="rect">
          <a:avLst/>
        </a:prstGeom>
        <a:noFill/>
      </xdr:spPr>
    </xdr:pic>
    <xdr:clientData/>
  </xdr:oneCellAnchor>
  <xdr:oneCellAnchor>
    <xdr:from>
      <xdr:col>10</xdr:col>
      <xdr:colOff>2947035</xdr:colOff>
      <xdr:row>789</xdr:row>
      <xdr:rowOff>20955</xdr:rowOff>
    </xdr:from>
    <xdr:ext cx="182880" cy="182880"/>
    <xdr:pic>
      <xdr:nvPicPr>
        <xdr:cNvPr id="53" name="Picture 4" descr="http://www.belgianstamps.eu/GIFS/Europe%203.gif">
          <a:extLst>
            <a:ext uri="{FF2B5EF4-FFF2-40B4-BE49-F238E27FC236}">
              <a16:creationId xmlns:a16="http://schemas.microsoft.com/office/drawing/2014/main" id="{CB277C2B-5000-49A9-B64C-1C930B288BF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03695" y="133797675"/>
          <a:ext cx="182880" cy="182880"/>
        </a:xfrm>
        <a:prstGeom prst="rect">
          <a:avLst/>
        </a:prstGeom>
        <a:noFill/>
      </xdr:spPr>
    </xdr:pic>
    <xdr:clientData/>
  </xdr:oneCellAnchor>
  <xdr:oneCellAnchor>
    <xdr:from>
      <xdr:col>10</xdr:col>
      <xdr:colOff>2546985</xdr:colOff>
      <xdr:row>804</xdr:row>
      <xdr:rowOff>30480</xdr:rowOff>
    </xdr:from>
    <xdr:ext cx="182880" cy="182880"/>
    <xdr:pic>
      <xdr:nvPicPr>
        <xdr:cNvPr id="54" name="Picture 4" descr="http://www.belgianstamps.eu/GIFS/Europe%203.gif">
          <a:extLst>
            <a:ext uri="{FF2B5EF4-FFF2-40B4-BE49-F238E27FC236}">
              <a16:creationId xmlns:a16="http://schemas.microsoft.com/office/drawing/2014/main" id="{6BC6426D-2FCC-4A70-9DE2-895C80F4F7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07505" y="136321800"/>
          <a:ext cx="182880" cy="182880"/>
        </a:xfrm>
        <a:prstGeom prst="rect">
          <a:avLst/>
        </a:prstGeom>
        <a:noFill/>
      </xdr:spPr>
    </xdr:pic>
    <xdr:clientData/>
  </xdr:oneCellAnchor>
  <xdr:oneCellAnchor>
    <xdr:from>
      <xdr:col>10</xdr:col>
      <xdr:colOff>2251710</xdr:colOff>
      <xdr:row>818</xdr:row>
      <xdr:rowOff>30480</xdr:rowOff>
    </xdr:from>
    <xdr:ext cx="182880" cy="182880"/>
    <xdr:pic>
      <xdr:nvPicPr>
        <xdr:cNvPr id="55" name="Picture 4" descr="http://www.belgianstamps.eu/GIFS/Europe%203.gif">
          <a:extLst>
            <a:ext uri="{FF2B5EF4-FFF2-40B4-BE49-F238E27FC236}">
              <a16:creationId xmlns:a16="http://schemas.microsoft.com/office/drawing/2014/main" id="{394ACE17-73D5-4F62-8562-4800CBA9B19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01790" y="138668760"/>
          <a:ext cx="182880" cy="182880"/>
        </a:xfrm>
        <a:prstGeom prst="rect">
          <a:avLst/>
        </a:prstGeom>
        <a:noFill/>
      </xdr:spPr>
    </xdr:pic>
    <xdr:clientData/>
  </xdr:oneCellAnchor>
  <xdr:oneCellAnchor>
    <xdr:from>
      <xdr:col>10</xdr:col>
      <xdr:colOff>3542129</xdr:colOff>
      <xdr:row>727</xdr:row>
      <xdr:rowOff>57149</xdr:rowOff>
    </xdr:from>
    <xdr:ext cx="147855" cy="150495"/>
    <xdr:pic>
      <xdr:nvPicPr>
        <xdr:cNvPr id="56" name="Picture 3" descr="http://www.belgianstamps.eu/GIFS/world%201.gif">
          <a:extLst>
            <a:ext uri="{FF2B5EF4-FFF2-40B4-BE49-F238E27FC236}">
              <a16:creationId xmlns:a16="http://schemas.microsoft.com/office/drawing/2014/main" id="{EDF9E297-5692-4DD9-A0B1-181262C0C12F}"/>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704429" y="123104909"/>
          <a:ext cx="147855" cy="150495"/>
        </a:xfrm>
        <a:prstGeom prst="rect">
          <a:avLst/>
        </a:prstGeom>
        <a:noFill/>
      </xdr:spPr>
    </xdr:pic>
    <xdr:clientData/>
  </xdr:oneCellAnchor>
  <xdr:oneCellAnchor>
    <xdr:from>
      <xdr:col>10</xdr:col>
      <xdr:colOff>3629024</xdr:colOff>
      <xdr:row>739</xdr:row>
      <xdr:rowOff>49309</xdr:rowOff>
    </xdr:from>
    <xdr:ext cx="165735" cy="158336"/>
    <xdr:pic>
      <xdr:nvPicPr>
        <xdr:cNvPr id="57" name="Picture 3" descr="http://www.belgianstamps.eu/GIFS/world%201.gif">
          <a:extLst>
            <a:ext uri="{FF2B5EF4-FFF2-40B4-BE49-F238E27FC236}">
              <a16:creationId xmlns:a16="http://schemas.microsoft.com/office/drawing/2014/main" id="{B28EE771-3242-4E0C-8EA9-59CABEC2A203}"/>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707504" y="125108749"/>
          <a:ext cx="165735" cy="158336"/>
        </a:xfrm>
        <a:prstGeom prst="rect">
          <a:avLst/>
        </a:prstGeom>
        <a:noFill/>
      </xdr:spPr>
    </xdr:pic>
    <xdr:clientData/>
  </xdr:oneCellAnchor>
  <xdr:oneCellAnchor>
    <xdr:from>
      <xdr:col>10</xdr:col>
      <xdr:colOff>2762250</xdr:colOff>
      <xdr:row>839</xdr:row>
      <xdr:rowOff>19050</xdr:rowOff>
    </xdr:from>
    <xdr:ext cx="601980" cy="150495"/>
    <xdr:pic>
      <xdr:nvPicPr>
        <xdr:cNvPr id="59" name="Afbeelding 58">
          <a:extLst>
            <a:ext uri="{FF2B5EF4-FFF2-40B4-BE49-F238E27FC236}">
              <a16:creationId xmlns:a16="http://schemas.microsoft.com/office/drawing/2014/main" id="{3C8B697E-02EB-4067-9ABC-6F101916F236}"/>
            </a:ext>
          </a:extLst>
        </xdr:cNvPr>
        <xdr:cNvPicPr>
          <a:picLocks noChangeAspect="1"/>
        </xdr:cNvPicPr>
      </xdr:nvPicPr>
      <xdr:blipFill>
        <a:blip xmlns:r="http://schemas.openxmlformats.org/officeDocument/2006/relationships" r:embed="rId8"/>
        <a:stretch>
          <a:fillRect/>
        </a:stretch>
      </xdr:blipFill>
      <xdr:spPr>
        <a:xfrm rot="10800000">
          <a:off x="6701790" y="142177770"/>
          <a:ext cx="601980" cy="150495"/>
        </a:xfrm>
        <a:prstGeom prst="rect">
          <a:avLst/>
        </a:prstGeom>
      </xdr:spPr>
    </xdr:pic>
    <xdr:clientData/>
  </xdr:oneCellAnchor>
  <xdr:oneCellAnchor>
    <xdr:from>
      <xdr:col>10</xdr:col>
      <xdr:colOff>2762250</xdr:colOff>
      <xdr:row>840</xdr:row>
      <xdr:rowOff>38100</xdr:rowOff>
    </xdr:from>
    <xdr:ext cx="601980" cy="150495"/>
    <xdr:pic>
      <xdr:nvPicPr>
        <xdr:cNvPr id="60" name="Afbeelding 59">
          <a:extLst>
            <a:ext uri="{FF2B5EF4-FFF2-40B4-BE49-F238E27FC236}">
              <a16:creationId xmlns:a16="http://schemas.microsoft.com/office/drawing/2014/main" id="{C54140C6-5A8F-493A-AB48-CDB5B1C2B4F9}"/>
            </a:ext>
          </a:extLst>
        </xdr:cNvPr>
        <xdr:cNvPicPr>
          <a:picLocks noChangeAspect="1"/>
        </xdr:cNvPicPr>
      </xdr:nvPicPr>
      <xdr:blipFill>
        <a:blip xmlns:r="http://schemas.openxmlformats.org/officeDocument/2006/relationships" r:embed="rId8"/>
        <a:stretch>
          <a:fillRect/>
        </a:stretch>
      </xdr:blipFill>
      <xdr:spPr>
        <a:xfrm rot="10800000">
          <a:off x="6701790" y="142364460"/>
          <a:ext cx="601980" cy="150495"/>
        </a:xfrm>
        <a:prstGeom prst="rect">
          <a:avLst/>
        </a:prstGeom>
      </xdr:spPr>
    </xdr:pic>
    <xdr:clientData/>
  </xdr:oneCellAnchor>
  <xdr:oneCellAnchor>
    <xdr:from>
      <xdr:col>10</xdr:col>
      <xdr:colOff>2762250</xdr:colOff>
      <xdr:row>841</xdr:row>
      <xdr:rowOff>47625</xdr:rowOff>
    </xdr:from>
    <xdr:ext cx="601980" cy="150495"/>
    <xdr:pic>
      <xdr:nvPicPr>
        <xdr:cNvPr id="61" name="Afbeelding 60">
          <a:extLst>
            <a:ext uri="{FF2B5EF4-FFF2-40B4-BE49-F238E27FC236}">
              <a16:creationId xmlns:a16="http://schemas.microsoft.com/office/drawing/2014/main" id="{96795EB2-1F49-4272-A6C2-9E5C7F6FBCA7}"/>
            </a:ext>
          </a:extLst>
        </xdr:cNvPr>
        <xdr:cNvPicPr>
          <a:picLocks noChangeAspect="1"/>
        </xdr:cNvPicPr>
      </xdr:nvPicPr>
      <xdr:blipFill>
        <a:blip xmlns:r="http://schemas.openxmlformats.org/officeDocument/2006/relationships" r:embed="rId8"/>
        <a:stretch>
          <a:fillRect/>
        </a:stretch>
      </xdr:blipFill>
      <xdr:spPr>
        <a:xfrm rot="10800000">
          <a:off x="6701790" y="142541625"/>
          <a:ext cx="601980" cy="150495"/>
        </a:xfrm>
        <a:prstGeom prst="rect">
          <a:avLst/>
        </a:prstGeom>
      </xdr:spPr>
    </xdr:pic>
    <xdr:clientData/>
  </xdr:oneCellAnchor>
  <xdr:oneCellAnchor>
    <xdr:from>
      <xdr:col>8</xdr:col>
      <xdr:colOff>11340</xdr:colOff>
      <xdr:row>1181</xdr:row>
      <xdr:rowOff>159202</xdr:rowOff>
    </xdr:from>
    <xdr:ext cx="1199146" cy="1549632"/>
    <xdr:pic>
      <xdr:nvPicPr>
        <xdr:cNvPr id="62" name="Afbeelding 61">
          <a:extLst>
            <a:ext uri="{FF2B5EF4-FFF2-40B4-BE49-F238E27FC236}">
              <a16:creationId xmlns:a16="http://schemas.microsoft.com/office/drawing/2014/main" id="{0B07AC26-C97D-413A-BB90-BC0DAF2443E2}"/>
            </a:ext>
          </a:extLst>
        </xdr:cNvPr>
        <xdr:cNvPicPr>
          <a:picLocks noChangeAspect="1"/>
        </xdr:cNvPicPr>
      </xdr:nvPicPr>
      <xdr:blipFill>
        <a:blip xmlns:r="http://schemas.openxmlformats.org/officeDocument/2006/relationships" r:embed="rId9"/>
        <a:stretch>
          <a:fillRect/>
        </a:stretch>
      </xdr:blipFill>
      <xdr:spPr>
        <a:xfrm>
          <a:off x="3821340" y="238652502"/>
          <a:ext cx="1199146" cy="1549632"/>
        </a:xfrm>
        <a:prstGeom prst="rect">
          <a:avLst/>
        </a:prstGeom>
      </xdr:spPr>
    </xdr:pic>
    <xdr:clientData/>
  </xdr:oneCellAnchor>
  <xdr:oneCellAnchor>
    <xdr:from>
      <xdr:col>5</xdr:col>
      <xdr:colOff>99060</xdr:colOff>
      <xdr:row>1252</xdr:row>
      <xdr:rowOff>15240</xdr:rowOff>
    </xdr:from>
    <xdr:ext cx="190500" cy="17780"/>
    <xdr:pic>
      <xdr:nvPicPr>
        <xdr:cNvPr id="63" name="Picture 12">
          <a:extLst>
            <a:ext uri="{FF2B5EF4-FFF2-40B4-BE49-F238E27FC236}">
              <a16:creationId xmlns:a16="http://schemas.microsoft.com/office/drawing/2014/main" id="{686AF0A5-EFAB-4FBB-9FF8-D157B597672F}"/>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147060" y="211576920"/>
          <a:ext cx="190500" cy="17780"/>
        </a:xfrm>
        <a:prstGeom prst="rect">
          <a:avLst/>
        </a:prstGeom>
        <a:noFill/>
        <a:ln w="1">
          <a:noFill/>
          <a:miter lim="800000"/>
          <a:headEnd/>
          <a:tailEnd type="none" w="med" len="med"/>
        </a:ln>
        <a:effectLst/>
      </xdr:spPr>
    </xdr:pic>
    <xdr:clientData/>
  </xdr:oneCellAnchor>
  <xdr:oneCellAnchor>
    <xdr:from>
      <xdr:col>5</xdr:col>
      <xdr:colOff>99060</xdr:colOff>
      <xdr:row>1280</xdr:row>
      <xdr:rowOff>15240</xdr:rowOff>
    </xdr:from>
    <xdr:ext cx="190500" cy="17780"/>
    <xdr:pic>
      <xdr:nvPicPr>
        <xdr:cNvPr id="64" name="Picture 12">
          <a:extLst>
            <a:ext uri="{FF2B5EF4-FFF2-40B4-BE49-F238E27FC236}">
              <a16:creationId xmlns:a16="http://schemas.microsoft.com/office/drawing/2014/main" id="{5FC48549-1573-437F-8964-FEC93E6EFE25}"/>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147060" y="216270840"/>
          <a:ext cx="190500" cy="17780"/>
        </a:xfrm>
        <a:prstGeom prst="rect">
          <a:avLst/>
        </a:prstGeom>
        <a:noFill/>
        <a:ln w="1">
          <a:noFill/>
          <a:miter lim="800000"/>
          <a:headEnd/>
          <a:tailEnd type="none" w="med" len="med"/>
        </a:ln>
        <a:effectLst/>
      </xdr:spPr>
    </xdr:pic>
    <xdr:clientData/>
  </xdr:oneCellAnchor>
  <xdr:oneCellAnchor>
    <xdr:from>
      <xdr:col>5</xdr:col>
      <xdr:colOff>99060</xdr:colOff>
      <xdr:row>1374</xdr:row>
      <xdr:rowOff>15240</xdr:rowOff>
    </xdr:from>
    <xdr:ext cx="190500" cy="17780"/>
    <xdr:pic>
      <xdr:nvPicPr>
        <xdr:cNvPr id="65" name="Picture 12">
          <a:extLst>
            <a:ext uri="{FF2B5EF4-FFF2-40B4-BE49-F238E27FC236}">
              <a16:creationId xmlns:a16="http://schemas.microsoft.com/office/drawing/2014/main" id="{F85D111E-B982-4658-8BD3-A259137A3247}"/>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147060" y="232029000"/>
          <a:ext cx="190500" cy="17780"/>
        </a:xfrm>
        <a:prstGeom prst="rect">
          <a:avLst/>
        </a:prstGeom>
        <a:noFill/>
        <a:ln w="1">
          <a:noFill/>
          <a:miter lim="800000"/>
          <a:headEnd/>
          <a:tailEnd type="none" w="med" len="med"/>
        </a:ln>
        <a:effectLst/>
      </xdr:spPr>
    </xdr:pic>
    <xdr:clientData/>
  </xdr:oneCellAnchor>
  <xdr:oneCellAnchor>
    <xdr:from>
      <xdr:col>5</xdr:col>
      <xdr:colOff>99060</xdr:colOff>
      <xdr:row>1248</xdr:row>
      <xdr:rowOff>82974</xdr:rowOff>
    </xdr:from>
    <xdr:ext cx="190500" cy="17780"/>
    <xdr:pic>
      <xdr:nvPicPr>
        <xdr:cNvPr id="66" name="Picture 12">
          <a:extLst>
            <a:ext uri="{FF2B5EF4-FFF2-40B4-BE49-F238E27FC236}">
              <a16:creationId xmlns:a16="http://schemas.microsoft.com/office/drawing/2014/main" id="{53B0FAC2-FBD8-447C-A489-2C21C1E53697}"/>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147060" y="210974094"/>
          <a:ext cx="190500" cy="17780"/>
        </a:xfrm>
        <a:prstGeom prst="rect">
          <a:avLst/>
        </a:prstGeom>
        <a:noFill/>
        <a:ln w="1">
          <a:noFill/>
          <a:miter lim="800000"/>
          <a:headEnd/>
          <a:tailEnd type="none" w="med" len="med"/>
        </a:ln>
        <a:effectLst/>
      </xdr:spPr>
    </xdr:pic>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9C413-1735-4E52-852E-68CF529736B4}">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B84C0-4F88-4CAA-94E3-EBFD07D089EA}">
  <dimension ref="A1:BD1898"/>
  <sheetViews>
    <sheetView showZeros="0" tabSelected="1" zoomScale="76" zoomScaleNormal="76" zoomScaleSheetLayoutView="70" workbookViewId="0">
      <pane xSplit="11" ySplit="9" topLeftCell="L1861" activePane="bottomRight" state="frozen"/>
      <selection pane="topRight" activeCell="L1" sqref="L1"/>
      <selection pane="bottomLeft" activeCell="A10" sqref="A10"/>
      <selection pane="bottomRight" activeCell="K1868" sqref="K1868"/>
    </sheetView>
  </sheetViews>
  <sheetFormatPr defaultColWidth="8.88671875" defaultRowHeight="15" x14ac:dyDescent="0.3"/>
  <cols>
    <col min="1" max="1" width="3" style="165" customWidth="1"/>
    <col min="2" max="2" width="5.6640625" style="166" customWidth="1"/>
    <col min="3" max="3" width="11.21875" style="168" customWidth="1"/>
    <col min="4" max="4" width="6.44140625" style="169" customWidth="1"/>
    <col min="5" max="5" width="9.44140625" style="169" customWidth="1"/>
    <col min="6" max="6" width="6.33203125" style="170" customWidth="1"/>
    <col min="7" max="7" width="4.21875" style="171" customWidth="1"/>
    <col min="8" max="8" width="9" style="172" customWidth="1"/>
    <col min="9" max="10" width="8.88671875" style="169" customWidth="1"/>
    <col min="11" max="11" width="70.33203125" style="166" customWidth="1"/>
    <col min="12" max="12" width="21.77734375" style="3" customWidth="1"/>
    <col min="13" max="13" width="43.109375" style="3" customWidth="1"/>
    <col min="14" max="14" width="5.109375" style="1" hidden="1" customWidth="1"/>
    <col min="15" max="15" width="2.88671875" style="1" customWidth="1"/>
    <col min="16" max="17" width="7" style="1" customWidth="1"/>
    <col min="18" max="18" width="7" style="1" hidden="1" customWidth="1"/>
    <col min="19" max="19" width="2.5546875" style="1" customWidth="1"/>
    <col min="20" max="20" width="6.44140625" style="1" customWidth="1"/>
    <col min="21" max="21" width="7" style="1" customWidth="1"/>
    <col min="22" max="22" width="3" style="2" customWidth="1"/>
    <col min="23" max="23" width="7.21875" style="1" customWidth="1"/>
    <col min="24" max="24" width="6.77734375" style="1" customWidth="1"/>
    <col min="25" max="25" width="7.21875" style="1" customWidth="1"/>
    <col min="26" max="26" width="7.33203125" style="1" customWidth="1"/>
    <col min="27" max="27" width="6.33203125" style="1" customWidth="1"/>
    <col min="28" max="28" width="6.6640625" style="1" customWidth="1"/>
    <col min="29" max="29" width="2.5546875" style="1" customWidth="1"/>
    <col min="30" max="30" width="11.33203125" style="1" customWidth="1"/>
    <col min="31" max="31" width="2.6640625" style="1" customWidth="1"/>
    <col min="32" max="32" width="8.88671875" style="1"/>
    <col min="33" max="33" width="9.5546875" style="1" customWidth="1"/>
    <col min="34" max="34" width="3" style="1" customWidth="1"/>
    <col min="35" max="16384" width="8.88671875" style="1"/>
  </cols>
  <sheetData>
    <row r="1" spans="1:38" x14ac:dyDescent="0.3">
      <c r="C1" s="166"/>
      <c r="D1" s="166"/>
      <c r="E1" s="166"/>
      <c r="F1" s="167"/>
      <c r="G1" s="166"/>
      <c r="H1" s="166"/>
      <c r="I1" s="166"/>
      <c r="J1" s="166"/>
    </row>
    <row r="2" spans="1:38" ht="15.6" thickBot="1" x14ac:dyDescent="0.35"/>
    <row r="3" spans="1:38" ht="61.2" customHeight="1" thickTop="1" thickBot="1" x14ac:dyDescent="0.35">
      <c r="A3" s="173" t="s">
        <v>2743</v>
      </c>
      <c r="B3" s="174" t="s">
        <v>2745</v>
      </c>
      <c r="C3" s="175"/>
      <c r="D3" s="175"/>
      <c r="E3" s="175"/>
      <c r="F3" s="175"/>
      <c r="G3" s="175"/>
      <c r="H3" s="175"/>
      <c r="I3" s="175"/>
      <c r="J3" s="175"/>
      <c r="K3" s="176"/>
      <c r="L3" s="114" t="s">
        <v>2744</v>
      </c>
      <c r="M3" s="115"/>
      <c r="N3" s="8"/>
      <c r="O3" s="8"/>
      <c r="P3" s="116" t="s">
        <v>2746</v>
      </c>
      <c r="Q3" s="117"/>
      <c r="R3" s="117"/>
      <c r="S3" s="117"/>
      <c r="T3" s="117"/>
      <c r="U3" s="117"/>
      <c r="V3" s="113" t="s">
        <v>2743</v>
      </c>
      <c r="W3" s="118" t="s">
        <v>2742</v>
      </c>
      <c r="X3" s="119"/>
      <c r="Y3" s="120"/>
      <c r="Z3" s="120"/>
      <c r="AA3" s="120"/>
      <c r="AB3" s="121"/>
      <c r="AC3" s="131" t="s">
        <v>2741</v>
      </c>
      <c r="AD3" s="132"/>
      <c r="AE3" s="132"/>
      <c r="AF3" s="132"/>
      <c r="AG3" s="132"/>
      <c r="AH3" s="133" t="s">
        <v>2740</v>
      </c>
    </row>
    <row r="4" spans="1:38" ht="43.8" customHeight="1" thickTop="1" thickBot="1" x14ac:dyDescent="0.35">
      <c r="A4" s="177"/>
      <c r="B4" s="178"/>
      <c r="C4" s="179" t="s">
        <v>2739</v>
      </c>
      <c r="D4" s="179"/>
      <c r="E4" s="179"/>
      <c r="F4" s="180"/>
      <c r="G4" s="181"/>
      <c r="H4" s="179"/>
      <c r="I4" s="179"/>
      <c r="J4" s="179"/>
      <c r="K4" s="182"/>
      <c r="L4" s="135" t="s">
        <v>2738</v>
      </c>
      <c r="M4" s="136"/>
      <c r="N4" s="8"/>
      <c r="O4" s="110" t="str">
        <f>IF(COUNTIF(N10:N1898,"?")&gt;=1,"?","")</f>
        <v/>
      </c>
      <c r="P4" s="137" t="s">
        <v>2737</v>
      </c>
      <c r="Q4" s="138"/>
      <c r="R4" s="8"/>
      <c r="S4" s="110" t="str">
        <f>IF(COUNTIF(R10:R1898,"?")&gt;=1,"?","")</f>
        <v/>
      </c>
      <c r="T4" s="137" t="s">
        <v>2737</v>
      </c>
      <c r="U4" s="138"/>
      <c r="V4" s="113"/>
      <c r="W4" s="139">
        <f>SUM(X10:Y3642)</f>
        <v>0</v>
      </c>
      <c r="X4" s="140"/>
      <c r="Y4" s="140"/>
      <c r="Z4" s="139">
        <f>SUM(AA10:AB3642)</f>
        <v>0</v>
      </c>
      <c r="AA4" s="140"/>
      <c r="AB4" s="140"/>
      <c r="AC4" s="105"/>
      <c r="AD4" s="109" t="s">
        <v>2736</v>
      </c>
      <c r="AE4" s="108"/>
      <c r="AF4" s="141" t="s">
        <v>2735</v>
      </c>
      <c r="AG4" s="142"/>
      <c r="AH4" s="134"/>
    </row>
    <row r="5" spans="1:38" ht="42" customHeight="1" thickTop="1" thickBot="1" x14ac:dyDescent="0.35">
      <c r="A5" s="177"/>
      <c r="B5" s="183"/>
      <c r="C5" s="184" t="s">
        <v>2734</v>
      </c>
      <c r="D5" s="185"/>
      <c r="E5" s="185"/>
      <c r="F5" s="186"/>
      <c r="G5" s="187"/>
      <c r="H5" s="185"/>
      <c r="I5" s="185"/>
      <c r="J5" s="185"/>
      <c r="K5" s="188"/>
      <c r="L5" s="107" t="s">
        <v>2733</v>
      </c>
      <c r="M5" s="106" t="s">
        <v>2732</v>
      </c>
      <c r="N5" s="122" t="s">
        <v>2728</v>
      </c>
      <c r="O5" s="123"/>
      <c r="P5" s="124" t="s">
        <v>2747</v>
      </c>
      <c r="Q5" s="125"/>
      <c r="R5" s="122" t="s">
        <v>2728</v>
      </c>
      <c r="S5" s="123"/>
      <c r="T5" s="124" t="s">
        <v>2731</v>
      </c>
      <c r="U5" s="125"/>
      <c r="V5" s="113"/>
      <c r="W5" s="126" t="s">
        <v>2730</v>
      </c>
      <c r="X5" s="127"/>
      <c r="Y5" s="127"/>
      <c r="Z5" s="128" t="s">
        <v>2729</v>
      </c>
      <c r="AA5" s="129"/>
      <c r="AB5" s="130"/>
      <c r="AC5" s="122" t="s">
        <v>2728</v>
      </c>
      <c r="AD5" s="94" t="s">
        <v>2727</v>
      </c>
      <c r="AE5" s="105"/>
      <c r="AF5" s="155" t="s">
        <v>2726</v>
      </c>
      <c r="AG5" s="156"/>
      <c r="AH5" s="134"/>
    </row>
    <row r="6" spans="1:38" ht="43.5" customHeight="1" thickTop="1" thickBot="1" x14ac:dyDescent="0.35">
      <c r="A6" s="177"/>
      <c r="B6" s="189"/>
      <c r="C6" s="190" t="s">
        <v>2725</v>
      </c>
      <c r="D6" s="191" t="s">
        <v>2724</v>
      </c>
      <c r="E6" s="192" t="s">
        <v>2723</v>
      </c>
      <c r="F6" s="193" t="s">
        <v>2722</v>
      </c>
      <c r="G6" s="194" t="s">
        <v>2721</v>
      </c>
      <c r="H6" s="195"/>
      <c r="I6" s="196" t="s">
        <v>2748</v>
      </c>
      <c r="J6" s="197"/>
      <c r="K6" s="198" t="s">
        <v>2720</v>
      </c>
      <c r="L6" s="104" t="s">
        <v>2719</v>
      </c>
      <c r="M6" s="103" t="s">
        <v>2718</v>
      </c>
      <c r="N6" s="122"/>
      <c r="O6" s="123"/>
      <c r="P6" s="102" t="s">
        <v>2715</v>
      </c>
      <c r="Q6" s="100" t="s">
        <v>2717</v>
      </c>
      <c r="R6" s="122"/>
      <c r="S6" s="123"/>
      <c r="T6" s="101" t="s">
        <v>2712</v>
      </c>
      <c r="U6" s="100" t="s">
        <v>2716</v>
      </c>
      <c r="V6" s="113"/>
      <c r="W6" s="99" t="s">
        <v>2713</v>
      </c>
      <c r="X6" s="96" t="s">
        <v>2715</v>
      </c>
      <c r="Y6" s="98" t="s">
        <v>2714</v>
      </c>
      <c r="Z6" s="97" t="s">
        <v>2713</v>
      </c>
      <c r="AA6" s="96" t="s">
        <v>2712</v>
      </c>
      <c r="AB6" s="95" t="s">
        <v>2711</v>
      </c>
      <c r="AC6" s="122"/>
      <c r="AD6" s="94"/>
      <c r="AE6" s="12"/>
      <c r="AF6" s="93" t="s">
        <v>2710</v>
      </c>
      <c r="AG6" s="92" t="s">
        <v>2709</v>
      </c>
      <c r="AH6" s="134"/>
    </row>
    <row r="7" spans="1:38" ht="19.8" customHeight="1" thickTop="1" thickBot="1" x14ac:dyDescent="0.35">
      <c r="A7" s="177"/>
      <c r="B7" s="199">
        <v>1</v>
      </c>
      <c r="C7" s="200" t="s">
        <v>2703</v>
      </c>
      <c r="D7" s="201">
        <v>1</v>
      </c>
      <c r="E7" s="202" t="s">
        <v>2703</v>
      </c>
      <c r="F7" s="203" t="s">
        <v>2708</v>
      </c>
      <c r="G7" s="204"/>
      <c r="H7" s="205"/>
      <c r="I7" s="206"/>
      <c r="J7" s="207"/>
      <c r="K7" s="208" t="s">
        <v>2707</v>
      </c>
      <c r="L7" s="91"/>
      <c r="M7" s="143" t="s">
        <v>2706</v>
      </c>
      <c r="N7" s="122"/>
      <c r="O7" s="123"/>
      <c r="P7" s="85"/>
      <c r="Q7" s="85"/>
      <c r="R7" s="122"/>
      <c r="S7" s="123"/>
      <c r="T7" s="85"/>
      <c r="U7" s="85"/>
      <c r="V7" s="113"/>
      <c r="W7" s="89" t="s">
        <v>1054</v>
      </c>
      <c r="X7" s="145"/>
      <c r="Y7" s="146"/>
      <c r="Z7" s="83" t="s">
        <v>1054</v>
      </c>
      <c r="AA7" s="145"/>
      <c r="AB7" s="146"/>
      <c r="AC7" s="122"/>
      <c r="AD7" s="157" t="s">
        <v>2705</v>
      </c>
      <c r="AE7" s="12"/>
      <c r="AF7" s="159" t="s">
        <v>2704</v>
      </c>
      <c r="AG7" s="160"/>
      <c r="AH7" s="134"/>
      <c r="AK7" s="82"/>
      <c r="AL7" s="82"/>
    </row>
    <row r="8" spans="1:38" ht="19.8" customHeight="1" thickTop="1" x14ac:dyDescent="0.3">
      <c r="A8" s="177"/>
      <c r="B8" s="209">
        <v>3</v>
      </c>
      <c r="C8" s="202" t="s">
        <v>2703</v>
      </c>
      <c r="D8" s="201">
        <v>3</v>
      </c>
      <c r="E8" s="202" t="s">
        <v>2703</v>
      </c>
      <c r="F8" s="210"/>
      <c r="G8" s="208"/>
      <c r="H8" s="208"/>
      <c r="I8" s="208"/>
      <c r="J8" s="208"/>
      <c r="K8" s="208" t="s">
        <v>2702</v>
      </c>
      <c r="L8" s="90"/>
      <c r="M8" s="143"/>
      <c r="N8" s="122"/>
      <c r="O8" s="123"/>
      <c r="P8" s="85"/>
      <c r="Q8" s="85"/>
      <c r="R8" s="122"/>
      <c r="S8" s="123"/>
      <c r="T8" s="85"/>
      <c r="U8" s="85"/>
      <c r="V8" s="113"/>
      <c r="W8" s="89"/>
      <c r="X8" s="88"/>
      <c r="Y8" s="87"/>
      <c r="Z8" s="83"/>
      <c r="AA8" s="88"/>
      <c r="AB8" s="87"/>
      <c r="AC8" s="122"/>
      <c r="AD8" s="158"/>
      <c r="AE8" s="12"/>
      <c r="AF8" s="161"/>
      <c r="AG8" s="123"/>
      <c r="AH8" s="134"/>
      <c r="AK8" s="82"/>
      <c r="AL8" s="82"/>
    </row>
    <row r="9" spans="1:38" ht="16.2" customHeight="1" thickBot="1" x14ac:dyDescent="0.35">
      <c r="A9" s="211" t="s">
        <v>2701</v>
      </c>
      <c r="B9" s="212"/>
      <c r="C9" s="212"/>
      <c r="D9" s="212"/>
      <c r="E9" s="212"/>
      <c r="F9" s="213"/>
      <c r="G9" s="212"/>
      <c r="H9" s="212"/>
      <c r="I9" s="212"/>
      <c r="J9" s="212"/>
      <c r="K9" s="212"/>
      <c r="L9" s="86" t="s">
        <v>2700</v>
      </c>
      <c r="M9" s="144"/>
      <c r="N9" s="122"/>
      <c r="O9" s="123"/>
      <c r="P9" s="85"/>
      <c r="Q9" s="85"/>
      <c r="R9" s="122"/>
      <c r="S9" s="123"/>
      <c r="T9" s="85"/>
      <c r="U9" s="85"/>
      <c r="V9" s="84"/>
      <c r="W9" s="83" t="s">
        <v>1054</v>
      </c>
      <c r="X9" s="147" t="s">
        <v>2699</v>
      </c>
      <c r="Y9" s="148"/>
      <c r="Z9" s="83" t="s">
        <v>1054</v>
      </c>
      <c r="AA9" s="147" t="s">
        <v>2699</v>
      </c>
      <c r="AB9" s="148"/>
      <c r="AC9" s="122"/>
      <c r="AD9" s="123"/>
      <c r="AE9" s="12"/>
      <c r="AF9" s="123"/>
      <c r="AG9" s="123"/>
      <c r="AH9" s="134"/>
      <c r="AK9" s="82"/>
      <c r="AL9" s="82"/>
    </row>
    <row r="10" spans="1:38" ht="18.600000000000001" customHeight="1" thickTop="1" thickBot="1" x14ac:dyDescent="0.25">
      <c r="A10" s="214">
        <f>ROWS(A11:A16)-1</f>
        <v>5</v>
      </c>
      <c r="B10" s="215" t="s">
        <v>2698</v>
      </c>
      <c r="C10" s="216"/>
      <c r="D10" s="217"/>
      <c r="E10" s="217"/>
      <c r="F10" s="218"/>
      <c r="G10" s="219"/>
      <c r="H10" s="217"/>
      <c r="I10" s="217"/>
      <c r="J10" s="217"/>
      <c r="K10" s="220"/>
      <c r="L10" s="74">
        <v>40182</v>
      </c>
      <c r="M10" s="56" t="s">
        <v>2697</v>
      </c>
      <c r="N10" s="23"/>
      <c r="O10" s="33" t="str">
        <f>IF(COUNTIF(N11:N16,"?")&gt;0,"?",IF(AND(P10="◄",Q10="►"),"◄►",IF(P10="◄","◄",IF(Q10="►","►",""))))</f>
        <v>◄</v>
      </c>
      <c r="P10" s="32" t="str">
        <f>IF(SUM(P11:P16)+1=ROWS(P11:P16)-COUNTIF(P11:P16,"-"),"","◄")</f>
        <v>◄</v>
      </c>
      <c r="Q10" s="31" t="str">
        <f>IF(SUM(Q11:Q16)&gt;0,"►","")</f>
        <v/>
      </c>
      <c r="R10" s="23"/>
      <c r="S10" s="33" t="str">
        <f>IF(COUNTIF(R11:R16,"?")&gt;0,"?",IF(AND(T10="◄",U10="►"),"◄►",IF(T10="◄","◄",IF(U10="►","►",""))))</f>
        <v>◄</v>
      </c>
      <c r="T10" s="32" t="str">
        <f>IF(SUM(T11:T16)+1=ROWS(T11:T16)-COUNTIF(T11:T16,"-"),"","◄")</f>
        <v>◄</v>
      </c>
      <c r="U10" s="31" t="str">
        <f>IF(SUM(U11:U16)&gt;0,"►","")</f>
        <v/>
      </c>
      <c r="V10" s="10">
        <f>ROWS(V11:V16)-1</f>
        <v>5</v>
      </c>
      <c r="W10" s="30">
        <f>SUM(W11:W16)-W16</f>
        <v>0</v>
      </c>
      <c r="X10" s="29" t="s">
        <v>17</v>
      </c>
      <c r="Y10" s="28"/>
      <c r="Z10" s="30">
        <f>SUM(Z11:Z16)-Z16</f>
        <v>0</v>
      </c>
      <c r="AA10" s="29" t="s">
        <v>17</v>
      </c>
      <c r="AB10" s="28"/>
      <c r="AC10" s="43" t="str">
        <f>IF(AD10="◄","◄",IF(AD10="ok","►",""))</f>
        <v>◄</v>
      </c>
      <c r="AD10" s="42" t="str">
        <f>IF(AD11&gt;0,"OK","◄")</f>
        <v>◄</v>
      </c>
      <c r="AE10" s="41" t="str">
        <f>IF(AND(AF10="◄",AG10="►"),"◄?►",IF(AF10="◄","◄",IF(AG10="►","►","")))</f>
        <v>◄</v>
      </c>
      <c r="AF10" s="32" t="str">
        <f>IF(AF11&gt;0,"","◄")</f>
        <v>◄</v>
      </c>
      <c r="AG10" s="31" t="str">
        <f>IF(AG11&gt;0,"►","")</f>
        <v/>
      </c>
      <c r="AH10" s="5" t="s">
        <v>0</v>
      </c>
      <c r="AK10" s="82"/>
      <c r="AL10" s="82"/>
    </row>
    <row r="11" spans="1:38" ht="14.4" customHeight="1" x14ac:dyDescent="0.25">
      <c r="A11" s="221"/>
      <c r="B11" s="222"/>
      <c r="C11" s="223" t="s">
        <v>2692</v>
      </c>
      <c r="D11" s="224">
        <v>40182</v>
      </c>
      <c r="E11" s="225">
        <v>4.5999999999999996</v>
      </c>
      <c r="F11" s="226" t="s">
        <v>13</v>
      </c>
      <c r="G11" s="227"/>
      <c r="H11" s="227"/>
      <c r="I11" s="227"/>
      <c r="J11" s="227"/>
      <c r="K11" s="228" t="s">
        <v>2696</v>
      </c>
      <c r="L11" s="111"/>
      <c r="M11" s="112"/>
      <c r="N11" s="23" t="str">
        <f>IF(O11="?","?","")</f>
        <v/>
      </c>
      <c r="O11" s="23" t="str">
        <f>IF(AND(P11="",Q11&gt;0),"?",IF(P11="","◄",IF(Q11&gt;=1,"►","")))</f>
        <v>◄</v>
      </c>
      <c r="P11" s="24"/>
      <c r="Q11" s="21"/>
      <c r="R11" s="23" t="str">
        <f>IF(S11="?","?","")</f>
        <v/>
      </c>
      <c r="S11" s="23" t="str">
        <f>IF(AND(T11="",U11&gt;0),"?",IF(T11="","◄",IF(U11&gt;=1,"►","")))</f>
        <v>◄</v>
      </c>
      <c r="T11" s="22"/>
      <c r="U11" s="21"/>
      <c r="V11" s="20"/>
      <c r="W11" s="19"/>
      <c r="X11" s="18">
        <f t="shared" ref="X11:Y15" si="0">(P11*W11)</f>
        <v>0</v>
      </c>
      <c r="Y11" s="17">
        <f t="shared" si="0"/>
        <v>0</v>
      </c>
      <c r="Z11" s="16"/>
      <c r="AA11" s="15">
        <f t="shared" ref="AA11:AB15" si="1">(T11*Z11)</f>
        <v>0</v>
      </c>
      <c r="AB11" s="14">
        <f t="shared" si="1"/>
        <v>0</v>
      </c>
      <c r="AC11" s="39" t="str">
        <f>IF(AD11&gt;0,"ok","◄")</f>
        <v>◄</v>
      </c>
      <c r="AD11" s="40"/>
      <c r="AE11" s="39" t="str">
        <f>IF(AND(AF11="",AG11&gt;0),"?",IF(AF11="","◄",IF(AG11&gt;=1,"►","")))</f>
        <v>◄</v>
      </c>
      <c r="AF11" s="38"/>
      <c r="AG11" s="37"/>
      <c r="AH11" s="5" t="s">
        <v>0</v>
      </c>
    </row>
    <row r="12" spans="1:38" ht="14.4" customHeight="1" x14ac:dyDescent="0.25">
      <c r="A12" s="221"/>
      <c r="B12" s="222"/>
      <c r="C12" s="229" t="s">
        <v>2695</v>
      </c>
      <c r="D12" s="224">
        <v>40182</v>
      </c>
      <c r="E12" s="225">
        <v>4.5999999999999996</v>
      </c>
      <c r="F12" s="226" t="s">
        <v>13</v>
      </c>
      <c r="G12" s="227"/>
      <c r="H12" s="227"/>
      <c r="I12" s="227"/>
      <c r="J12" s="230" t="s">
        <v>2692</v>
      </c>
      <c r="K12" s="231" t="s">
        <v>126</v>
      </c>
      <c r="L12" s="153"/>
      <c r="M12" s="154"/>
      <c r="N12" s="23" t="str">
        <f>IF(O12="?","?","")</f>
        <v/>
      </c>
      <c r="O12" s="23" t="str">
        <f>IF(AND(P12="",Q12&gt;0),"?",IF(P12="","◄",IF(Q12&gt;=1,"►","")))</f>
        <v>◄</v>
      </c>
      <c r="P12" s="24"/>
      <c r="Q12" s="21"/>
      <c r="R12" s="23" t="str">
        <f>IF(S12="?","?","")</f>
        <v/>
      </c>
      <c r="S12" s="23" t="str">
        <f>IF(AND(T12="",U12&gt;0),"?",IF(T12="","◄",IF(U12&gt;=1,"►","")))</f>
        <v>◄</v>
      </c>
      <c r="T12" s="22"/>
      <c r="U12" s="21"/>
      <c r="V12" s="20"/>
      <c r="W12" s="19"/>
      <c r="X12" s="18">
        <f t="shared" si="0"/>
        <v>0</v>
      </c>
      <c r="Y12" s="17">
        <f t="shared" si="0"/>
        <v>0</v>
      </c>
      <c r="Z12" s="16"/>
      <c r="AA12" s="15">
        <f t="shared" si="1"/>
        <v>0</v>
      </c>
      <c r="AB12" s="14">
        <f t="shared" si="1"/>
        <v>0</v>
      </c>
      <c r="AC12" s="12"/>
      <c r="AD12" s="13"/>
      <c r="AE12" s="12"/>
      <c r="AF12" s="149" t="str">
        <f>LEFT(M10,17)</f>
        <v>▬ Philanews Nr. 1</v>
      </c>
      <c r="AG12" s="150"/>
      <c r="AH12" s="5" t="s">
        <v>0</v>
      </c>
    </row>
    <row r="13" spans="1:38" ht="14.4" customHeight="1" thickBot="1" x14ac:dyDescent="0.3">
      <c r="A13" s="221"/>
      <c r="B13" s="222"/>
      <c r="C13" s="229" t="s">
        <v>2694</v>
      </c>
      <c r="D13" s="224">
        <v>40182</v>
      </c>
      <c r="E13" s="225">
        <v>4.5999999999999996</v>
      </c>
      <c r="F13" s="226" t="s">
        <v>13</v>
      </c>
      <c r="G13" s="227"/>
      <c r="H13" s="227"/>
      <c r="I13" s="227"/>
      <c r="J13" s="230" t="s">
        <v>2692</v>
      </c>
      <c r="K13" s="231" t="s">
        <v>124</v>
      </c>
      <c r="L13" s="153"/>
      <c r="M13" s="154"/>
      <c r="N13" s="23" t="str">
        <f>IF(O13="?","?","")</f>
        <v/>
      </c>
      <c r="O13" s="23" t="str">
        <f>IF(AND(P13="",Q13&gt;0),"?",IF(P13="","◄",IF(Q13&gt;=1,"►","")))</f>
        <v>◄</v>
      </c>
      <c r="P13" s="24"/>
      <c r="Q13" s="21"/>
      <c r="R13" s="23" t="str">
        <f>IF(S13="?","?","")</f>
        <v/>
      </c>
      <c r="S13" s="23" t="str">
        <f>IF(AND(T13="",U13&gt;0),"?",IF(T13="","◄",IF(U13&gt;=1,"►","")))</f>
        <v>◄</v>
      </c>
      <c r="T13" s="22"/>
      <c r="U13" s="21"/>
      <c r="V13" s="20"/>
      <c r="W13" s="19"/>
      <c r="X13" s="18">
        <f t="shared" si="0"/>
        <v>0</v>
      </c>
      <c r="Y13" s="17">
        <f t="shared" si="0"/>
        <v>0</v>
      </c>
      <c r="Z13" s="16"/>
      <c r="AA13" s="15">
        <f t="shared" si="1"/>
        <v>0</v>
      </c>
      <c r="AB13" s="14">
        <f t="shared" si="1"/>
        <v>0</v>
      </c>
      <c r="AC13" s="12"/>
      <c r="AD13" s="13"/>
      <c r="AE13" s="12"/>
      <c r="AF13" s="151"/>
      <c r="AG13" s="152"/>
      <c r="AH13" s="5" t="s">
        <v>0</v>
      </c>
    </row>
    <row r="14" spans="1:38" ht="16.8" thickBot="1" x14ac:dyDescent="0.3">
      <c r="A14" s="221"/>
      <c r="B14" s="232" t="s">
        <v>57</v>
      </c>
      <c r="C14" s="233" t="s">
        <v>2692</v>
      </c>
      <c r="D14" s="224">
        <v>40182</v>
      </c>
      <c r="E14" s="225">
        <v>46</v>
      </c>
      <c r="F14" s="226" t="s">
        <v>13</v>
      </c>
      <c r="G14" s="227"/>
      <c r="H14" s="234" t="s">
        <v>2693</v>
      </c>
      <c r="I14" s="235"/>
      <c r="J14" s="236" t="s">
        <v>709</v>
      </c>
      <c r="K14" s="237" t="s">
        <v>2690</v>
      </c>
      <c r="L14" s="53" t="s">
        <v>423</v>
      </c>
      <c r="M14" s="73" t="s">
        <v>676</v>
      </c>
      <c r="N14" s="23" t="str">
        <f>IF(O14="?","?","")</f>
        <v/>
      </c>
      <c r="O14" s="23" t="str">
        <f>IF(AND(P14="",Q14&gt;0),"?",IF(P14="","◄",IF(Q14&gt;=1,"►","")))</f>
        <v>◄</v>
      </c>
      <c r="P14" s="24"/>
      <c r="Q14" s="21"/>
      <c r="R14" s="23" t="str">
        <f>IF(S14="?","?","")</f>
        <v/>
      </c>
      <c r="S14" s="23" t="str">
        <f>IF(AND(T14="",U14&gt;0),"?",IF(T14="","◄",IF(U14&gt;=1,"►","")))</f>
        <v>◄</v>
      </c>
      <c r="T14" s="22"/>
      <c r="U14" s="21"/>
      <c r="V14" s="20"/>
      <c r="W14" s="19"/>
      <c r="X14" s="18">
        <f t="shared" si="0"/>
        <v>0</v>
      </c>
      <c r="Y14" s="17">
        <f t="shared" si="0"/>
        <v>0</v>
      </c>
      <c r="Z14" s="16"/>
      <c r="AA14" s="15">
        <f t="shared" si="1"/>
        <v>0</v>
      </c>
      <c r="AB14" s="14">
        <f t="shared" si="1"/>
        <v>0</v>
      </c>
      <c r="AC14" s="12"/>
      <c r="AD14" s="13"/>
      <c r="AE14" s="12"/>
      <c r="AF14" s="36" t="s">
        <v>47</v>
      </c>
      <c r="AG14" s="35">
        <f>D11</f>
        <v>40182</v>
      </c>
      <c r="AH14" s="5" t="s">
        <v>0</v>
      </c>
    </row>
    <row r="15" spans="1:38" ht="16.8" customHeight="1" thickBot="1" x14ac:dyDescent="0.3">
      <c r="A15" s="221"/>
      <c r="B15" s="232" t="s">
        <v>57</v>
      </c>
      <c r="C15" s="233" t="s">
        <v>2692</v>
      </c>
      <c r="D15" s="224">
        <v>40182</v>
      </c>
      <c r="E15" s="225">
        <v>46</v>
      </c>
      <c r="F15" s="226" t="s">
        <v>13</v>
      </c>
      <c r="G15" s="227"/>
      <c r="H15" s="234" t="s">
        <v>2691</v>
      </c>
      <c r="I15" s="235"/>
      <c r="J15" s="236" t="s">
        <v>709</v>
      </c>
      <c r="K15" s="237" t="s">
        <v>2690</v>
      </c>
      <c r="L15" s="53" t="s">
        <v>423</v>
      </c>
      <c r="M15" s="73" t="s">
        <v>676</v>
      </c>
      <c r="N15" s="23" t="str">
        <f>IF(O15="?","?","")</f>
        <v/>
      </c>
      <c r="O15" s="23" t="str">
        <f>IF(AND(P15="",Q15&gt;0),"?",IF(P15="","◄",IF(Q15&gt;=1,"►","")))</f>
        <v>◄</v>
      </c>
      <c r="P15" s="24"/>
      <c r="Q15" s="21"/>
      <c r="R15" s="23" t="str">
        <f>IF(S15="?","?","")</f>
        <v/>
      </c>
      <c r="S15" s="23" t="str">
        <f>IF(AND(T15="",U15&gt;0),"?",IF(T15="","◄",IF(U15&gt;=1,"►","")))</f>
        <v>◄</v>
      </c>
      <c r="T15" s="22"/>
      <c r="U15" s="21"/>
      <c r="V15" s="20"/>
      <c r="W15" s="19"/>
      <c r="X15" s="18">
        <f t="shared" si="0"/>
        <v>0</v>
      </c>
      <c r="Y15" s="17">
        <f t="shared" si="0"/>
        <v>0</v>
      </c>
      <c r="Z15" s="16"/>
      <c r="AA15" s="15">
        <f t="shared" si="1"/>
        <v>0</v>
      </c>
      <c r="AB15" s="14">
        <f t="shared" si="1"/>
        <v>0</v>
      </c>
      <c r="AC15" s="12"/>
      <c r="AD15" s="13"/>
      <c r="AE15" s="12"/>
      <c r="AF15" s="11"/>
      <c r="AG15" s="11"/>
      <c r="AH15" s="5" t="s">
        <v>0</v>
      </c>
    </row>
    <row r="16" spans="1:38" ht="16.8" thickTop="1" thickBot="1" x14ac:dyDescent="0.25">
      <c r="A16" s="214">
        <f>ROWS(A17:A23)-1</f>
        <v>6</v>
      </c>
      <c r="B16" s="215" t="s">
        <v>2689</v>
      </c>
      <c r="C16" s="220"/>
      <c r="D16" s="217"/>
      <c r="E16" s="217"/>
      <c r="F16" s="238"/>
      <c r="G16" s="239"/>
      <c r="H16" s="217"/>
      <c r="I16" s="217"/>
      <c r="J16" s="217"/>
      <c r="K16" s="220"/>
      <c r="L16" s="74">
        <v>40182</v>
      </c>
      <c r="M16" s="9" t="s">
        <v>2688</v>
      </c>
      <c r="N16" s="23"/>
      <c r="O16" s="33" t="str">
        <f>IF(COUNTIF(N17:N23,"?")&gt;0,"?",IF(AND(P16="◄",Q16="►"),"◄►",IF(P16="◄","◄",IF(Q16="►","►",""))))</f>
        <v>◄</v>
      </c>
      <c r="P16" s="32" t="str">
        <f>IF(SUM(P17:P23)+1=ROWS(P17:P23)-COUNTIF(P17:P23,"-"),"","◄")</f>
        <v>◄</v>
      </c>
      <c r="Q16" s="31" t="str">
        <f>IF(SUM(Q17:Q23)&gt;0,"►","")</f>
        <v/>
      </c>
      <c r="R16" s="23"/>
      <c r="S16" s="33" t="str">
        <f>IF(COUNTIF(R17:R23,"?")&gt;0,"?",IF(AND(T16="◄",U16="►"),"◄►",IF(T16="◄","◄",IF(U16="►","►",""))))</f>
        <v>◄</v>
      </c>
      <c r="T16" s="32" t="str">
        <f>IF(SUM(T17:T23)+1=ROWS(T17:T23)-COUNTIF(T17:T23,"-"),"","◄")</f>
        <v>◄</v>
      </c>
      <c r="U16" s="31" t="str">
        <f>IF(SUM(U17:U23)&gt;0,"►","")</f>
        <v/>
      </c>
      <c r="V16" s="10">
        <f>ROWS(V17:V23)-1</f>
        <v>6</v>
      </c>
      <c r="W16" s="30">
        <f>SUM(W17:W23)-W23</f>
        <v>0</v>
      </c>
      <c r="X16" s="29" t="s">
        <v>17</v>
      </c>
      <c r="Y16" s="28"/>
      <c r="Z16" s="30">
        <f>SUM(Z17:Z23)-Z23</f>
        <v>0</v>
      </c>
      <c r="AA16" s="29" t="s">
        <v>17</v>
      </c>
      <c r="AB16" s="28"/>
      <c r="AC16" s="12"/>
      <c r="AD16" s="13"/>
      <c r="AE16" s="12"/>
      <c r="AF16" s="11"/>
      <c r="AG16" s="11"/>
      <c r="AH16" s="5" t="s">
        <v>0</v>
      </c>
    </row>
    <row r="17" spans="1:35" ht="16.2" x14ac:dyDescent="0.25">
      <c r="A17" s="221"/>
      <c r="B17" s="222"/>
      <c r="C17" s="223">
        <v>3984</v>
      </c>
      <c r="D17" s="224">
        <v>40182</v>
      </c>
      <c r="E17" s="225">
        <v>0.59</v>
      </c>
      <c r="F17" s="226" t="s">
        <v>13</v>
      </c>
      <c r="G17" s="227"/>
      <c r="H17" s="227"/>
      <c r="I17" s="227"/>
      <c r="J17" s="227"/>
      <c r="K17" s="231" t="s">
        <v>2665</v>
      </c>
      <c r="L17" s="75"/>
      <c r="M17" s="73" t="s">
        <v>676</v>
      </c>
      <c r="N17" s="23" t="str">
        <f t="shared" ref="N17:N22" si="2">IF(O17="?","?","")</f>
        <v/>
      </c>
      <c r="O17" s="23" t="str">
        <f t="shared" ref="O17:O22" si="3">IF(AND(P17="",Q17&gt;0),"?",IF(P17="","◄",IF(Q17&gt;=1,"►","")))</f>
        <v>◄</v>
      </c>
      <c r="P17" s="24"/>
      <c r="Q17" s="21"/>
      <c r="R17" s="23" t="str">
        <f t="shared" ref="R17:R22" si="4">IF(S17="?","?","")</f>
        <v/>
      </c>
      <c r="S17" s="23" t="str">
        <f t="shared" ref="S17:S22" si="5">IF(AND(T17="",U17&gt;0),"?",IF(T17="","◄",IF(U17&gt;=1,"►","")))</f>
        <v>◄</v>
      </c>
      <c r="T17" s="22"/>
      <c r="U17" s="21"/>
      <c r="V17" s="20"/>
      <c r="W17" s="19"/>
      <c r="X17" s="18">
        <f t="shared" ref="X17:Y22" si="6">(P17*W17)</f>
        <v>0</v>
      </c>
      <c r="Y17" s="17">
        <f t="shared" si="6"/>
        <v>0</v>
      </c>
      <c r="Z17" s="16"/>
      <c r="AA17" s="15">
        <f t="shared" ref="AA17:AB22" si="7">(T17*Z17)</f>
        <v>0</v>
      </c>
      <c r="AB17" s="14">
        <f t="shared" si="7"/>
        <v>0</v>
      </c>
      <c r="AC17" s="12"/>
      <c r="AD17" s="13"/>
      <c r="AE17" s="12"/>
      <c r="AF17" s="11"/>
      <c r="AG17" s="11"/>
      <c r="AH17" s="5" t="s">
        <v>0</v>
      </c>
      <c r="AI17" s="4"/>
    </row>
    <row r="18" spans="1:35" ht="16.2" x14ac:dyDescent="0.25">
      <c r="A18" s="221"/>
      <c r="B18" s="222"/>
      <c r="C18" s="229" t="s">
        <v>2687</v>
      </c>
      <c r="D18" s="224">
        <v>40182</v>
      </c>
      <c r="E18" s="225">
        <v>0.59</v>
      </c>
      <c r="F18" s="226" t="s">
        <v>13</v>
      </c>
      <c r="G18" s="227"/>
      <c r="H18" s="227"/>
      <c r="I18" s="227"/>
      <c r="J18" s="230" t="s">
        <v>2684</v>
      </c>
      <c r="K18" s="231" t="s">
        <v>1275</v>
      </c>
      <c r="L18" s="111"/>
      <c r="M18" s="112"/>
      <c r="N18" s="23" t="str">
        <f t="shared" si="2"/>
        <v/>
      </c>
      <c r="O18" s="23" t="str">
        <f t="shared" si="3"/>
        <v>◄</v>
      </c>
      <c r="P18" s="24"/>
      <c r="Q18" s="21"/>
      <c r="R18" s="23" t="str">
        <f t="shared" si="4"/>
        <v/>
      </c>
      <c r="S18" s="23" t="str">
        <f t="shared" si="5"/>
        <v>◄</v>
      </c>
      <c r="T18" s="22"/>
      <c r="U18" s="21"/>
      <c r="V18" s="20"/>
      <c r="W18" s="19"/>
      <c r="X18" s="18">
        <f t="shared" si="6"/>
        <v>0</v>
      </c>
      <c r="Y18" s="17">
        <f t="shared" si="6"/>
        <v>0</v>
      </c>
      <c r="Z18" s="16"/>
      <c r="AA18" s="15">
        <f t="shared" si="7"/>
        <v>0</v>
      </c>
      <c r="AB18" s="14">
        <f t="shared" si="7"/>
        <v>0</v>
      </c>
      <c r="AC18" s="12"/>
      <c r="AD18" s="13"/>
      <c r="AE18" s="12"/>
      <c r="AF18" s="11"/>
      <c r="AG18" s="11"/>
      <c r="AH18" s="5" t="s">
        <v>0</v>
      </c>
      <c r="AI18" s="4"/>
    </row>
    <row r="19" spans="1:35" ht="16.2" x14ac:dyDescent="0.25">
      <c r="A19" s="221"/>
      <c r="B19" s="222"/>
      <c r="C19" s="229" t="s">
        <v>2686</v>
      </c>
      <c r="D19" s="224">
        <v>40182</v>
      </c>
      <c r="E19" s="225">
        <v>0.59</v>
      </c>
      <c r="F19" s="226" t="s">
        <v>13</v>
      </c>
      <c r="G19" s="227"/>
      <c r="H19" s="227"/>
      <c r="I19" s="227"/>
      <c r="J19" s="230" t="s">
        <v>2684</v>
      </c>
      <c r="K19" s="231" t="s">
        <v>2662</v>
      </c>
      <c r="L19" s="111"/>
      <c r="M19" s="112"/>
      <c r="N19" s="23" t="str">
        <f t="shared" si="2"/>
        <v/>
      </c>
      <c r="O19" s="23" t="str">
        <f t="shared" si="3"/>
        <v>◄</v>
      </c>
      <c r="P19" s="24"/>
      <c r="Q19" s="21"/>
      <c r="R19" s="23" t="str">
        <f t="shared" si="4"/>
        <v/>
      </c>
      <c r="S19" s="23" t="str">
        <f t="shared" si="5"/>
        <v>◄</v>
      </c>
      <c r="T19" s="22"/>
      <c r="U19" s="21"/>
      <c r="V19" s="20"/>
      <c r="W19" s="19"/>
      <c r="X19" s="18">
        <f t="shared" si="6"/>
        <v>0</v>
      </c>
      <c r="Y19" s="17">
        <f t="shared" si="6"/>
        <v>0</v>
      </c>
      <c r="Z19" s="16"/>
      <c r="AA19" s="15">
        <f t="shared" si="7"/>
        <v>0</v>
      </c>
      <c r="AB19" s="14">
        <f t="shared" si="7"/>
        <v>0</v>
      </c>
      <c r="AC19" s="12"/>
      <c r="AD19" s="13"/>
      <c r="AE19" s="12"/>
      <c r="AF19" s="11"/>
      <c r="AG19" s="11"/>
      <c r="AH19" s="5" t="s">
        <v>0</v>
      </c>
      <c r="AI19" s="4"/>
    </row>
    <row r="20" spans="1:35" ht="16.2" x14ac:dyDescent="0.25">
      <c r="A20" s="221"/>
      <c r="B20" s="222"/>
      <c r="C20" s="229" t="s">
        <v>2685</v>
      </c>
      <c r="D20" s="224">
        <v>40182</v>
      </c>
      <c r="E20" s="225">
        <v>0.59</v>
      </c>
      <c r="F20" s="226" t="s">
        <v>13</v>
      </c>
      <c r="G20" s="227"/>
      <c r="H20" s="227"/>
      <c r="I20" s="227"/>
      <c r="J20" s="230" t="s">
        <v>2684</v>
      </c>
      <c r="K20" s="231" t="s">
        <v>2660</v>
      </c>
      <c r="L20" s="111"/>
      <c r="M20" s="112"/>
      <c r="N20" s="23" t="str">
        <f t="shared" si="2"/>
        <v/>
      </c>
      <c r="O20" s="23" t="str">
        <f t="shared" si="3"/>
        <v>◄</v>
      </c>
      <c r="P20" s="24"/>
      <c r="Q20" s="21"/>
      <c r="R20" s="23" t="str">
        <f t="shared" si="4"/>
        <v/>
      </c>
      <c r="S20" s="23" t="str">
        <f t="shared" si="5"/>
        <v>◄</v>
      </c>
      <c r="T20" s="22"/>
      <c r="U20" s="21"/>
      <c r="V20" s="20"/>
      <c r="W20" s="19"/>
      <c r="X20" s="18">
        <f t="shared" si="6"/>
        <v>0</v>
      </c>
      <c r="Y20" s="17">
        <f t="shared" si="6"/>
        <v>0</v>
      </c>
      <c r="Z20" s="16"/>
      <c r="AA20" s="15">
        <f t="shared" si="7"/>
        <v>0</v>
      </c>
      <c r="AB20" s="14">
        <f t="shared" si="7"/>
        <v>0</v>
      </c>
      <c r="AC20" s="12"/>
      <c r="AD20" s="13"/>
      <c r="AE20" s="12"/>
      <c r="AF20" s="11"/>
      <c r="AG20" s="11"/>
      <c r="AH20" s="5" t="s">
        <v>0</v>
      </c>
      <c r="AI20" s="4"/>
    </row>
    <row r="21" spans="1:35" ht="15" customHeight="1" x14ac:dyDescent="0.25">
      <c r="A21" s="221"/>
      <c r="B21" s="240"/>
      <c r="C21" s="241" t="s">
        <v>2683</v>
      </c>
      <c r="D21" s="224">
        <v>40182</v>
      </c>
      <c r="E21" s="225">
        <v>5.8999999999999995</v>
      </c>
      <c r="F21" s="226" t="s">
        <v>13</v>
      </c>
      <c r="G21" s="227"/>
      <c r="H21" s="227"/>
      <c r="I21" s="227"/>
      <c r="J21" s="230" t="s">
        <v>2658</v>
      </c>
      <c r="K21" s="237" t="s">
        <v>2680</v>
      </c>
      <c r="L21" s="75"/>
      <c r="M21" s="73" t="s">
        <v>2682</v>
      </c>
      <c r="N21" s="23" t="str">
        <f t="shared" si="2"/>
        <v/>
      </c>
      <c r="O21" s="23" t="str">
        <f t="shared" si="3"/>
        <v>◄</v>
      </c>
      <c r="P21" s="24"/>
      <c r="Q21" s="21"/>
      <c r="R21" s="23" t="str">
        <f t="shared" si="4"/>
        <v/>
      </c>
      <c r="S21" s="23" t="str">
        <f t="shared" si="5"/>
        <v>◄</v>
      </c>
      <c r="T21" s="22"/>
      <c r="U21" s="21"/>
      <c r="V21" s="20"/>
      <c r="W21" s="19"/>
      <c r="X21" s="18">
        <f t="shared" si="6"/>
        <v>0</v>
      </c>
      <c r="Y21" s="17">
        <f t="shared" si="6"/>
        <v>0</v>
      </c>
      <c r="Z21" s="16"/>
      <c r="AA21" s="15">
        <f t="shared" si="7"/>
        <v>0</v>
      </c>
      <c r="AB21" s="14">
        <f t="shared" si="7"/>
        <v>0</v>
      </c>
      <c r="AC21" s="12"/>
      <c r="AD21" s="13"/>
      <c r="AE21" s="12"/>
      <c r="AF21" s="11"/>
      <c r="AG21" s="11"/>
      <c r="AH21" s="5" t="s">
        <v>0</v>
      </c>
      <c r="AI21" s="4"/>
    </row>
    <row r="22" spans="1:35" ht="15" customHeight="1" thickBot="1" x14ac:dyDescent="0.3">
      <c r="A22" s="221"/>
      <c r="B22" s="240"/>
      <c r="C22" s="241" t="s">
        <v>2681</v>
      </c>
      <c r="D22" s="224">
        <v>40182</v>
      </c>
      <c r="E22" s="225">
        <v>5.8999999999999995</v>
      </c>
      <c r="F22" s="226" t="s">
        <v>13</v>
      </c>
      <c r="G22" s="227"/>
      <c r="H22" s="227"/>
      <c r="I22" s="227"/>
      <c r="J22" s="230" t="s">
        <v>2658</v>
      </c>
      <c r="K22" s="237" t="s">
        <v>2680</v>
      </c>
      <c r="L22" s="75"/>
      <c r="M22" s="73" t="s">
        <v>2679</v>
      </c>
      <c r="N22" s="23" t="str">
        <f t="shared" si="2"/>
        <v/>
      </c>
      <c r="O22" s="23" t="str">
        <f t="shared" si="3"/>
        <v>◄</v>
      </c>
      <c r="P22" s="24"/>
      <c r="Q22" s="21"/>
      <c r="R22" s="23" t="str">
        <f t="shared" si="4"/>
        <v/>
      </c>
      <c r="S22" s="23" t="str">
        <f t="shared" si="5"/>
        <v>◄</v>
      </c>
      <c r="T22" s="22"/>
      <c r="U22" s="21"/>
      <c r="V22" s="20"/>
      <c r="W22" s="19"/>
      <c r="X22" s="18">
        <f t="shared" si="6"/>
        <v>0</v>
      </c>
      <c r="Y22" s="17">
        <f t="shared" si="6"/>
        <v>0</v>
      </c>
      <c r="Z22" s="16"/>
      <c r="AA22" s="15">
        <f t="shared" si="7"/>
        <v>0</v>
      </c>
      <c r="AB22" s="14">
        <f t="shared" si="7"/>
        <v>0</v>
      </c>
      <c r="AC22" s="12"/>
      <c r="AD22" s="13"/>
      <c r="AE22" s="12"/>
      <c r="AF22" s="11"/>
      <c r="AG22" s="11"/>
      <c r="AH22" s="5" t="s">
        <v>0</v>
      </c>
      <c r="AI22" s="4"/>
    </row>
    <row r="23" spans="1:35" ht="16.8" thickTop="1" thickBot="1" x14ac:dyDescent="0.25">
      <c r="A23" s="214">
        <f>ROWS(A24:A32)-1</f>
        <v>8</v>
      </c>
      <c r="B23" s="215" t="s">
        <v>2678</v>
      </c>
      <c r="C23" s="220"/>
      <c r="D23" s="217"/>
      <c r="E23" s="217"/>
      <c r="F23" s="238"/>
      <c r="G23" s="239"/>
      <c r="H23" s="217"/>
      <c r="I23" s="217"/>
      <c r="J23" s="217"/>
      <c r="K23" s="220"/>
      <c r="L23" s="74">
        <v>40194</v>
      </c>
      <c r="M23" s="9" t="s">
        <v>2677</v>
      </c>
      <c r="N23" s="23"/>
      <c r="O23" s="33" t="str">
        <f>IF(COUNTIF(N24:N32,"?")&gt;0,"?",IF(AND(P23="◄",Q23="►"),"◄►",IF(P23="◄","◄",IF(Q23="►","►",""))))</f>
        <v>◄</v>
      </c>
      <c r="P23" s="32" t="str">
        <f>IF(SUM(P24:P32)+1=ROWS(P24:P32)-COUNTIF(P24:P32,"-"),"","◄")</f>
        <v>◄</v>
      </c>
      <c r="Q23" s="31" t="str">
        <f>IF(SUM(Q24:Q32)&gt;0,"►","")</f>
        <v/>
      </c>
      <c r="R23" s="23"/>
      <c r="S23" s="33" t="str">
        <f>IF(COUNTIF(R24:R32,"?")&gt;0,"?",IF(AND(T23="◄",U23="►"),"◄►",IF(T23="◄","◄",IF(U23="►","►",""))))</f>
        <v>◄</v>
      </c>
      <c r="T23" s="32" t="str">
        <f>IF(SUM(T24:T32)+1=ROWS(T24:T32)-COUNTIF(T24:T32,"-"),"","◄")</f>
        <v>◄</v>
      </c>
      <c r="U23" s="31" t="str">
        <f>IF(SUM(U24:U32)&gt;0,"►","")</f>
        <v/>
      </c>
      <c r="V23" s="10">
        <f>ROWS(V24:V32)-1</f>
        <v>8</v>
      </c>
      <c r="W23" s="30">
        <f>SUM(W24:W32)-W32</f>
        <v>0</v>
      </c>
      <c r="X23" s="29" t="s">
        <v>17</v>
      </c>
      <c r="Y23" s="28"/>
      <c r="Z23" s="30">
        <f>SUM(Z24:Z32)-Z32</f>
        <v>0</v>
      </c>
      <c r="AA23" s="29" t="s">
        <v>17</v>
      </c>
      <c r="AB23" s="28"/>
      <c r="AC23" s="12"/>
      <c r="AD23" s="13"/>
      <c r="AE23" s="12"/>
      <c r="AF23" s="11"/>
      <c r="AG23" s="11"/>
      <c r="AH23" s="5" t="s">
        <v>0</v>
      </c>
      <c r="AI23" s="4"/>
    </row>
    <row r="24" spans="1:35" ht="16.2" x14ac:dyDescent="0.25">
      <c r="A24" s="221"/>
      <c r="B24" s="222"/>
      <c r="C24" s="223" t="s">
        <v>2676</v>
      </c>
      <c r="D24" s="224">
        <v>40194</v>
      </c>
      <c r="E24" s="225">
        <v>0.59</v>
      </c>
      <c r="F24" s="226" t="s">
        <v>13</v>
      </c>
      <c r="G24" s="227"/>
      <c r="H24" s="227"/>
      <c r="I24" s="227"/>
      <c r="J24" s="227"/>
      <c r="K24" s="228" t="s">
        <v>2675</v>
      </c>
      <c r="L24" s="111"/>
      <c r="M24" s="112"/>
      <c r="N24" s="23" t="str">
        <f t="shared" ref="N24:N31" si="8">IF(O24="?","?","")</f>
        <v/>
      </c>
      <c r="O24" s="23" t="str">
        <f t="shared" ref="O24:O31" si="9">IF(AND(P24="",Q24&gt;0),"?",IF(P24="","◄",IF(Q24&gt;=1,"►","")))</f>
        <v>◄</v>
      </c>
      <c r="P24" s="24"/>
      <c r="Q24" s="21"/>
      <c r="R24" s="23" t="str">
        <f t="shared" ref="R24:R31" si="10">IF(S24="?","?","")</f>
        <v/>
      </c>
      <c r="S24" s="23" t="str">
        <f t="shared" ref="S24:S31" si="11">IF(AND(T24="",U24&gt;0),"?",IF(T24="","◄",IF(U24&gt;=1,"►","")))</f>
        <v>◄</v>
      </c>
      <c r="T24" s="22"/>
      <c r="U24" s="21"/>
      <c r="V24" s="20"/>
      <c r="W24" s="19"/>
      <c r="X24" s="18">
        <f t="shared" ref="X24:Y31" si="12">(P24*W24)</f>
        <v>0</v>
      </c>
      <c r="Y24" s="17">
        <f t="shared" si="12"/>
        <v>0</v>
      </c>
      <c r="Z24" s="16"/>
      <c r="AA24" s="15">
        <f t="shared" ref="AA24:AB31" si="13">(T24*Z24)</f>
        <v>0</v>
      </c>
      <c r="AB24" s="14">
        <f t="shared" si="13"/>
        <v>0</v>
      </c>
      <c r="AC24" s="12"/>
      <c r="AD24" s="13"/>
      <c r="AE24" s="12"/>
      <c r="AF24" s="11"/>
      <c r="AG24" s="11"/>
      <c r="AH24" s="5" t="s">
        <v>0</v>
      </c>
      <c r="AI24" s="4"/>
    </row>
    <row r="25" spans="1:35" ht="16.2" x14ac:dyDescent="0.25">
      <c r="A25" s="221"/>
      <c r="B25" s="222"/>
      <c r="C25" s="223">
        <v>3986</v>
      </c>
      <c r="D25" s="224">
        <v>40194</v>
      </c>
      <c r="E25" s="225">
        <v>0.59</v>
      </c>
      <c r="F25" s="226" t="s">
        <v>13</v>
      </c>
      <c r="G25" s="227"/>
      <c r="H25" s="227"/>
      <c r="I25" s="227"/>
      <c r="J25" s="227"/>
      <c r="K25" s="228" t="s">
        <v>2674</v>
      </c>
      <c r="L25" s="111"/>
      <c r="M25" s="112"/>
      <c r="N25" s="23" t="str">
        <f t="shared" si="8"/>
        <v/>
      </c>
      <c r="O25" s="23" t="str">
        <f t="shared" si="9"/>
        <v>◄</v>
      </c>
      <c r="P25" s="24"/>
      <c r="Q25" s="21"/>
      <c r="R25" s="23" t="str">
        <f t="shared" si="10"/>
        <v/>
      </c>
      <c r="S25" s="23" t="str">
        <f t="shared" si="11"/>
        <v>◄</v>
      </c>
      <c r="T25" s="22"/>
      <c r="U25" s="21"/>
      <c r="V25" s="20"/>
      <c r="W25" s="19"/>
      <c r="X25" s="18">
        <f t="shared" si="12"/>
        <v>0</v>
      </c>
      <c r="Y25" s="17">
        <f t="shared" si="12"/>
        <v>0</v>
      </c>
      <c r="Z25" s="16"/>
      <c r="AA25" s="15">
        <f t="shared" si="13"/>
        <v>0</v>
      </c>
      <c r="AB25" s="14">
        <f t="shared" si="13"/>
        <v>0</v>
      </c>
      <c r="AC25" s="12"/>
      <c r="AD25" s="13"/>
      <c r="AE25" s="12"/>
      <c r="AF25" s="11"/>
      <c r="AG25" s="11"/>
      <c r="AH25" s="5" t="s">
        <v>0</v>
      </c>
      <c r="AI25" s="4"/>
    </row>
    <row r="26" spans="1:35" ht="16.2" x14ac:dyDescent="0.25">
      <c r="A26" s="221"/>
      <c r="B26" s="222"/>
      <c r="C26" s="223">
        <v>3987</v>
      </c>
      <c r="D26" s="224">
        <v>40194</v>
      </c>
      <c r="E26" s="225">
        <v>0.59</v>
      </c>
      <c r="F26" s="226" t="s">
        <v>13</v>
      </c>
      <c r="G26" s="227"/>
      <c r="H26" s="227"/>
      <c r="I26" s="227"/>
      <c r="J26" s="227"/>
      <c r="K26" s="228" t="s">
        <v>2673</v>
      </c>
      <c r="L26" s="111"/>
      <c r="M26" s="112"/>
      <c r="N26" s="23" t="str">
        <f t="shared" si="8"/>
        <v/>
      </c>
      <c r="O26" s="23" t="str">
        <f t="shared" si="9"/>
        <v>◄</v>
      </c>
      <c r="P26" s="24"/>
      <c r="Q26" s="21"/>
      <c r="R26" s="23" t="str">
        <f t="shared" si="10"/>
        <v/>
      </c>
      <c r="S26" s="23" t="str">
        <f t="shared" si="11"/>
        <v>◄</v>
      </c>
      <c r="T26" s="22"/>
      <c r="U26" s="21"/>
      <c r="V26" s="20"/>
      <c r="W26" s="19"/>
      <c r="X26" s="18">
        <f t="shared" si="12"/>
        <v>0</v>
      </c>
      <c r="Y26" s="17">
        <f t="shared" si="12"/>
        <v>0</v>
      </c>
      <c r="Z26" s="16"/>
      <c r="AA26" s="15">
        <f t="shared" si="13"/>
        <v>0</v>
      </c>
      <c r="AB26" s="14">
        <f t="shared" si="13"/>
        <v>0</v>
      </c>
      <c r="AC26" s="12"/>
      <c r="AD26" s="13"/>
      <c r="AE26" s="12"/>
      <c r="AF26" s="11"/>
      <c r="AG26" s="11"/>
      <c r="AH26" s="5" t="s">
        <v>0</v>
      </c>
      <c r="AI26" s="4"/>
    </row>
    <row r="27" spans="1:35" ht="15" customHeight="1" x14ac:dyDescent="0.25">
      <c r="A27" s="221"/>
      <c r="B27" s="222"/>
      <c r="C27" s="223">
        <v>3988</v>
      </c>
      <c r="D27" s="224">
        <v>40194</v>
      </c>
      <c r="E27" s="225">
        <v>0.59</v>
      </c>
      <c r="F27" s="226" t="s">
        <v>13</v>
      </c>
      <c r="G27" s="227"/>
      <c r="H27" s="227"/>
      <c r="I27" s="227"/>
      <c r="J27" s="227"/>
      <c r="K27" s="228" t="s">
        <v>2672</v>
      </c>
      <c r="L27" s="111"/>
      <c r="M27" s="112"/>
      <c r="N27" s="23" t="str">
        <f t="shared" si="8"/>
        <v/>
      </c>
      <c r="O27" s="23" t="str">
        <f t="shared" si="9"/>
        <v>◄</v>
      </c>
      <c r="P27" s="24"/>
      <c r="Q27" s="21"/>
      <c r="R27" s="23" t="str">
        <f t="shared" si="10"/>
        <v/>
      </c>
      <c r="S27" s="23" t="str">
        <f t="shared" si="11"/>
        <v>◄</v>
      </c>
      <c r="T27" s="22"/>
      <c r="U27" s="21"/>
      <c r="V27" s="20"/>
      <c r="W27" s="19"/>
      <c r="X27" s="18">
        <f t="shared" si="12"/>
        <v>0</v>
      </c>
      <c r="Y27" s="17">
        <f t="shared" si="12"/>
        <v>0</v>
      </c>
      <c r="Z27" s="16"/>
      <c r="AA27" s="15">
        <f t="shared" si="13"/>
        <v>0</v>
      </c>
      <c r="AB27" s="14">
        <f t="shared" si="13"/>
        <v>0</v>
      </c>
      <c r="AC27" s="12"/>
      <c r="AD27" s="13"/>
      <c r="AE27" s="12"/>
      <c r="AF27" s="11"/>
      <c r="AG27" s="11"/>
      <c r="AH27" s="5" t="s">
        <v>0</v>
      </c>
      <c r="AI27" s="4"/>
    </row>
    <row r="28" spans="1:35" ht="15" customHeight="1" x14ac:dyDescent="0.25">
      <c r="A28" s="221"/>
      <c r="B28" s="222"/>
      <c r="C28" s="223">
        <v>3989</v>
      </c>
      <c r="D28" s="224">
        <v>40194</v>
      </c>
      <c r="E28" s="225">
        <v>0.59</v>
      </c>
      <c r="F28" s="226" t="s">
        <v>13</v>
      </c>
      <c r="G28" s="227"/>
      <c r="H28" s="227"/>
      <c r="I28" s="227"/>
      <c r="J28" s="227"/>
      <c r="K28" s="228" t="s">
        <v>2671</v>
      </c>
      <c r="L28" s="111"/>
      <c r="M28" s="112"/>
      <c r="N28" s="23" t="str">
        <f t="shared" si="8"/>
        <v/>
      </c>
      <c r="O28" s="23" t="str">
        <f t="shared" si="9"/>
        <v>◄</v>
      </c>
      <c r="P28" s="24"/>
      <c r="Q28" s="21"/>
      <c r="R28" s="23" t="str">
        <f t="shared" si="10"/>
        <v/>
      </c>
      <c r="S28" s="23" t="str">
        <f t="shared" si="11"/>
        <v>◄</v>
      </c>
      <c r="T28" s="22"/>
      <c r="U28" s="21"/>
      <c r="V28" s="20"/>
      <c r="W28" s="19"/>
      <c r="X28" s="18">
        <f t="shared" si="12"/>
        <v>0</v>
      </c>
      <c r="Y28" s="17">
        <f t="shared" si="12"/>
        <v>0</v>
      </c>
      <c r="Z28" s="16"/>
      <c r="AA28" s="15">
        <f t="shared" si="13"/>
        <v>0</v>
      </c>
      <c r="AB28" s="14">
        <f t="shared" si="13"/>
        <v>0</v>
      </c>
      <c r="AC28" s="12"/>
      <c r="AD28" s="13"/>
      <c r="AE28" s="12"/>
      <c r="AF28" s="11"/>
      <c r="AG28" s="11"/>
      <c r="AH28" s="5" t="s">
        <v>0</v>
      </c>
      <c r="AI28" s="4"/>
    </row>
    <row r="29" spans="1:35" ht="16.8" customHeight="1" x14ac:dyDescent="0.25">
      <c r="A29" s="221"/>
      <c r="B29" s="222"/>
      <c r="C29" s="223">
        <v>3990</v>
      </c>
      <c r="D29" s="224">
        <v>40194</v>
      </c>
      <c r="E29" s="225">
        <v>0.59</v>
      </c>
      <c r="F29" s="226" t="s">
        <v>13</v>
      </c>
      <c r="G29" s="227"/>
      <c r="H29" s="227"/>
      <c r="I29" s="227"/>
      <c r="J29" s="227"/>
      <c r="K29" s="228" t="s">
        <v>2670</v>
      </c>
      <c r="L29" s="111"/>
      <c r="M29" s="112"/>
      <c r="N29" s="23" t="str">
        <f t="shared" si="8"/>
        <v/>
      </c>
      <c r="O29" s="23" t="str">
        <f t="shared" si="9"/>
        <v>◄</v>
      </c>
      <c r="P29" s="24"/>
      <c r="Q29" s="21"/>
      <c r="R29" s="23" t="str">
        <f t="shared" si="10"/>
        <v/>
      </c>
      <c r="S29" s="23" t="str">
        <f t="shared" si="11"/>
        <v>◄</v>
      </c>
      <c r="T29" s="22"/>
      <c r="U29" s="21"/>
      <c r="V29" s="20"/>
      <c r="W29" s="19"/>
      <c r="X29" s="18">
        <f t="shared" si="12"/>
        <v>0</v>
      </c>
      <c r="Y29" s="17">
        <f t="shared" si="12"/>
        <v>0</v>
      </c>
      <c r="Z29" s="16"/>
      <c r="AA29" s="15">
        <f t="shared" si="13"/>
        <v>0</v>
      </c>
      <c r="AB29" s="14">
        <f t="shared" si="13"/>
        <v>0</v>
      </c>
      <c r="AC29" s="12"/>
      <c r="AD29" s="13"/>
      <c r="AE29" s="12"/>
      <c r="AF29" s="11"/>
      <c r="AG29" s="11"/>
      <c r="AH29" s="5" t="s">
        <v>0</v>
      </c>
      <c r="AI29" s="4"/>
    </row>
    <row r="30" spans="1:35" ht="16.8" customHeight="1" x14ac:dyDescent="0.25">
      <c r="A30" s="221"/>
      <c r="B30" s="240"/>
      <c r="C30" s="242" t="s">
        <v>2669</v>
      </c>
      <c r="D30" s="224">
        <v>40194</v>
      </c>
      <c r="E30" s="225">
        <v>3.54</v>
      </c>
      <c r="F30" s="226" t="s">
        <v>13</v>
      </c>
      <c r="G30" s="243" t="s">
        <v>665</v>
      </c>
      <c r="H30" s="225">
        <v>2.96</v>
      </c>
      <c r="I30" s="227"/>
      <c r="J30" s="227"/>
      <c r="K30" s="237" t="s">
        <v>2560</v>
      </c>
      <c r="L30" s="111"/>
      <c r="M30" s="112"/>
      <c r="N30" s="23" t="str">
        <f t="shared" si="8"/>
        <v/>
      </c>
      <c r="O30" s="23" t="str">
        <f t="shared" si="9"/>
        <v>◄</v>
      </c>
      <c r="P30" s="24"/>
      <c r="Q30" s="21"/>
      <c r="R30" s="23" t="str">
        <f t="shared" si="10"/>
        <v/>
      </c>
      <c r="S30" s="23" t="str">
        <f t="shared" si="11"/>
        <v>◄</v>
      </c>
      <c r="T30" s="22"/>
      <c r="U30" s="21"/>
      <c r="V30" s="20"/>
      <c r="W30" s="19"/>
      <c r="X30" s="18">
        <f t="shared" si="12"/>
        <v>0</v>
      </c>
      <c r="Y30" s="17">
        <f t="shared" si="12"/>
        <v>0</v>
      </c>
      <c r="Z30" s="16"/>
      <c r="AA30" s="15">
        <f t="shared" si="13"/>
        <v>0</v>
      </c>
      <c r="AB30" s="14">
        <f t="shared" si="13"/>
        <v>0</v>
      </c>
      <c r="AC30" s="12"/>
      <c r="AD30" s="13"/>
      <c r="AE30" s="12"/>
      <c r="AF30" s="11"/>
      <c r="AG30" s="11"/>
      <c r="AH30" s="5" t="s">
        <v>0</v>
      </c>
      <c r="AI30" s="4"/>
    </row>
    <row r="31" spans="1:35" ht="16.8" customHeight="1" thickBot="1" x14ac:dyDescent="0.3">
      <c r="A31" s="221"/>
      <c r="B31" s="222"/>
      <c r="C31" s="229" t="s">
        <v>2668</v>
      </c>
      <c r="D31" s="224">
        <v>40194</v>
      </c>
      <c r="E31" s="225">
        <v>2.9499999999999997</v>
      </c>
      <c r="F31" s="226" t="s">
        <v>13</v>
      </c>
      <c r="G31" s="227"/>
      <c r="H31" s="244">
        <v>3986</v>
      </c>
      <c r="I31" s="245" t="s">
        <v>0</v>
      </c>
      <c r="J31" s="230">
        <v>3990</v>
      </c>
      <c r="K31" s="231" t="s">
        <v>2386</v>
      </c>
      <c r="L31" s="111"/>
      <c r="M31" s="112"/>
      <c r="N31" s="23" t="str">
        <f t="shared" si="8"/>
        <v/>
      </c>
      <c r="O31" s="23" t="str">
        <f t="shared" si="9"/>
        <v>◄</v>
      </c>
      <c r="P31" s="24"/>
      <c r="Q31" s="21"/>
      <c r="R31" s="23" t="str">
        <f t="shared" si="10"/>
        <v/>
      </c>
      <c r="S31" s="23" t="str">
        <f t="shared" si="11"/>
        <v>◄</v>
      </c>
      <c r="T31" s="22"/>
      <c r="U31" s="21"/>
      <c r="V31" s="20"/>
      <c r="W31" s="19"/>
      <c r="X31" s="18">
        <f t="shared" si="12"/>
        <v>0</v>
      </c>
      <c r="Y31" s="17">
        <f t="shared" si="12"/>
        <v>0</v>
      </c>
      <c r="Z31" s="16"/>
      <c r="AA31" s="15">
        <f t="shared" si="13"/>
        <v>0</v>
      </c>
      <c r="AB31" s="14">
        <f t="shared" si="13"/>
        <v>0</v>
      </c>
      <c r="AC31" s="12"/>
      <c r="AD31" s="13"/>
      <c r="AE31" s="12"/>
      <c r="AF31" s="11"/>
      <c r="AG31" s="11"/>
      <c r="AH31" s="5" t="s">
        <v>0</v>
      </c>
      <c r="AI31" s="4"/>
    </row>
    <row r="32" spans="1:35" ht="16.8" thickTop="1" thickBot="1" x14ac:dyDescent="0.25">
      <c r="A32" s="214">
        <f>ROWS(A33:A38)-1</f>
        <v>5</v>
      </c>
      <c r="B32" s="215" t="s">
        <v>2667</v>
      </c>
      <c r="C32" s="220"/>
      <c r="D32" s="217"/>
      <c r="E32" s="217"/>
      <c r="F32" s="238"/>
      <c r="G32" s="239"/>
      <c r="H32" s="217"/>
      <c r="I32" s="217"/>
      <c r="J32" s="217"/>
      <c r="K32" s="220"/>
      <c r="L32" s="74">
        <v>40194</v>
      </c>
      <c r="M32" s="9" t="s">
        <v>2666</v>
      </c>
      <c r="N32" s="23"/>
      <c r="O32" s="33" t="str">
        <f>IF(COUNTIF(N33:N38,"?")&gt;0,"?",IF(AND(P32="◄",Q32="►"),"◄►",IF(P32="◄","◄",IF(Q32="►","►",""))))</f>
        <v>◄</v>
      </c>
      <c r="P32" s="32" t="str">
        <f>IF(SUM(P33:P38)+1=ROWS(P33:P38)-COUNTIF(P33:P38,"-"),"","◄")</f>
        <v>◄</v>
      </c>
      <c r="Q32" s="31" t="str">
        <f>IF(SUM(Q33:Q38)&gt;0,"►","")</f>
        <v/>
      </c>
      <c r="R32" s="23"/>
      <c r="S32" s="33" t="str">
        <f>IF(COUNTIF(R33:R38,"?")&gt;0,"?",IF(AND(T32="◄",U32="►"),"◄►",IF(T32="◄","◄",IF(U32="►","►",""))))</f>
        <v>◄</v>
      </c>
      <c r="T32" s="32" t="str">
        <f>IF(SUM(T33:T38)+1=ROWS(T33:T38)-COUNTIF(T33:T38,"-"),"","◄")</f>
        <v>◄</v>
      </c>
      <c r="U32" s="31" t="str">
        <f>IF(SUM(U33:U38)&gt;0,"►","")</f>
        <v/>
      </c>
      <c r="V32" s="10">
        <f>ROWS(V33:V38)-1</f>
        <v>5</v>
      </c>
      <c r="W32" s="30">
        <f>SUM(W33:W38)-W38</f>
        <v>0</v>
      </c>
      <c r="X32" s="29" t="s">
        <v>17</v>
      </c>
      <c r="Y32" s="28"/>
      <c r="Z32" s="30">
        <f>SUM(Z33:Z38)-Z38</f>
        <v>0</v>
      </c>
      <c r="AA32" s="29" t="s">
        <v>17</v>
      </c>
      <c r="AB32" s="28"/>
      <c r="AC32" s="12"/>
      <c r="AD32" s="13"/>
      <c r="AE32" s="12"/>
      <c r="AF32" s="11"/>
      <c r="AG32" s="11"/>
      <c r="AH32" s="5" t="s">
        <v>0</v>
      </c>
      <c r="AI32" s="4"/>
    </row>
    <row r="33" spans="1:35" ht="16.2" x14ac:dyDescent="0.25">
      <c r="A33" s="221"/>
      <c r="B33" s="222"/>
      <c r="C33" s="223" t="s">
        <v>2658</v>
      </c>
      <c r="D33" s="224">
        <v>40194</v>
      </c>
      <c r="E33" s="225">
        <v>0.59</v>
      </c>
      <c r="F33" s="226" t="s">
        <v>13</v>
      </c>
      <c r="G33" s="227"/>
      <c r="H33" s="227"/>
      <c r="I33" s="227"/>
      <c r="J33" s="227"/>
      <c r="K33" s="231" t="s">
        <v>2665</v>
      </c>
      <c r="L33" s="111"/>
      <c r="M33" s="112"/>
      <c r="N33" s="23" t="str">
        <f>IF(O33="?","?","")</f>
        <v/>
      </c>
      <c r="O33" s="23" t="str">
        <f>IF(AND(P33="",Q33&gt;0),"?",IF(P33="","◄",IF(Q33&gt;=1,"►","")))</f>
        <v>◄</v>
      </c>
      <c r="P33" s="24"/>
      <c r="Q33" s="21"/>
      <c r="R33" s="23" t="str">
        <f>IF(S33="?","?","")</f>
        <v/>
      </c>
      <c r="S33" s="23" t="str">
        <f>IF(AND(T33="",U33&gt;0),"?",IF(T33="","◄",IF(U33&gt;=1,"►","")))</f>
        <v>◄</v>
      </c>
      <c r="T33" s="22"/>
      <c r="U33" s="21"/>
      <c r="V33" s="20"/>
      <c r="W33" s="19"/>
      <c r="X33" s="18">
        <f t="shared" ref="X33:Y37" si="14">(P33*W33)</f>
        <v>0</v>
      </c>
      <c r="Y33" s="17">
        <f t="shared" si="14"/>
        <v>0</v>
      </c>
      <c r="Z33" s="16"/>
      <c r="AA33" s="15">
        <f t="shared" ref="AA33:AB37" si="15">(T33*Z33)</f>
        <v>0</v>
      </c>
      <c r="AB33" s="14">
        <f t="shared" si="15"/>
        <v>0</v>
      </c>
      <c r="AC33" s="12"/>
      <c r="AD33" s="13"/>
      <c r="AE33" s="12"/>
      <c r="AF33" s="11"/>
      <c r="AG33" s="11"/>
      <c r="AH33" s="5" t="s">
        <v>0</v>
      </c>
      <c r="AI33" s="4"/>
    </row>
    <row r="34" spans="1:35" ht="16.2" x14ac:dyDescent="0.25">
      <c r="A34" s="221"/>
      <c r="B34" s="222"/>
      <c r="C34" s="229" t="s">
        <v>2664</v>
      </c>
      <c r="D34" s="224">
        <v>40194</v>
      </c>
      <c r="E34" s="225">
        <v>0.59</v>
      </c>
      <c r="F34" s="226" t="s">
        <v>13</v>
      </c>
      <c r="G34" s="227"/>
      <c r="H34" s="227"/>
      <c r="I34" s="227"/>
      <c r="J34" s="230" t="s">
        <v>2658</v>
      </c>
      <c r="K34" s="231" t="s">
        <v>1275</v>
      </c>
      <c r="L34" s="111"/>
      <c r="M34" s="112"/>
      <c r="N34" s="23" t="str">
        <f>IF(O34="?","?","")</f>
        <v/>
      </c>
      <c r="O34" s="23" t="str">
        <f>IF(AND(P34="",Q34&gt;0),"?",IF(P34="","◄",IF(Q34&gt;=1,"►","")))</f>
        <v>◄</v>
      </c>
      <c r="P34" s="24"/>
      <c r="Q34" s="21"/>
      <c r="R34" s="23" t="str">
        <f>IF(S34="?","?","")</f>
        <v/>
      </c>
      <c r="S34" s="23" t="str">
        <f>IF(AND(T34="",U34&gt;0),"?",IF(T34="","◄",IF(U34&gt;=1,"►","")))</f>
        <v>◄</v>
      </c>
      <c r="T34" s="22"/>
      <c r="U34" s="21"/>
      <c r="V34" s="20"/>
      <c r="W34" s="19"/>
      <c r="X34" s="18">
        <f t="shared" si="14"/>
        <v>0</v>
      </c>
      <c r="Y34" s="17">
        <f t="shared" si="14"/>
        <v>0</v>
      </c>
      <c r="Z34" s="16"/>
      <c r="AA34" s="15">
        <f t="shared" si="15"/>
        <v>0</v>
      </c>
      <c r="AB34" s="14">
        <f t="shared" si="15"/>
        <v>0</v>
      </c>
      <c r="AC34" s="12"/>
      <c r="AD34" s="13"/>
      <c r="AE34" s="12"/>
      <c r="AF34" s="11"/>
      <c r="AG34" s="11"/>
      <c r="AH34" s="5" t="s">
        <v>0</v>
      </c>
      <c r="AI34" s="4"/>
    </row>
    <row r="35" spans="1:35" ht="16.2" x14ac:dyDescent="0.25">
      <c r="A35" s="221"/>
      <c r="B35" s="222"/>
      <c r="C35" s="229" t="s">
        <v>2663</v>
      </c>
      <c r="D35" s="224">
        <v>40194</v>
      </c>
      <c r="E35" s="225">
        <v>0.59</v>
      </c>
      <c r="F35" s="226" t="s">
        <v>13</v>
      </c>
      <c r="G35" s="227"/>
      <c r="H35" s="227"/>
      <c r="I35" s="227"/>
      <c r="J35" s="230" t="s">
        <v>2658</v>
      </c>
      <c r="K35" s="231" t="s">
        <v>2662</v>
      </c>
      <c r="L35" s="111"/>
      <c r="M35" s="112"/>
      <c r="N35" s="23" t="str">
        <f>IF(O35="?","?","")</f>
        <v/>
      </c>
      <c r="O35" s="23" t="str">
        <f>IF(AND(P35="",Q35&gt;0),"?",IF(P35="","◄",IF(Q35&gt;=1,"►","")))</f>
        <v>◄</v>
      </c>
      <c r="P35" s="24"/>
      <c r="Q35" s="21"/>
      <c r="R35" s="23" t="str">
        <f>IF(S35="?","?","")</f>
        <v/>
      </c>
      <c r="S35" s="23" t="str">
        <f>IF(AND(T35="",U35&gt;0),"?",IF(T35="","◄",IF(U35&gt;=1,"►","")))</f>
        <v>◄</v>
      </c>
      <c r="T35" s="22"/>
      <c r="U35" s="21"/>
      <c r="V35" s="20"/>
      <c r="W35" s="19"/>
      <c r="X35" s="18">
        <f t="shared" si="14"/>
        <v>0</v>
      </c>
      <c r="Y35" s="17">
        <f t="shared" si="14"/>
        <v>0</v>
      </c>
      <c r="Z35" s="16"/>
      <c r="AA35" s="15">
        <f t="shared" si="15"/>
        <v>0</v>
      </c>
      <c r="AB35" s="14">
        <f t="shared" si="15"/>
        <v>0</v>
      </c>
      <c r="AC35" s="12"/>
      <c r="AD35" s="13"/>
      <c r="AE35" s="12"/>
      <c r="AF35" s="11"/>
      <c r="AG35" s="11"/>
      <c r="AH35" s="5" t="s">
        <v>0</v>
      </c>
      <c r="AI35" s="4"/>
    </row>
    <row r="36" spans="1:35" ht="16.2" x14ac:dyDescent="0.25">
      <c r="A36" s="221"/>
      <c r="B36" s="222"/>
      <c r="C36" s="229" t="s">
        <v>2661</v>
      </c>
      <c r="D36" s="224">
        <v>40194</v>
      </c>
      <c r="E36" s="225">
        <v>0.59</v>
      </c>
      <c r="F36" s="226" t="s">
        <v>13</v>
      </c>
      <c r="G36" s="227"/>
      <c r="H36" s="227"/>
      <c r="I36" s="227"/>
      <c r="J36" s="230" t="s">
        <v>2658</v>
      </c>
      <c r="K36" s="231" t="s">
        <v>2660</v>
      </c>
      <c r="L36" s="111"/>
      <c r="M36" s="112"/>
      <c r="N36" s="23" t="str">
        <f>IF(O36="?","?","")</f>
        <v/>
      </c>
      <c r="O36" s="23" t="str">
        <f>IF(AND(P36="",Q36&gt;0),"?",IF(P36="","◄",IF(Q36&gt;=1,"►","")))</f>
        <v>◄</v>
      </c>
      <c r="P36" s="24"/>
      <c r="Q36" s="21"/>
      <c r="R36" s="23" t="str">
        <f>IF(S36="?","?","")</f>
        <v/>
      </c>
      <c r="S36" s="23" t="str">
        <f>IF(AND(T36="",U36&gt;0),"?",IF(T36="","◄",IF(U36&gt;=1,"►","")))</f>
        <v>◄</v>
      </c>
      <c r="T36" s="22"/>
      <c r="U36" s="21"/>
      <c r="V36" s="20"/>
      <c r="W36" s="19"/>
      <c r="X36" s="18">
        <f t="shared" si="14"/>
        <v>0</v>
      </c>
      <c r="Y36" s="17">
        <f t="shared" si="14"/>
        <v>0</v>
      </c>
      <c r="Z36" s="16"/>
      <c r="AA36" s="15">
        <f t="shared" si="15"/>
        <v>0</v>
      </c>
      <c r="AB36" s="14">
        <f t="shared" si="15"/>
        <v>0</v>
      </c>
      <c r="AC36" s="12"/>
      <c r="AD36" s="13"/>
      <c r="AE36" s="12"/>
      <c r="AF36" s="11"/>
      <c r="AG36" s="11"/>
      <c r="AH36" s="5" t="s">
        <v>0</v>
      </c>
      <c r="AI36" s="4"/>
    </row>
    <row r="37" spans="1:35" ht="15" customHeight="1" thickBot="1" x14ac:dyDescent="0.3">
      <c r="A37" s="221"/>
      <c r="B37" s="240"/>
      <c r="C37" s="241" t="s">
        <v>2659</v>
      </c>
      <c r="D37" s="224">
        <v>40194</v>
      </c>
      <c r="E37" s="225">
        <v>5.8999999999999995</v>
      </c>
      <c r="F37" s="226" t="s">
        <v>13</v>
      </c>
      <c r="G37" s="227"/>
      <c r="H37" s="227"/>
      <c r="I37" s="227"/>
      <c r="J37" s="230" t="s">
        <v>2658</v>
      </c>
      <c r="K37" s="237" t="s">
        <v>2657</v>
      </c>
      <c r="L37" s="111"/>
      <c r="M37" s="112"/>
      <c r="N37" s="23" t="str">
        <f>IF(O37="?","?","")</f>
        <v/>
      </c>
      <c r="O37" s="23" t="str">
        <f>IF(AND(P37="",Q37&gt;0),"?",IF(P37="","◄",IF(Q37&gt;=1,"►","")))</f>
        <v>◄</v>
      </c>
      <c r="P37" s="24"/>
      <c r="Q37" s="21"/>
      <c r="R37" s="23" t="str">
        <f>IF(S37="?","?","")</f>
        <v/>
      </c>
      <c r="S37" s="23" t="str">
        <f>IF(AND(T37="",U37&gt;0),"?",IF(T37="","◄",IF(U37&gt;=1,"►","")))</f>
        <v>◄</v>
      </c>
      <c r="T37" s="22"/>
      <c r="U37" s="21"/>
      <c r="V37" s="20"/>
      <c r="W37" s="19"/>
      <c r="X37" s="18">
        <f t="shared" si="14"/>
        <v>0</v>
      </c>
      <c r="Y37" s="17">
        <f t="shared" si="14"/>
        <v>0</v>
      </c>
      <c r="Z37" s="16"/>
      <c r="AA37" s="15">
        <f t="shared" si="15"/>
        <v>0</v>
      </c>
      <c r="AB37" s="14">
        <f t="shared" si="15"/>
        <v>0</v>
      </c>
      <c r="AC37" s="12"/>
      <c r="AD37" s="13"/>
      <c r="AE37" s="12"/>
      <c r="AF37" s="11"/>
      <c r="AG37" s="11"/>
      <c r="AH37" s="5" t="s">
        <v>0</v>
      </c>
      <c r="AI37" s="4"/>
    </row>
    <row r="38" spans="1:35" ht="16.8" thickTop="1" thickBot="1" x14ac:dyDescent="0.35">
      <c r="A38" s="214">
        <f>ROWS(A39:A41)-1</f>
        <v>2</v>
      </c>
      <c r="B38" s="215" t="s">
        <v>2656</v>
      </c>
      <c r="C38" s="220"/>
      <c r="D38" s="217"/>
      <c r="E38" s="217"/>
      <c r="F38" s="238"/>
      <c r="G38" s="239"/>
      <c r="H38" s="217"/>
      <c r="I38" s="217"/>
      <c r="J38" s="217"/>
      <c r="K38" s="220"/>
      <c r="L38" s="74">
        <v>40194</v>
      </c>
      <c r="M38" s="9" t="s">
        <v>2655</v>
      </c>
      <c r="N38" s="8"/>
      <c r="O38" s="41" t="str">
        <f>IF(AND(P38="◄",Q38="►"),"◄►",IF(P38="◄","◄",IF(Q38="►","►","")))</f>
        <v>◄</v>
      </c>
      <c r="P38" s="32" t="str">
        <f>IF(SUM(P39:P41)+1=ROWS(P39:P41)-COUNTIF(P39:P41,"-"),"","◄")</f>
        <v>◄</v>
      </c>
      <c r="Q38" s="31" t="str">
        <f>IF(SUM(Q39:Q41)&gt;0,"►","")</f>
        <v/>
      </c>
      <c r="R38" s="8"/>
      <c r="S38" s="41" t="str">
        <f>IF(AND(T38="◄",U38="►"),"◄►",IF(T38="◄","◄",IF(U38="►","►","")))</f>
        <v>◄</v>
      </c>
      <c r="T38" s="32" t="str">
        <f>IF(SUM(T39:T41)+1=ROWS(T39:T41)-COUNTIF(T39:T41,"-"),"","◄")</f>
        <v>◄</v>
      </c>
      <c r="U38" s="31" t="str">
        <f>IF(SUM(U39:U41)&gt;0,"►","")</f>
        <v/>
      </c>
      <c r="V38" s="10">
        <f>ROWS(V39:V41)-1</f>
        <v>2</v>
      </c>
      <c r="W38" s="30">
        <f>SUM(W39:W41)-W41</f>
        <v>0</v>
      </c>
      <c r="X38" s="29" t="s">
        <v>17</v>
      </c>
      <c r="Y38" s="28"/>
      <c r="Z38" s="30">
        <f>SUM(Z39:Z41)-Z41</f>
        <v>0</v>
      </c>
      <c r="AA38" s="29" t="s">
        <v>17</v>
      </c>
      <c r="AB38" s="28"/>
      <c r="AC38" s="12"/>
      <c r="AD38" s="13"/>
      <c r="AE38" s="12"/>
      <c r="AF38" s="11"/>
      <c r="AG38" s="11"/>
      <c r="AH38" s="5" t="s">
        <v>0</v>
      </c>
      <c r="AI38" s="4"/>
    </row>
    <row r="39" spans="1:35" ht="14.4" x14ac:dyDescent="0.25">
      <c r="A39" s="221"/>
      <c r="B39" s="222"/>
      <c r="C39" s="223" t="s">
        <v>2654</v>
      </c>
      <c r="D39" s="224">
        <v>40194</v>
      </c>
      <c r="E39" s="225">
        <v>4.5999999999999996</v>
      </c>
      <c r="F39" s="246"/>
      <c r="G39" s="227"/>
      <c r="H39" s="227"/>
      <c r="I39" s="227"/>
      <c r="J39" s="227"/>
      <c r="K39" s="228" t="s">
        <v>2653</v>
      </c>
      <c r="L39" s="111"/>
      <c r="M39" s="112"/>
      <c r="N39" s="23" t="str">
        <f>IF(O39="?","?","")</f>
        <v/>
      </c>
      <c r="O39" s="23" t="str">
        <f>IF(AND(P39="",Q39&gt;0),"?",IF(P39="","◄",IF(Q39&gt;=1,"►","")))</f>
        <v>◄</v>
      </c>
      <c r="P39" s="24"/>
      <c r="Q39" s="21"/>
      <c r="R39" s="23" t="str">
        <f>IF(S39="?","?","")</f>
        <v/>
      </c>
      <c r="S39" s="23" t="str">
        <f>IF(AND(T39="",U39&gt;0),"?",IF(T39="","◄",IF(U39&gt;=1,"►","")))</f>
        <v>◄</v>
      </c>
      <c r="T39" s="22"/>
      <c r="U39" s="21"/>
      <c r="V39" s="20"/>
      <c r="W39" s="19"/>
      <c r="X39" s="18">
        <f>(P39*W39)</f>
        <v>0</v>
      </c>
      <c r="Y39" s="17">
        <f>(Q39*X39)</f>
        <v>0</v>
      </c>
      <c r="Z39" s="16"/>
      <c r="AA39" s="15">
        <f>(T39*Z39)</f>
        <v>0</v>
      </c>
      <c r="AB39" s="14">
        <f>(U39*AA39)</f>
        <v>0</v>
      </c>
      <c r="AC39" s="12"/>
      <c r="AD39" s="13"/>
      <c r="AE39" s="12"/>
      <c r="AF39" s="11"/>
      <c r="AG39" s="11"/>
      <c r="AH39" s="5" t="s">
        <v>0</v>
      </c>
      <c r="AI39" s="4"/>
    </row>
    <row r="40" spans="1:35" ht="19.8" customHeight="1" thickBot="1" x14ac:dyDescent="0.3">
      <c r="A40" s="221"/>
      <c r="B40" s="222"/>
      <c r="C40" s="247" t="s">
        <v>2652</v>
      </c>
      <c r="D40" s="224">
        <v>40194</v>
      </c>
      <c r="E40" s="225">
        <v>4.5999999999999996</v>
      </c>
      <c r="F40" s="246"/>
      <c r="G40" s="227"/>
      <c r="H40" s="227"/>
      <c r="I40" s="227"/>
      <c r="J40" s="227"/>
      <c r="K40" s="237" t="s">
        <v>2651</v>
      </c>
      <c r="L40" s="75"/>
      <c r="M40" s="73" t="s">
        <v>676</v>
      </c>
      <c r="N40" s="23" t="str">
        <f>IF(O40="?","?","")</f>
        <v/>
      </c>
      <c r="O40" s="23" t="str">
        <f>IF(AND(P40="",Q40&gt;0),"?",IF(P40="","◄",IF(Q40&gt;=1,"►","")))</f>
        <v>◄</v>
      </c>
      <c r="P40" s="24"/>
      <c r="Q40" s="21"/>
      <c r="R40" s="23" t="str">
        <f>IF(S40="?","?","")</f>
        <v/>
      </c>
      <c r="S40" s="23" t="str">
        <f>IF(AND(T40="",U40&gt;0),"?",IF(T40="","◄",IF(U40&gt;=1,"►","")))</f>
        <v>◄</v>
      </c>
      <c r="T40" s="22"/>
      <c r="U40" s="21"/>
      <c r="V40" s="20"/>
      <c r="W40" s="19"/>
      <c r="X40" s="18">
        <f>(P40*W40)</f>
        <v>0</v>
      </c>
      <c r="Y40" s="17">
        <f>(Q40*X40)</f>
        <v>0</v>
      </c>
      <c r="Z40" s="16"/>
      <c r="AA40" s="15">
        <f>(T40*Z40)</f>
        <v>0</v>
      </c>
      <c r="AB40" s="14">
        <f>(U40*AA40)</f>
        <v>0</v>
      </c>
      <c r="AC40" s="12"/>
      <c r="AD40" s="13"/>
      <c r="AE40" s="12"/>
      <c r="AF40" s="11"/>
      <c r="AG40" s="11"/>
      <c r="AH40" s="5" t="s">
        <v>0</v>
      </c>
      <c r="AI40" s="4"/>
    </row>
    <row r="41" spans="1:35" ht="16.8" thickTop="1" thickBot="1" x14ac:dyDescent="0.25">
      <c r="A41" s="214">
        <f>ROWS(A42:A45)-1</f>
        <v>3</v>
      </c>
      <c r="B41" s="215" t="s">
        <v>2650</v>
      </c>
      <c r="C41" s="220"/>
      <c r="D41" s="217"/>
      <c r="E41" s="217"/>
      <c r="F41" s="238"/>
      <c r="G41" s="239"/>
      <c r="H41" s="217"/>
      <c r="I41" s="217"/>
      <c r="J41" s="217"/>
      <c r="K41" s="220"/>
      <c r="L41" s="74">
        <v>40196</v>
      </c>
      <c r="M41" s="9" t="s">
        <v>2649</v>
      </c>
      <c r="N41" s="23"/>
      <c r="O41" s="33" t="str">
        <f>IF(COUNTIF(N42:N45,"?")&gt;0,"?",IF(AND(P41="◄",Q41="►"),"◄►",IF(P41="◄","◄",IF(Q41="►","►",""))))</f>
        <v>◄</v>
      </c>
      <c r="P41" s="32" t="str">
        <f>IF(SUM(P42:P45)+1=ROWS(P42:P45)-COUNTIF(P42:P45,"-"),"","◄")</f>
        <v>◄</v>
      </c>
      <c r="Q41" s="31" t="str">
        <f>IF(SUM(Q42:Q45)&gt;0,"►","")</f>
        <v/>
      </c>
      <c r="R41" s="23"/>
      <c r="S41" s="33" t="str">
        <f>IF(COUNTIF(R42:R45,"?")&gt;0,"?",IF(AND(T41="◄",U41="►"),"◄►",IF(T41="◄","◄",IF(U41="►","►",""))))</f>
        <v>◄</v>
      </c>
      <c r="T41" s="32" t="str">
        <f>IF(SUM(T42:T45)+1=ROWS(T42:T45)-COUNTIF(T42:T45,"-"),"","◄")</f>
        <v>◄</v>
      </c>
      <c r="U41" s="31" t="str">
        <f>IF(SUM(U42:U45)&gt;0,"►","")</f>
        <v/>
      </c>
      <c r="V41" s="10">
        <f>ROWS(V42:V45)-1</f>
        <v>3</v>
      </c>
      <c r="W41" s="30">
        <f>SUM(W42:W45)-W45</f>
        <v>0</v>
      </c>
      <c r="X41" s="29" t="s">
        <v>17</v>
      </c>
      <c r="Y41" s="28"/>
      <c r="Z41" s="30">
        <f>SUM(Z42:Z45)-Z45</f>
        <v>0</v>
      </c>
      <c r="AA41" s="29" t="s">
        <v>17</v>
      </c>
      <c r="AB41" s="28"/>
      <c r="AC41" s="12"/>
      <c r="AD41" s="13"/>
      <c r="AE41" s="12"/>
      <c r="AF41" s="11"/>
      <c r="AG41" s="11"/>
      <c r="AH41" s="5" t="s">
        <v>0</v>
      </c>
      <c r="AI41" s="4"/>
    </row>
    <row r="42" spans="1:35" ht="16.8" thickBot="1" x14ac:dyDescent="0.3">
      <c r="A42" s="221"/>
      <c r="B42" s="222"/>
      <c r="C42" s="223" t="s">
        <v>2647</v>
      </c>
      <c r="D42" s="224">
        <v>40194</v>
      </c>
      <c r="E42" s="225">
        <v>0.05</v>
      </c>
      <c r="F42" s="226" t="s">
        <v>13</v>
      </c>
      <c r="G42" s="227"/>
      <c r="H42" s="227"/>
      <c r="I42" s="227"/>
      <c r="J42" s="227"/>
      <c r="K42" s="228" t="s">
        <v>2648</v>
      </c>
      <c r="L42" s="111"/>
      <c r="M42" s="112"/>
      <c r="N42" s="23" t="str">
        <f>IF(O42="?","?","")</f>
        <v/>
      </c>
      <c r="O42" s="23" t="str">
        <f>IF(AND(P42="",Q42&gt;0),"?",IF(P42="","◄",IF(Q42&gt;=1,"►","")))</f>
        <v>◄</v>
      </c>
      <c r="P42" s="24"/>
      <c r="Q42" s="21"/>
      <c r="R42" s="23" t="str">
        <f>IF(S42="?","?","")</f>
        <v/>
      </c>
      <c r="S42" s="23" t="str">
        <f>IF(AND(T42="",U42&gt;0),"?",IF(T42="","◄",IF(U42&gt;=1,"►","")))</f>
        <v>◄</v>
      </c>
      <c r="T42" s="22"/>
      <c r="U42" s="21"/>
      <c r="V42" s="20"/>
      <c r="W42" s="19"/>
      <c r="X42" s="18">
        <f t="shared" ref="X42:Y44" si="16">(P42*W42)</f>
        <v>0</v>
      </c>
      <c r="Y42" s="17">
        <f t="shared" si="16"/>
        <v>0</v>
      </c>
      <c r="Z42" s="16"/>
      <c r="AA42" s="15">
        <f t="shared" ref="AA42:AB44" si="17">(T42*Z42)</f>
        <v>0</v>
      </c>
      <c r="AB42" s="14">
        <f t="shared" si="17"/>
        <v>0</v>
      </c>
      <c r="AC42" s="12"/>
      <c r="AD42" s="13"/>
      <c r="AE42" s="12"/>
      <c r="AF42" s="11"/>
      <c r="AG42" s="11"/>
      <c r="AH42" s="5" t="s">
        <v>0</v>
      </c>
      <c r="AI42" s="4"/>
    </row>
    <row r="43" spans="1:35" ht="16.8" customHeight="1" thickBot="1" x14ac:dyDescent="0.3">
      <c r="A43" s="221"/>
      <c r="B43" s="232" t="s">
        <v>57</v>
      </c>
      <c r="C43" s="233" t="s">
        <v>2647</v>
      </c>
      <c r="D43" s="224">
        <v>40194</v>
      </c>
      <c r="E43" s="225">
        <v>0.5</v>
      </c>
      <c r="F43" s="226" t="s">
        <v>13</v>
      </c>
      <c r="G43" s="227"/>
      <c r="H43" s="234" t="s">
        <v>2592</v>
      </c>
      <c r="I43" s="235"/>
      <c r="J43" s="236" t="s">
        <v>709</v>
      </c>
      <c r="K43" s="237" t="s">
        <v>2646</v>
      </c>
      <c r="L43" s="53" t="s">
        <v>423</v>
      </c>
      <c r="M43" s="81"/>
      <c r="N43" s="23" t="str">
        <f>IF(O43="?","?","")</f>
        <v/>
      </c>
      <c r="O43" s="23" t="str">
        <f>IF(AND(P43="",Q43&gt;0),"?",IF(P43="","◄",IF(Q43&gt;=1,"►","")))</f>
        <v>◄</v>
      </c>
      <c r="P43" s="24"/>
      <c r="Q43" s="21"/>
      <c r="R43" s="23" t="str">
        <f>IF(S43="?","?","")</f>
        <v/>
      </c>
      <c r="S43" s="23" t="str">
        <f>IF(AND(T43="",U43&gt;0),"?",IF(T43="","◄",IF(U43&gt;=1,"►","")))</f>
        <v>◄</v>
      </c>
      <c r="T43" s="22"/>
      <c r="U43" s="21"/>
      <c r="V43" s="20"/>
      <c r="W43" s="19"/>
      <c r="X43" s="18">
        <f t="shared" si="16"/>
        <v>0</v>
      </c>
      <c r="Y43" s="17">
        <f t="shared" si="16"/>
        <v>0</v>
      </c>
      <c r="Z43" s="16"/>
      <c r="AA43" s="15">
        <f t="shared" si="17"/>
        <v>0</v>
      </c>
      <c r="AB43" s="14">
        <f t="shared" si="17"/>
        <v>0</v>
      </c>
      <c r="AC43" s="12"/>
      <c r="AD43" s="13"/>
      <c r="AE43" s="12"/>
      <c r="AF43" s="11"/>
      <c r="AG43" s="11"/>
      <c r="AH43" s="5" t="s">
        <v>0</v>
      </c>
      <c r="AI43" s="4"/>
    </row>
    <row r="44" spans="1:35" ht="16.8" customHeight="1" thickBot="1" x14ac:dyDescent="0.3">
      <c r="A44" s="221"/>
      <c r="B44" s="232" t="s">
        <v>57</v>
      </c>
      <c r="C44" s="233" t="s">
        <v>2647</v>
      </c>
      <c r="D44" s="224">
        <v>40194</v>
      </c>
      <c r="E44" s="225">
        <v>0.5</v>
      </c>
      <c r="F44" s="226" t="s">
        <v>13</v>
      </c>
      <c r="G44" s="227"/>
      <c r="H44" s="234" t="s">
        <v>2590</v>
      </c>
      <c r="I44" s="235"/>
      <c r="J44" s="236" t="s">
        <v>709</v>
      </c>
      <c r="K44" s="237" t="s">
        <v>2646</v>
      </c>
      <c r="L44" s="53" t="s">
        <v>423</v>
      </c>
      <c r="M44" s="81"/>
      <c r="N44" s="23" t="str">
        <f>IF(O44="?","?","")</f>
        <v/>
      </c>
      <c r="O44" s="23" t="str">
        <f>IF(AND(P44="",Q44&gt;0),"?",IF(P44="","◄",IF(Q44&gt;=1,"►","")))</f>
        <v>◄</v>
      </c>
      <c r="P44" s="24"/>
      <c r="Q44" s="21"/>
      <c r="R44" s="23" t="str">
        <f>IF(S44="?","?","")</f>
        <v/>
      </c>
      <c r="S44" s="23" t="str">
        <f>IF(AND(T44="",U44&gt;0),"?",IF(T44="","◄",IF(U44&gt;=1,"►","")))</f>
        <v>◄</v>
      </c>
      <c r="T44" s="22"/>
      <c r="U44" s="21"/>
      <c r="V44" s="20"/>
      <c r="W44" s="19"/>
      <c r="X44" s="18">
        <f t="shared" si="16"/>
        <v>0</v>
      </c>
      <c r="Y44" s="17">
        <f t="shared" si="16"/>
        <v>0</v>
      </c>
      <c r="Z44" s="16"/>
      <c r="AA44" s="15">
        <f t="shared" si="17"/>
        <v>0</v>
      </c>
      <c r="AB44" s="14">
        <f t="shared" si="17"/>
        <v>0</v>
      </c>
      <c r="AC44" s="12"/>
      <c r="AD44" s="13"/>
      <c r="AE44" s="12"/>
      <c r="AF44" s="11"/>
      <c r="AG44" s="11"/>
      <c r="AH44" s="5" t="s">
        <v>0</v>
      </c>
    </row>
    <row r="45" spans="1:35" ht="16.8" thickTop="1" thickBot="1" x14ac:dyDescent="0.25">
      <c r="A45" s="214">
        <f>ROWS(A46:A49)-1</f>
        <v>3</v>
      </c>
      <c r="B45" s="215" t="s">
        <v>2645</v>
      </c>
      <c r="C45" s="220"/>
      <c r="D45" s="217"/>
      <c r="E45" s="217"/>
      <c r="F45" s="238"/>
      <c r="G45" s="239"/>
      <c r="H45" s="217"/>
      <c r="I45" s="217"/>
      <c r="J45" s="217"/>
      <c r="K45" s="220"/>
      <c r="L45" s="74">
        <v>40229</v>
      </c>
      <c r="M45" s="9" t="s">
        <v>2644</v>
      </c>
      <c r="N45" s="23"/>
      <c r="O45" s="33" t="str">
        <f>IF(COUNTIF(N46:N49,"?")&gt;0,"?",IF(AND(P45="◄",Q45="►"),"◄►",IF(P45="◄","◄",IF(Q45="►","►",""))))</f>
        <v>◄</v>
      </c>
      <c r="P45" s="32" t="str">
        <f>IF(SUM(P46:P49)+1=ROWS(P46:P49)-COUNTIF(P46:P49,"-"),"","◄")</f>
        <v>◄</v>
      </c>
      <c r="Q45" s="31" t="str">
        <f>IF(SUM(Q46:Q49)&gt;0,"►","")</f>
        <v/>
      </c>
      <c r="R45" s="23"/>
      <c r="S45" s="33" t="str">
        <f>IF(COUNTIF(R46:R49,"?")&gt;0,"?",IF(AND(T45="◄",U45="►"),"◄►",IF(T45="◄","◄",IF(U45="►","►",""))))</f>
        <v>◄</v>
      </c>
      <c r="T45" s="32" t="str">
        <f>IF(SUM(T46:T49)+1=ROWS(T46:T49)-COUNTIF(T46:T49,"-"),"","◄")</f>
        <v>◄</v>
      </c>
      <c r="U45" s="31" t="str">
        <f>IF(SUM(U46:U49)&gt;0,"►","")</f>
        <v/>
      </c>
      <c r="V45" s="10">
        <f>ROWS(V46:V49)-1</f>
        <v>3</v>
      </c>
      <c r="W45" s="30">
        <f>SUM(W46:W49)-W49</f>
        <v>0</v>
      </c>
      <c r="X45" s="29" t="s">
        <v>17</v>
      </c>
      <c r="Y45" s="28"/>
      <c r="Z45" s="30">
        <f>SUM(Z46:Z49)-Z49</f>
        <v>0</v>
      </c>
      <c r="AA45" s="29" t="s">
        <v>17</v>
      </c>
      <c r="AB45" s="28"/>
      <c r="AC45" s="12"/>
      <c r="AD45" s="13"/>
      <c r="AE45" s="12"/>
      <c r="AF45" s="11"/>
      <c r="AG45" s="11"/>
      <c r="AH45" s="5" t="s">
        <v>0</v>
      </c>
      <c r="AI45" s="4"/>
    </row>
    <row r="46" spans="1:35" ht="16.8" thickBot="1" x14ac:dyDescent="0.3">
      <c r="A46" s="221"/>
      <c r="B46" s="248"/>
      <c r="C46" s="223" t="s">
        <v>2642</v>
      </c>
      <c r="D46" s="224">
        <v>40229</v>
      </c>
      <c r="E46" s="225">
        <v>0.59</v>
      </c>
      <c r="F46" s="226" t="s">
        <v>13</v>
      </c>
      <c r="G46" s="227"/>
      <c r="H46" s="227"/>
      <c r="I46" s="227"/>
      <c r="J46" s="227"/>
      <c r="K46" s="228" t="s">
        <v>2643</v>
      </c>
      <c r="L46" s="111"/>
      <c r="M46" s="112"/>
      <c r="N46" s="23" t="str">
        <f>IF(O46="?","?","")</f>
        <v/>
      </c>
      <c r="O46" s="23" t="str">
        <f>IF(AND(P46="",Q46&gt;0),"?",IF(P46="","◄",IF(Q46&gt;=1,"►","")))</f>
        <v>◄</v>
      </c>
      <c r="P46" s="24"/>
      <c r="Q46" s="21"/>
      <c r="R46" s="23" t="str">
        <f>IF(S46="?","?","")</f>
        <v/>
      </c>
      <c r="S46" s="23" t="str">
        <f>IF(AND(T46="",U46&gt;0),"?",IF(T46="","◄",IF(U46&gt;=1,"►","")))</f>
        <v>◄</v>
      </c>
      <c r="T46" s="22"/>
      <c r="U46" s="21"/>
      <c r="V46" s="20"/>
      <c r="W46" s="19"/>
      <c r="X46" s="18">
        <f t="shared" ref="X46:Y48" si="18">(P46*W46)</f>
        <v>0</v>
      </c>
      <c r="Y46" s="17">
        <f t="shared" si="18"/>
        <v>0</v>
      </c>
      <c r="Z46" s="16"/>
      <c r="AA46" s="15">
        <f t="shared" ref="AA46:AB48" si="19">(T46*Z46)</f>
        <v>0</v>
      </c>
      <c r="AB46" s="14">
        <f t="shared" si="19"/>
        <v>0</v>
      </c>
      <c r="AC46" s="12"/>
      <c r="AD46" s="13"/>
      <c r="AE46" s="12"/>
      <c r="AF46" s="11"/>
      <c r="AG46" s="11"/>
      <c r="AH46" s="5" t="s">
        <v>0</v>
      </c>
      <c r="AI46" s="4"/>
    </row>
    <row r="47" spans="1:35" ht="15" customHeight="1" thickBot="1" x14ac:dyDescent="0.3">
      <c r="A47" s="221"/>
      <c r="B47" s="232" t="s">
        <v>57</v>
      </c>
      <c r="C47" s="233" t="s">
        <v>2642</v>
      </c>
      <c r="D47" s="224">
        <v>40229</v>
      </c>
      <c r="E47" s="225">
        <v>5.8999999999999995</v>
      </c>
      <c r="F47" s="226" t="s">
        <v>13</v>
      </c>
      <c r="G47" s="227"/>
      <c r="H47" s="234" t="s">
        <v>2592</v>
      </c>
      <c r="I47" s="235"/>
      <c r="J47" s="236" t="s">
        <v>709</v>
      </c>
      <c r="K47" s="237" t="s">
        <v>2641</v>
      </c>
      <c r="L47" s="53" t="s">
        <v>423</v>
      </c>
      <c r="M47" s="81"/>
      <c r="N47" s="23" t="str">
        <f>IF(O47="?","?","")</f>
        <v/>
      </c>
      <c r="O47" s="23" t="str">
        <f>IF(AND(P47="",Q47&gt;0),"?",IF(P47="","◄",IF(Q47&gt;=1,"►","")))</f>
        <v>◄</v>
      </c>
      <c r="P47" s="24"/>
      <c r="Q47" s="21"/>
      <c r="R47" s="23" t="str">
        <f>IF(S47="?","?","")</f>
        <v/>
      </c>
      <c r="S47" s="23" t="str">
        <f>IF(AND(T47="",U47&gt;0),"?",IF(T47="","◄",IF(U47&gt;=1,"►","")))</f>
        <v>◄</v>
      </c>
      <c r="T47" s="22"/>
      <c r="U47" s="21"/>
      <c r="V47" s="20"/>
      <c r="W47" s="19"/>
      <c r="X47" s="18">
        <f t="shared" si="18"/>
        <v>0</v>
      </c>
      <c r="Y47" s="17">
        <f t="shared" si="18"/>
        <v>0</v>
      </c>
      <c r="Z47" s="16"/>
      <c r="AA47" s="15">
        <f t="shared" si="19"/>
        <v>0</v>
      </c>
      <c r="AB47" s="14">
        <f t="shared" si="19"/>
        <v>0</v>
      </c>
      <c r="AC47" s="12"/>
      <c r="AD47" s="13"/>
      <c r="AE47" s="12"/>
      <c r="AF47" s="11"/>
      <c r="AG47" s="11"/>
      <c r="AH47" s="5" t="s">
        <v>0</v>
      </c>
      <c r="AI47" s="4"/>
    </row>
    <row r="48" spans="1:35" ht="16.8" customHeight="1" thickBot="1" x14ac:dyDescent="0.3">
      <c r="A48" s="221"/>
      <c r="B48" s="232" t="s">
        <v>57</v>
      </c>
      <c r="C48" s="233" t="s">
        <v>2642</v>
      </c>
      <c r="D48" s="224">
        <v>40229</v>
      </c>
      <c r="E48" s="225">
        <v>5.8999999999999995</v>
      </c>
      <c r="F48" s="226" t="s">
        <v>13</v>
      </c>
      <c r="G48" s="227"/>
      <c r="H48" s="234" t="s">
        <v>2590</v>
      </c>
      <c r="I48" s="235"/>
      <c r="J48" s="236" t="s">
        <v>709</v>
      </c>
      <c r="K48" s="237" t="s">
        <v>2641</v>
      </c>
      <c r="L48" s="53" t="s">
        <v>423</v>
      </c>
      <c r="M48" s="81"/>
      <c r="N48" s="23" t="str">
        <f>IF(O48="?","?","")</f>
        <v/>
      </c>
      <c r="O48" s="23" t="str">
        <f>IF(AND(P48="",Q48&gt;0),"?",IF(P48="","◄",IF(Q48&gt;=1,"►","")))</f>
        <v>◄</v>
      </c>
      <c r="P48" s="24"/>
      <c r="Q48" s="21"/>
      <c r="R48" s="23" t="str">
        <f>IF(S48="?","?","")</f>
        <v/>
      </c>
      <c r="S48" s="23" t="str">
        <f>IF(AND(T48="",U48&gt;0),"?",IF(T48="","◄",IF(U48&gt;=1,"►","")))</f>
        <v>◄</v>
      </c>
      <c r="T48" s="22"/>
      <c r="U48" s="21"/>
      <c r="V48" s="20"/>
      <c r="W48" s="19"/>
      <c r="X48" s="18">
        <f t="shared" si="18"/>
        <v>0</v>
      </c>
      <c r="Y48" s="17">
        <f t="shared" si="18"/>
        <v>0</v>
      </c>
      <c r="Z48" s="16"/>
      <c r="AA48" s="15">
        <f t="shared" si="19"/>
        <v>0</v>
      </c>
      <c r="AB48" s="14">
        <f t="shared" si="19"/>
        <v>0</v>
      </c>
      <c r="AC48" s="12"/>
      <c r="AD48" s="13"/>
      <c r="AE48" s="12"/>
      <c r="AF48" s="11"/>
      <c r="AG48" s="11"/>
      <c r="AH48" s="5" t="s">
        <v>0</v>
      </c>
    </row>
    <row r="49" spans="1:35" ht="16.8" thickTop="1" thickBot="1" x14ac:dyDescent="0.25">
      <c r="A49" s="214">
        <f>ROWS(A50:A57)-1</f>
        <v>7</v>
      </c>
      <c r="B49" s="215" t="s">
        <v>2640</v>
      </c>
      <c r="C49" s="220"/>
      <c r="D49" s="217"/>
      <c r="E49" s="217"/>
      <c r="F49" s="238"/>
      <c r="G49" s="239"/>
      <c r="H49" s="217"/>
      <c r="I49" s="217"/>
      <c r="J49" s="217"/>
      <c r="K49" s="220"/>
      <c r="L49" s="74">
        <v>40229</v>
      </c>
      <c r="M49" s="9" t="s">
        <v>2639</v>
      </c>
      <c r="N49" s="23"/>
      <c r="O49" s="33" t="str">
        <f>IF(COUNTIF(N50:N57,"?")&gt;0,"?",IF(AND(P49="◄",Q49="►"),"◄►",IF(P49="◄","◄",IF(Q49="►","►",""))))</f>
        <v>◄</v>
      </c>
      <c r="P49" s="32" t="str">
        <f>IF(SUM(P50:P57)+1=ROWS(P50:P57)-COUNTIF(P50:P57,"-"),"","◄")</f>
        <v>◄</v>
      </c>
      <c r="Q49" s="31" t="str">
        <f>IF(SUM(Q50:Q57)&gt;0,"►","")</f>
        <v/>
      </c>
      <c r="R49" s="23"/>
      <c r="S49" s="33" t="str">
        <f>IF(COUNTIF(R50:R57,"?")&gt;0,"?",IF(AND(T49="◄",U49="►"),"◄►",IF(T49="◄","◄",IF(U49="►","►",""))))</f>
        <v>◄</v>
      </c>
      <c r="T49" s="32" t="str">
        <f>IF(SUM(T50:T57)+1=ROWS(T50:T57)-COUNTIF(T50:T57,"-"),"","◄")</f>
        <v>◄</v>
      </c>
      <c r="U49" s="31" t="str">
        <f>IF(SUM(U50:U57)&gt;0,"►","")</f>
        <v/>
      </c>
      <c r="V49" s="10">
        <f>ROWS(V50:V57)-1</f>
        <v>7</v>
      </c>
      <c r="W49" s="30">
        <f>SUM(W50:W57)-W57</f>
        <v>0</v>
      </c>
      <c r="X49" s="29" t="s">
        <v>17</v>
      </c>
      <c r="Y49" s="28"/>
      <c r="Z49" s="30">
        <f>SUM(Z50:Z57)-Z57</f>
        <v>0</v>
      </c>
      <c r="AA49" s="29" t="s">
        <v>17</v>
      </c>
      <c r="AB49" s="28"/>
      <c r="AC49" s="12"/>
      <c r="AD49" s="13"/>
      <c r="AE49" s="12"/>
      <c r="AF49" s="11"/>
      <c r="AG49" s="11"/>
      <c r="AH49" s="5" t="s">
        <v>0</v>
      </c>
      <c r="AI49" s="4"/>
    </row>
    <row r="50" spans="1:35" ht="16.2" x14ac:dyDescent="0.25">
      <c r="A50" s="221"/>
      <c r="B50" s="222"/>
      <c r="C50" s="223" t="s">
        <v>2630</v>
      </c>
      <c r="D50" s="224">
        <v>40229</v>
      </c>
      <c r="E50" s="225">
        <v>1.08</v>
      </c>
      <c r="F50" s="226" t="s">
        <v>13</v>
      </c>
      <c r="G50" s="227"/>
      <c r="H50" s="227"/>
      <c r="I50" s="227"/>
      <c r="J50" s="227"/>
      <c r="K50" s="228" t="s">
        <v>2638</v>
      </c>
      <c r="L50" s="111"/>
      <c r="M50" s="112"/>
      <c r="N50" s="23" t="str">
        <f t="shared" ref="N50:N56" si="20">IF(O50="?","?","")</f>
        <v/>
      </c>
      <c r="O50" s="23" t="str">
        <f t="shared" ref="O50:O56" si="21">IF(AND(P50="",Q50&gt;0),"?",IF(P50="","◄",IF(Q50&gt;=1,"►","")))</f>
        <v>◄</v>
      </c>
      <c r="P50" s="24"/>
      <c r="Q50" s="21"/>
      <c r="R50" s="23" t="str">
        <f t="shared" ref="R50:R56" si="22">IF(S50="?","?","")</f>
        <v/>
      </c>
      <c r="S50" s="23" t="str">
        <f t="shared" ref="S50:S56" si="23">IF(AND(T50="",U50&gt;0),"?",IF(T50="","◄",IF(U50&gt;=1,"►","")))</f>
        <v>◄</v>
      </c>
      <c r="T50" s="22"/>
      <c r="U50" s="21"/>
      <c r="V50" s="20"/>
      <c r="W50" s="19"/>
      <c r="X50" s="18">
        <f t="shared" ref="X50:Y56" si="24">(P50*W50)</f>
        <v>0</v>
      </c>
      <c r="Y50" s="17">
        <f t="shared" si="24"/>
        <v>0</v>
      </c>
      <c r="Z50" s="16"/>
      <c r="AA50" s="15">
        <f t="shared" ref="AA50:AB56" si="25">(T50*Z50)</f>
        <v>0</v>
      </c>
      <c r="AB50" s="14">
        <f t="shared" si="25"/>
        <v>0</v>
      </c>
      <c r="AC50" s="12"/>
      <c r="AD50" s="13"/>
      <c r="AE50" s="12"/>
      <c r="AF50" s="11"/>
      <c r="AG50" s="11"/>
      <c r="AH50" s="5" t="s">
        <v>0</v>
      </c>
      <c r="AI50" s="4"/>
    </row>
    <row r="51" spans="1:35" ht="16.2" x14ac:dyDescent="0.25">
      <c r="A51" s="221"/>
      <c r="B51" s="222"/>
      <c r="C51" s="223">
        <v>3996</v>
      </c>
      <c r="D51" s="224">
        <v>40229</v>
      </c>
      <c r="E51" s="225">
        <v>1.08</v>
      </c>
      <c r="F51" s="226" t="s">
        <v>13</v>
      </c>
      <c r="G51" s="227"/>
      <c r="H51" s="227"/>
      <c r="I51" s="227"/>
      <c r="J51" s="227"/>
      <c r="K51" s="228" t="s">
        <v>2637</v>
      </c>
      <c r="L51" s="111"/>
      <c r="M51" s="112"/>
      <c r="N51" s="23" t="str">
        <f t="shared" si="20"/>
        <v/>
      </c>
      <c r="O51" s="23" t="str">
        <f t="shared" si="21"/>
        <v>◄</v>
      </c>
      <c r="P51" s="24"/>
      <c r="Q51" s="21"/>
      <c r="R51" s="23" t="str">
        <f t="shared" si="22"/>
        <v/>
      </c>
      <c r="S51" s="23" t="str">
        <f t="shared" si="23"/>
        <v>◄</v>
      </c>
      <c r="T51" s="22"/>
      <c r="U51" s="21"/>
      <c r="V51" s="20"/>
      <c r="W51" s="19"/>
      <c r="X51" s="18">
        <f t="shared" si="24"/>
        <v>0</v>
      </c>
      <c r="Y51" s="17">
        <f t="shared" si="24"/>
        <v>0</v>
      </c>
      <c r="Z51" s="16"/>
      <c r="AA51" s="15">
        <f t="shared" si="25"/>
        <v>0</v>
      </c>
      <c r="AB51" s="14">
        <f t="shared" si="25"/>
        <v>0</v>
      </c>
      <c r="AC51" s="12"/>
      <c r="AD51" s="13"/>
      <c r="AE51" s="12"/>
      <c r="AF51" s="11"/>
      <c r="AG51" s="11"/>
      <c r="AH51" s="5" t="s">
        <v>0</v>
      </c>
      <c r="AI51" s="4"/>
    </row>
    <row r="52" spans="1:35" ht="16.2" x14ac:dyDescent="0.25">
      <c r="A52" s="221"/>
      <c r="B52" s="222"/>
      <c r="C52" s="223">
        <v>3997</v>
      </c>
      <c r="D52" s="224">
        <v>40229</v>
      </c>
      <c r="E52" s="225">
        <v>1.08</v>
      </c>
      <c r="F52" s="226" t="s">
        <v>13</v>
      </c>
      <c r="G52" s="227"/>
      <c r="H52" s="227"/>
      <c r="I52" s="227"/>
      <c r="J52" s="227"/>
      <c r="K52" s="228" t="s">
        <v>2636</v>
      </c>
      <c r="L52" s="111"/>
      <c r="M52" s="112"/>
      <c r="N52" s="23" t="str">
        <f t="shared" si="20"/>
        <v/>
      </c>
      <c r="O52" s="23" t="str">
        <f t="shared" si="21"/>
        <v>◄</v>
      </c>
      <c r="P52" s="24"/>
      <c r="Q52" s="21"/>
      <c r="R52" s="23" t="str">
        <f t="shared" si="22"/>
        <v/>
      </c>
      <c r="S52" s="23" t="str">
        <f t="shared" si="23"/>
        <v>◄</v>
      </c>
      <c r="T52" s="22"/>
      <c r="U52" s="21"/>
      <c r="V52" s="20"/>
      <c r="W52" s="19"/>
      <c r="X52" s="18">
        <f t="shared" si="24"/>
        <v>0</v>
      </c>
      <c r="Y52" s="17">
        <f t="shared" si="24"/>
        <v>0</v>
      </c>
      <c r="Z52" s="16"/>
      <c r="AA52" s="15">
        <f t="shared" si="25"/>
        <v>0</v>
      </c>
      <c r="AB52" s="14">
        <f t="shared" si="25"/>
        <v>0</v>
      </c>
      <c r="AC52" s="12"/>
      <c r="AD52" s="13"/>
      <c r="AE52" s="12"/>
      <c r="AF52" s="11"/>
      <c r="AG52" s="11"/>
      <c r="AH52" s="5" t="s">
        <v>0</v>
      </c>
      <c r="AI52" s="4"/>
    </row>
    <row r="53" spans="1:35" ht="16.2" x14ac:dyDescent="0.25">
      <c r="A53" s="221"/>
      <c r="B53" s="222"/>
      <c r="C53" s="223">
        <v>3998</v>
      </c>
      <c r="D53" s="224">
        <v>40229</v>
      </c>
      <c r="E53" s="225">
        <v>1.08</v>
      </c>
      <c r="F53" s="226" t="s">
        <v>13</v>
      </c>
      <c r="G53" s="227"/>
      <c r="H53" s="227"/>
      <c r="I53" s="227"/>
      <c r="J53" s="227"/>
      <c r="K53" s="228" t="s">
        <v>2635</v>
      </c>
      <c r="L53" s="111"/>
      <c r="M53" s="112"/>
      <c r="N53" s="23" t="str">
        <f t="shared" si="20"/>
        <v/>
      </c>
      <c r="O53" s="23" t="str">
        <f t="shared" si="21"/>
        <v>◄</v>
      </c>
      <c r="P53" s="24"/>
      <c r="Q53" s="21"/>
      <c r="R53" s="23" t="str">
        <f t="shared" si="22"/>
        <v/>
      </c>
      <c r="S53" s="23" t="str">
        <f t="shared" si="23"/>
        <v>◄</v>
      </c>
      <c r="T53" s="22"/>
      <c r="U53" s="21"/>
      <c r="V53" s="20"/>
      <c r="W53" s="19"/>
      <c r="X53" s="18">
        <f t="shared" si="24"/>
        <v>0</v>
      </c>
      <c r="Y53" s="17">
        <f t="shared" si="24"/>
        <v>0</v>
      </c>
      <c r="Z53" s="16"/>
      <c r="AA53" s="15">
        <f t="shared" si="25"/>
        <v>0</v>
      </c>
      <c r="AB53" s="14">
        <f t="shared" si="25"/>
        <v>0</v>
      </c>
      <c r="AC53" s="12"/>
      <c r="AD53" s="13"/>
      <c r="AE53" s="12"/>
      <c r="AF53" s="11"/>
      <c r="AG53" s="11"/>
      <c r="AH53" s="5" t="s">
        <v>0</v>
      </c>
      <c r="AI53" s="4"/>
    </row>
    <row r="54" spans="1:35" ht="16.2" x14ac:dyDescent="0.25">
      <c r="A54" s="221"/>
      <c r="B54" s="222"/>
      <c r="C54" s="223">
        <v>3999</v>
      </c>
      <c r="D54" s="224">
        <v>40229</v>
      </c>
      <c r="E54" s="225">
        <v>1.08</v>
      </c>
      <c r="F54" s="226" t="s">
        <v>13</v>
      </c>
      <c r="G54" s="227"/>
      <c r="H54" s="227"/>
      <c r="I54" s="227"/>
      <c r="J54" s="227"/>
      <c r="K54" s="228" t="s">
        <v>2634</v>
      </c>
      <c r="L54" s="111"/>
      <c r="M54" s="112"/>
      <c r="N54" s="23" t="str">
        <f t="shared" si="20"/>
        <v/>
      </c>
      <c r="O54" s="23" t="str">
        <f t="shared" si="21"/>
        <v>◄</v>
      </c>
      <c r="P54" s="24"/>
      <c r="Q54" s="21"/>
      <c r="R54" s="23" t="str">
        <f t="shared" si="22"/>
        <v/>
      </c>
      <c r="S54" s="23" t="str">
        <f t="shared" si="23"/>
        <v>◄</v>
      </c>
      <c r="T54" s="22"/>
      <c r="U54" s="21"/>
      <c r="V54" s="20"/>
      <c r="W54" s="19"/>
      <c r="X54" s="18">
        <f t="shared" si="24"/>
        <v>0</v>
      </c>
      <c r="Y54" s="17">
        <f t="shared" si="24"/>
        <v>0</v>
      </c>
      <c r="Z54" s="16"/>
      <c r="AA54" s="15">
        <f t="shared" si="25"/>
        <v>0</v>
      </c>
      <c r="AB54" s="14">
        <f t="shared" si="25"/>
        <v>0</v>
      </c>
      <c r="AC54" s="12"/>
      <c r="AD54" s="13"/>
      <c r="AE54" s="12"/>
      <c r="AF54" s="11"/>
      <c r="AG54" s="11"/>
      <c r="AH54" s="5" t="s">
        <v>0</v>
      </c>
      <c r="AI54" s="4"/>
    </row>
    <row r="55" spans="1:35" ht="17.399999999999999" customHeight="1" x14ac:dyDescent="0.25">
      <c r="A55" s="221"/>
      <c r="B55" s="222"/>
      <c r="C55" s="241" t="s">
        <v>2633</v>
      </c>
      <c r="D55" s="224">
        <v>40229</v>
      </c>
      <c r="E55" s="225">
        <v>5.4</v>
      </c>
      <c r="F55" s="226" t="s">
        <v>13</v>
      </c>
      <c r="G55" s="227"/>
      <c r="H55" s="227"/>
      <c r="I55" s="227"/>
      <c r="J55" s="227"/>
      <c r="K55" s="237" t="s">
        <v>2632</v>
      </c>
      <c r="L55" s="111"/>
      <c r="M55" s="112"/>
      <c r="N55" s="23" t="str">
        <f t="shared" si="20"/>
        <v/>
      </c>
      <c r="O55" s="23" t="str">
        <f t="shared" si="21"/>
        <v>◄</v>
      </c>
      <c r="P55" s="24"/>
      <c r="Q55" s="21"/>
      <c r="R55" s="23" t="str">
        <f t="shared" si="22"/>
        <v/>
      </c>
      <c r="S55" s="23" t="str">
        <f t="shared" si="23"/>
        <v>◄</v>
      </c>
      <c r="T55" s="22"/>
      <c r="U55" s="21"/>
      <c r="V55" s="20"/>
      <c r="W55" s="19"/>
      <c r="X55" s="18">
        <f t="shared" si="24"/>
        <v>0</v>
      </c>
      <c r="Y55" s="17">
        <f t="shared" si="24"/>
        <v>0</v>
      </c>
      <c r="Z55" s="16"/>
      <c r="AA55" s="15">
        <f t="shared" si="25"/>
        <v>0</v>
      </c>
      <c r="AB55" s="14">
        <f t="shared" si="25"/>
        <v>0</v>
      </c>
      <c r="AC55" s="12"/>
      <c r="AD55" s="13"/>
      <c r="AE55" s="12"/>
      <c r="AF55" s="11"/>
      <c r="AG55" s="11"/>
      <c r="AH55" s="5" t="s">
        <v>0</v>
      </c>
      <c r="AI55" s="4"/>
    </row>
    <row r="56" spans="1:35" ht="16.8" customHeight="1" thickBot="1" x14ac:dyDescent="0.3">
      <c r="A56" s="221"/>
      <c r="B56" s="222"/>
      <c r="C56" s="229" t="s">
        <v>2631</v>
      </c>
      <c r="D56" s="224">
        <v>40229</v>
      </c>
      <c r="E56" s="225">
        <v>5.4</v>
      </c>
      <c r="F56" s="226" t="s">
        <v>13</v>
      </c>
      <c r="G56" s="227"/>
      <c r="H56" s="244" t="s">
        <v>2630</v>
      </c>
      <c r="I56" s="245" t="s">
        <v>0</v>
      </c>
      <c r="J56" s="230">
        <v>3999</v>
      </c>
      <c r="K56" s="231" t="s">
        <v>2386</v>
      </c>
      <c r="L56" s="111"/>
      <c r="M56" s="112"/>
      <c r="N56" s="23" t="str">
        <f t="shared" si="20"/>
        <v/>
      </c>
      <c r="O56" s="23" t="str">
        <f t="shared" si="21"/>
        <v>◄</v>
      </c>
      <c r="P56" s="24"/>
      <c r="Q56" s="21"/>
      <c r="R56" s="23" t="str">
        <f t="shared" si="22"/>
        <v/>
      </c>
      <c r="S56" s="23" t="str">
        <f t="shared" si="23"/>
        <v>◄</v>
      </c>
      <c r="T56" s="22"/>
      <c r="U56" s="21"/>
      <c r="V56" s="20"/>
      <c r="W56" s="19"/>
      <c r="X56" s="18">
        <f t="shared" si="24"/>
        <v>0</v>
      </c>
      <c r="Y56" s="17">
        <f t="shared" si="24"/>
        <v>0</v>
      </c>
      <c r="Z56" s="16"/>
      <c r="AA56" s="15">
        <f t="shared" si="25"/>
        <v>0</v>
      </c>
      <c r="AB56" s="14">
        <f t="shared" si="25"/>
        <v>0</v>
      </c>
      <c r="AC56" s="12"/>
      <c r="AD56" s="13"/>
      <c r="AE56" s="12"/>
      <c r="AF56" s="11"/>
      <c r="AG56" s="11"/>
      <c r="AH56" s="5" t="s">
        <v>0</v>
      </c>
      <c r="AI56" s="4"/>
    </row>
    <row r="57" spans="1:35" ht="16.8" thickTop="1" thickBot="1" x14ac:dyDescent="0.25">
      <c r="A57" s="214">
        <f>ROWS(A58:A62)-1</f>
        <v>4</v>
      </c>
      <c r="B57" s="215" t="s">
        <v>2629</v>
      </c>
      <c r="C57" s="220"/>
      <c r="D57" s="217"/>
      <c r="E57" s="217"/>
      <c r="F57" s="238"/>
      <c r="G57" s="239"/>
      <c r="H57" s="217"/>
      <c r="I57" s="217"/>
      <c r="J57" s="217"/>
      <c r="K57" s="220"/>
      <c r="L57" s="74">
        <v>40250</v>
      </c>
      <c r="M57" s="9" t="s">
        <v>2628</v>
      </c>
      <c r="N57" s="23"/>
      <c r="O57" s="33" t="str">
        <f>IF(COUNTIF(N58:N62,"?")&gt;0,"?",IF(AND(P57="◄",Q57="►"),"◄►",IF(P57="◄","◄",IF(Q57="►","►",""))))</f>
        <v>◄</v>
      </c>
      <c r="P57" s="32" t="str">
        <f>IF(SUM(P58:P62)+1=ROWS(P58:P62)-COUNTIF(P58:P62,"-"),"","◄")</f>
        <v>◄</v>
      </c>
      <c r="Q57" s="31" t="str">
        <f>IF(SUM(Q58:Q62)&gt;0,"►","")</f>
        <v/>
      </c>
      <c r="R57" s="23"/>
      <c r="S57" s="33" t="str">
        <f>IF(COUNTIF(R58:R62,"?")&gt;0,"?",IF(AND(T57="◄",U57="►"),"◄►",IF(T57="◄","◄",IF(U57="►","►",""))))</f>
        <v>◄</v>
      </c>
      <c r="T57" s="32" t="str">
        <f>IF(SUM(T58:T62)+1=ROWS(T58:T62)-COUNTIF(T58:T62,"-"),"","◄")</f>
        <v>◄</v>
      </c>
      <c r="U57" s="31" t="str">
        <f>IF(SUM(U58:U62)&gt;0,"►","")</f>
        <v/>
      </c>
      <c r="V57" s="10">
        <f>ROWS(V58:V62)-1</f>
        <v>4</v>
      </c>
      <c r="W57" s="30">
        <f>SUM(W58:W62)-W62</f>
        <v>0</v>
      </c>
      <c r="X57" s="29" t="s">
        <v>17</v>
      </c>
      <c r="Y57" s="28"/>
      <c r="Z57" s="30">
        <f>SUM(Z58:Z62)-Z62</f>
        <v>0</v>
      </c>
      <c r="AA57" s="29" t="s">
        <v>17</v>
      </c>
      <c r="AB57" s="28"/>
      <c r="AC57" s="43" t="str">
        <f>IF(AD57="◄","◄",IF(AD57="ok","►",""))</f>
        <v>◄</v>
      </c>
      <c r="AD57" s="42" t="str">
        <f>IF(AD58&gt;0,"OK","◄")</f>
        <v>◄</v>
      </c>
      <c r="AE57" s="41" t="str">
        <f>IF(AND(AF57="◄",AG57="►"),"◄?►",IF(AF57="◄","◄",IF(AG57="►","►","")))</f>
        <v>◄</v>
      </c>
      <c r="AF57" s="32" t="str">
        <f>IF(AF58&gt;0,"","◄")</f>
        <v>◄</v>
      </c>
      <c r="AG57" s="31" t="str">
        <f>IF(AG58&gt;0,"►","")</f>
        <v/>
      </c>
      <c r="AH57" s="5" t="s">
        <v>0</v>
      </c>
      <c r="AI57" s="4"/>
    </row>
    <row r="58" spans="1:35" ht="16.2" x14ac:dyDescent="0.25">
      <c r="A58" s="221"/>
      <c r="B58" s="222"/>
      <c r="C58" s="223" t="s">
        <v>2624</v>
      </c>
      <c r="D58" s="224">
        <v>40250</v>
      </c>
      <c r="E58" s="225">
        <v>0.59</v>
      </c>
      <c r="F58" s="226" t="s">
        <v>13</v>
      </c>
      <c r="G58" s="227"/>
      <c r="H58" s="227"/>
      <c r="I58" s="227"/>
      <c r="J58" s="227"/>
      <c r="K58" s="228" t="s">
        <v>2627</v>
      </c>
      <c r="L58" s="111"/>
      <c r="M58" s="112"/>
      <c r="N58" s="23" t="str">
        <f>IF(O58="?","?","")</f>
        <v/>
      </c>
      <c r="O58" s="23" t="str">
        <f>IF(AND(P58="",Q58&gt;0),"?",IF(P58="","◄",IF(Q58&gt;=1,"►","")))</f>
        <v>◄</v>
      </c>
      <c r="P58" s="24"/>
      <c r="Q58" s="21"/>
      <c r="R58" s="23" t="str">
        <f>IF(S58="?","?","")</f>
        <v/>
      </c>
      <c r="S58" s="23" t="str">
        <f>IF(AND(T58="",U58&gt;0),"?",IF(T58="","◄",IF(U58&gt;=1,"►","")))</f>
        <v>◄</v>
      </c>
      <c r="T58" s="22"/>
      <c r="U58" s="21"/>
      <c r="V58" s="20"/>
      <c r="W58" s="19"/>
      <c r="X58" s="18">
        <f t="shared" ref="X58:Y61" si="26">(P58*W58)</f>
        <v>0</v>
      </c>
      <c r="Y58" s="17">
        <f t="shared" si="26"/>
        <v>0</v>
      </c>
      <c r="Z58" s="16"/>
      <c r="AA58" s="15">
        <f t="shared" ref="AA58:AB61" si="27">(T58*Z58)</f>
        <v>0</v>
      </c>
      <c r="AB58" s="14">
        <f t="shared" si="27"/>
        <v>0</v>
      </c>
      <c r="AC58" s="39" t="str">
        <f>IF(AD58&gt;0,"ok","◄")</f>
        <v>◄</v>
      </c>
      <c r="AD58" s="40"/>
      <c r="AE58" s="39" t="str">
        <f>IF(AND(AF58="",AG58&gt;0),"?",IF(AF58="","◄",IF(AG58&gt;=1,"►","")))</f>
        <v>◄</v>
      </c>
      <c r="AF58" s="38"/>
      <c r="AG58" s="37"/>
      <c r="AH58" s="5" t="s">
        <v>0</v>
      </c>
      <c r="AI58" s="4"/>
    </row>
    <row r="59" spans="1:35" ht="16.2" customHeight="1" x14ac:dyDescent="0.25">
      <c r="A59" s="221"/>
      <c r="B59" s="222"/>
      <c r="C59" s="223">
        <v>4001</v>
      </c>
      <c r="D59" s="224">
        <v>40250</v>
      </c>
      <c r="E59" s="225">
        <v>0.59</v>
      </c>
      <c r="F59" s="226" t="s">
        <v>13</v>
      </c>
      <c r="G59" s="227"/>
      <c r="H59" s="227"/>
      <c r="I59" s="227"/>
      <c r="J59" s="227"/>
      <c r="K59" s="228" t="s">
        <v>2626</v>
      </c>
      <c r="L59" s="111"/>
      <c r="M59" s="112"/>
      <c r="N59" s="23" t="str">
        <f>IF(O59="?","?","")</f>
        <v/>
      </c>
      <c r="O59" s="23" t="str">
        <f>IF(AND(P59="",Q59&gt;0),"?",IF(P59="","◄",IF(Q59&gt;=1,"►","")))</f>
        <v>◄</v>
      </c>
      <c r="P59" s="24"/>
      <c r="Q59" s="21"/>
      <c r="R59" s="23" t="str">
        <f>IF(S59="?","?","")</f>
        <v/>
      </c>
      <c r="S59" s="23" t="str">
        <f>IF(AND(T59="",U59&gt;0),"?",IF(T59="","◄",IF(U59&gt;=1,"►","")))</f>
        <v>◄</v>
      </c>
      <c r="T59" s="22"/>
      <c r="U59" s="21"/>
      <c r="V59" s="20"/>
      <c r="W59" s="19"/>
      <c r="X59" s="18">
        <f t="shared" si="26"/>
        <v>0</v>
      </c>
      <c r="Y59" s="17">
        <f t="shared" si="26"/>
        <v>0</v>
      </c>
      <c r="Z59" s="16"/>
      <c r="AA59" s="15">
        <f t="shared" si="27"/>
        <v>0</v>
      </c>
      <c r="AB59" s="14">
        <f t="shared" si="27"/>
        <v>0</v>
      </c>
      <c r="AC59" s="12"/>
      <c r="AD59" s="13"/>
      <c r="AE59" s="12"/>
      <c r="AF59" s="149" t="str">
        <f>LEFT(M57,17)</f>
        <v>▬ Philanews Nr. 2</v>
      </c>
      <c r="AG59" s="150"/>
      <c r="AH59" s="5" t="s">
        <v>0</v>
      </c>
      <c r="AI59" s="4"/>
    </row>
    <row r="60" spans="1:35" ht="15.6" customHeight="1" x14ac:dyDescent="0.25">
      <c r="A60" s="221"/>
      <c r="B60" s="249" t="s">
        <v>394</v>
      </c>
      <c r="C60" s="250" t="s">
        <v>2617</v>
      </c>
      <c r="D60" s="224">
        <v>40250</v>
      </c>
      <c r="E60" s="225">
        <v>1.18</v>
      </c>
      <c r="F60" s="226" t="s">
        <v>13</v>
      </c>
      <c r="G60" s="227"/>
      <c r="H60" s="227"/>
      <c r="I60" s="227"/>
      <c r="J60" s="227"/>
      <c r="K60" s="237" t="s">
        <v>2625</v>
      </c>
      <c r="L60" s="111"/>
      <c r="M60" s="112"/>
      <c r="N60" s="23" t="str">
        <f>IF(O60="?","?","")</f>
        <v/>
      </c>
      <c r="O60" s="23" t="str">
        <f>IF(AND(P60="",Q60&gt;0),"?",IF(P60="","◄",IF(Q60&gt;=1,"►","")))</f>
        <v>◄</v>
      </c>
      <c r="P60" s="24"/>
      <c r="Q60" s="21"/>
      <c r="R60" s="23" t="str">
        <f>IF(S60="?","?","")</f>
        <v/>
      </c>
      <c r="S60" s="23" t="str">
        <f>IF(AND(T60="",U60&gt;0),"?",IF(T60="","◄",IF(U60&gt;=1,"►","")))</f>
        <v>◄</v>
      </c>
      <c r="T60" s="22"/>
      <c r="U60" s="21"/>
      <c r="V60" s="20"/>
      <c r="W60" s="19"/>
      <c r="X60" s="18">
        <f t="shared" si="26"/>
        <v>0</v>
      </c>
      <c r="Y60" s="17">
        <f t="shared" si="26"/>
        <v>0</v>
      </c>
      <c r="Z60" s="16"/>
      <c r="AA60" s="15">
        <f t="shared" si="27"/>
        <v>0</v>
      </c>
      <c r="AB60" s="14">
        <f t="shared" si="27"/>
        <v>0</v>
      </c>
      <c r="AC60" s="12"/>
      <c r="AD60" s="13"/>
      <c r="AE60" s="12"/>
      <c r="AF60" s="151"/>
      <c r="AG60" s="152"/>
      <c r="AH60" s="5" t="s">
        <v>0</v>
      </c>
      <c r="AI60" s="4"/>
    </row>
    <row r="61" spans="1:35" ht="16.8" customHeight="1" thickBot="1" x14ac:dyDescent="0.3">
      <c r="A61" s="221"/>
      <c r="B61" s="222"/>
      <c r="C61" s="229" t="s">
        <v>2617</v>
      </c>
      <c r="D61" s="224">
        <v>40250</v>
      </c>
      <c r="E61" s="225">
        <v>1.18</v>
      </c>
      <c r="F61" s="226" t="s">
        <v>13</v>
      </c>
      <c r="G61" s="227"/>
      <c r="H61" s="227"/>
      <c r="I61" s="244" t="s">
        <v>2624</v>
      </c>
      <c r="J61" s="230">
        <v>4001</v>
      </c>
      <c r="K61" s="231" t="s">
        <v>2454</v>
      </c>
      <c r="L61" s="111"/>
      <c r="M61" s="112"/>
      <c r="N61" s="23" t="str">
        <f>IF(O61="?","?","")</f>
        <v/>
      </c>
      <c r="O61" s="23" t="str">
        <f>IF(AND(P61="",Q61&gt;0),"?",IF(P61="","◄",IF(Q61&gt;=1,"►","")))</f>
        <v>◄</v>
      </c>
      <c r="P61" s="24"/>
      <c r="Q61" s="21"/>
      <c r="R61" s="23" t="str">
        <f>IF(S61="?","?","")</f>
        <v/>
      </c>
      <c r="S61" s="23" t="str">
        <f>IF(AND(T61="",U61&gt;0),"?",IF(T61="","◄",IF(U61&gt;=1,"►","")))</f>
        <v>◄</v>
      </c>
      <c r="T61" s="22"/>
      <c r="U61" s="21"/>
      <c r="V61" s="20"/>
      <c r="W61" s="19"/>
      <c r="X61" s="18">
        <f t="shared" si="26"/>
        <v>0</v>
      </c>
      <c r="Y61" s="17">
        <f t="shared" si="26"/>
        <v>0</v>
      </c>
      <c r="Z61" s="16"/>
      <c r="AA61" s="15">
        <f t="shared" si="27"/>
        <v>0</v>
      </c>
      <c r="AB61" s="14">
        <f t="shared" si="27"/>
        <v>0</v>
      </c>
      <c r="AC61" s="12"/>
      <c r="AD61" s="13"/>
      <c r="AE61" s="12"/>
      <c r="AF61" s="36" t="s">
        <v>47</v>
      </c>
      <c r="AG61" s="35">
        <f>D58</f>
        <v>40250</v>
      </c>
      <c r="AH61" s="5" t="s">
        <v>0</v>
      </c>
      <c r="AI61" s="4"/>
    </row>
    <row r="62" spans="1:35" ht="16.8" thickTop="1" thickBot="1" x14ac:dyDescent="0.25">
      <c r="A62" s="214">
        <f>ROWS(A63:A67)-1</f>
        <v>4</v>
      </c>
      <c r="B62" s="215" t="s">
        <v>2623</v>
      </c>
      <c r="C62" s="220"/>
      <c r="D62" s="217"/>
      <c r="E62" s="217"/>
      <c r="F62" s="218"/>
      <c r="G62" s="219"/>
      <c r="H62" s="217"/>
      <c r="I62" s="217"/>
      <c r="J62" s="217"/>
      <c r="K62" s="220"/>
      <c r="L62" s="74">
        <v>40250</v>
      </c>
      <c r="M62" s="9" t="s">
        <v>2622</v>
      </c>
      <c r="N62" s="23"/>
      <c r="O62" s="33" t="str">
        <f>IF(COUNTIF(N63:N67,"?")&gt;0,"?",IF(AND(P62="◄",Q62="►"),"◄►",IF(P62="◄","◄",IF(Q62="►","►",""))))</f>
        <v>◄</v>
      </c>
      <c r="P62" s="32" t="str">
        <f>IF(SUM(P63:P67)+1=ROWS(P63:P67)-COUNTIF(P63:P67,"-"),"","◄")</f>
        <v>◄</v>
      </c>
      <c r="Q62" s="31" t="str">
        <f>IF(SUM(Q63:Q67)&gt;0,"►","")</f>
        <v/>
      </c>
      <c r="R62" s="23"/>
      <c r="S62" s="33" t="str">
        <f>IF(COUNTIF(R63:R67,"?")&gt;0,"?",IF(AND(T62="◄",U62="►"),"◄►",IF(T62="◄","◄",IF(U62="►","►",""))))</f>
        <v>◄</v>
      </c>
      <c r="T62" s="32" t="str">
        <f>IF(SUM(T63:T67)+1=ROWS(T63:T67)-COUNTIF(T63:T67,"-"),"","◄")</f>
        <v>◄</v>
      </c>
      <c r="U62" s="31" t="str">
        <f>IF(SUM(U63:U67)&gt;0,"►","")</f>
        <v/>
      </c>
      <c r="V62" s="10">
        <f>ROWS(V63:V67)-1</f>
        <v>4</v>
      </c>
      <c r="W62" s="30">
        <f>SUM(W63:W67)-W67</f>
        <v>0</v>
      </c>
      <c r="X62" s="29" t="s">
        <v>17</v>
      </c>
      <c r="Y62" s="28"/>
      <c r="Z62" s="30">
        <f>SUM(Z63:Z67)-Z67</f>
        <v>0</v>
      </c>
      <c r="AA62" s="29" t="s">
        <v>17</v>
      </c>
      <c r="AB62" s="28"/>
      <c r="AC62" s="12"/>
      <c r="AD62" s="13"/>
      <c r="AE62" s="12"/>
      <c r="AF62" s="11"/>
      <c r="AG62" s="11"/>
      <c r="AH62" s="5" t="s">
        <v>0</v>
      </c>
      <c r="AI62" s="4"/>
    </row>
    <row r="63" spans="1:35" ht="14.4" x14ac:dyDescent="0.25">
      <c r="A63" s="221"/>
      <c r="B63" s="222"/>
      <c r="C63" s="223" t="s">
        <v>2616</v>
      </c>
      <c r="D63" s="224">
        <v>40250</v>
      </c>
      <c r="E63" s="225">
        <v>2.7</v>
      </c>
      <c r="F63" s="209">
        <v>3</v>
      </c>
      <c r="G63" s="227"/>
      <c r="H63" s="227"/>
      <c r="I63" s="227"/>
      <c r="J63" s="227"/>
      <c r="K63" s="228" t="s">
        <v>2621</v>
      </c>
      <c r="L63" s="111"/>
      <c r="M63" s="112"/>
      <c r="N63" s="23" t="str">
        <f>IF(O63="?","?","")</f>
        <v/>
      </c>
      <c r="O63" s="23" t="str">
        <f>IF(AND(P63="",Q63&gt;0),"?",IF(P63="","◄",IF(Q63&gt;=1,"►","")))</f>
        <v>◄</v>
      </c>
      <c r="P63" s="24"/>
      <c r="Q63" s="21"/>
      <c r="R63" s="23" t="str">
        <f>IF(S63="?","?","")</f>
        <v/>
      </c>
      <c r="S63" s="23" t="str">
        <f>IF(AND(T63="",U63&gt;0),"?",IF(T63="","◄",IF(U63&gt;=1,"►","")))</f>
        <v>◄</v>
      </c>
      <c r="T63" s="22"/>
      <c r="U63" s="21"/>
      <c r="V63" s="20"/>
      <c r="W63" s="19"/>
      <c r="X63" s="18">
        <f t="shared" ref="X63:Y66" si="28">(P63*W63)</f>
        <v>0</v>
      </c>
      <c r="Y63" s="17">
        <f t="shared" si="28"/>
        <v>0</v>
      </c>
      <c r="Z63" s="16"/>
      <c r="AA63" s="15">
        <f t="shared" ref="AA63:AB66" si="29">(T63*Z63)</f>
        <v>0</v>
      </c>
      <c r="AB63" s="14">
        <f t="shared" si="29"/>
        <v>0</v>
      </c>
      <c r="AC63" s="12"/>
      <c r="AD63" s="13"/>
      <c r="AE63" s="12"/>
      <c r="AF63" s="11"/>
      <c r="AG63" s="11"/>
      <c r="AH63" s="5" t="s">
        <v>0</v>
      </c>
      <c r="AI63" s="4"/>
    </row>
    <row r="64" spans="1:35" ht="14.4" x14ac:dyDescent="0.25">
      <c r="A64" s="221"/>
      <c r="B64" s="222"/>
      <c r="C64" s="223">
        <v>4003</v>
      </c>
      <c r="D64" s="224">
        <v>40250</v>
      </c>
      <c r="E64" s="225">
        <v>2.7</v>
      </c>
      <c r="F64" s="209">
        <v>3</v>
      </c>
      <c r="G64" s="227"/>
      <c r="H64" s="227"/>
      <c r="I64" s="227"/>
      <c r="J64" s="227"/>
      <c r="K64" s="228" t="s">
        <v>2620</v>
      </c>
      <c r="L64" s="111"/>
      <c r="M64" s="112"/>
      <c r="N64" s="23" t="str">
        <f>IF(O64="?","?","")</f>
        <v/>
      </c>
      <c r="O64" s="23" t="str">
        <f>IF(AND(P64="",Q64&gt;0),"?",IF(P64="","◄",IF(Q64&gt;=1,"►","")))</f>
        <v>◄</v>
      </c>
      <c r="P64" s="24"/>
      <c r="Q64" s="21"/>
      <c r="R64" s="23" t="str">
        <f>IF(S64="?","?","")</f>
        <v/>
      </c>
      <c r="S64" s="23" t="str">
        <f>IF(AND(T64="",U64&gt;0),"?",IF(T64="","◄",IF(U64&gt;=1,"►","")))</f>
        <v>◄</v>
      </c>
      <c r="T64" s="22"/>
      <c r="U64" s="21"/>
      <c r="V64" s="20"/>
      <c r="W64" s="19"/>
      <c r="X64" s="18">
        <f t="shared" si="28"/>
        <v>0</v>
      </c>
      <c r="Y64" s="17">
        <f t="shared" si="28"/>
        <v>0</v>
      </c>
      <c r="Z64" s="16"/>
      <c r="AA64" s="15">
        <f t="shared" si="29"/>
        <v>0</v>
      </c>
      <c r="AB64" s="14">
        <f t="shared" si="29"/>
        <v>0</v>
      </c>
      <c r="AC64" s="12"/>
      <c r="AD64" s="13"/>
      <c r="AE64" s="12"/>
      <c r="AF64" s="11"/>
      <c r="AG64" s="11"/>
      <c r="AH64" s="5" t="s">
        <v>0</v>
      </c>
      <c r="AI64" s="4"/>
    </row>
    <row r="65" spans="1:35" ht="15" customHeight="1" x14ac:dyDescent="0.25">
      <c r="A65" s="221"/>
      <c r="B65" s="240"/>
      <c r="C65" s="241" t="s">
        <v>2619</v>
      </c>
      <c r="D65" s="224">
        <v>40250</v>
      </c>
      <c r="E65" s="225">
        <v>5.4</v>
      </c>
      <c r="F65" s="209">
        <v>3</v>
      </c>
      <c r="G65" s="227"/>
      <c r="H65" s="227"/>
      <c r="I65" s="227"/>
      <c r="J65" s="227"/>
      <c r="K65" s="237" t="s">
        <v>2618</v>
      </c>
      <c r="L65" s="111"/>
      <c r="M65" s="112"/>
      <c r="N65" s="23" t="str">
        <f>IF(O65="?","?","")</f>
        <v/>
      </c>
      <c r="O65" s="23" t="str">
        <f>IF(AND(P65="",Q65&gt;0),"?",IF(P65="","◄",IF(Q65&gt;=1,"►","")))</f>
        <v>◄</v>
      </c>
      <c r="P65" s="24"/>
      <c r="Q65" s="21"/>
      <c r="R65" s="23" t="str">
        <f>IF(S65="?","?","")</f>
        <v/>
      </c>
      <c r="S65" s="23" t="str">
        <f>IF(AND(T65="",U65&gt;0),"?",IF(T65="","◄",IF(U65&gt;=1,"►","")))</f>
        <v>◄</v>
      </c>
      <c r="T65" s="22"/>
      <c r="U65" s="21"/>
      <c r="V65" s="20"/>
      <c r="W65" s="19"/>
      <c r="X65" s="18">
        <f t="shared" si="28"/>
        <v>0</v>
      </c>
      <c r="Y65" s="17">
        <f t="shared" si="28"/>
        <v>0</v>
      </c>
      <c r="Z65" s="16"/>
      <c r="AA65" s="15">
        <f t="shared" si="29"/>
        <v>0</v>
      </c>
      <c r="AB65" s="14">
        <f t="shared" si="29"/>
        <v>0</v>
      </c>
      <c r="AC65" s="12"/>
      <c r="AD65" s="13"/>
      <c r="AE65" s="12"/>
      <c r="AF65" s="11"/>
      <c r="AG65" s="11"/>
      <c r="AH65" s="5" t="s">
        <v>0</v>
      </c>
      <c r="AI65" s="4"/>
    </row>
    <row r="66" spans="1:35" ht="16.8" customHeight="1" thickBot="1" x14ac:dyDescent="0.3">
      <c r="A66" s="221"/>
      <c r="B66" s="222"/>
      <c r="C66" s="229" t="s">
        <v>2617</v>
      </c>
      <c r="D66" s="224">
        <v>40250</v>
      </c>
      <c r="E66" s="225">
        <v>5.4</v>
      </c>
      <c r="F66" s="209">
        <v>3</v>
      </c>
      <c r="G66" s="227"/>
      <c r="H66" s="227"/>
      <c r="I66" s="244" t="s">
        <v>2616</v>
      </c>
      <c r="J66" s="230">
        <v>4003</v>
      </c>
      <c r="K66" s="231" t="s">
        <v>2454</v>
      </c>
      <c r="L66" s="111"/>
      <c r="M66" s="112"/>
      <c r="N66" s="23" t="str">
        <f>IF(O66="?","?","")</f>
        <v/>
      </c>
      <c r="O66" s="23" t="str">
        <f>IF(AND(P66="",Q66&gt;0),"?",IF(P66="","◄",IF(Q66&gt;=1,"►","")))</f>
        <v>◄</v>
      </c>
      <c r="P66" s="24"/>
      <c r="Q66" s="21"/>
      <c r="R66" s="23" t="str">
        <f>IF(S66="?","?","")</f>
        <v/>
      </c>
      <c r="S66" s="23" t="str">
        <f>IF(AND(T66="",U66&gt;0),"?",IF(T66="","◄",IF(U66&gt;=1,"►","")))</f>
        <v>◄</v>
      </c>
      <c r="T66" s="22"/>
      <c r="U66" s="21"/>
      <c r="V66" s="20"/>
      <c r="W66" s="19"/>
      <c r="X66" s="18">
        <f t="shared" si="28"/>
        <v>0</v>
      </c>
      <c r="Y66" s="17">
        <f t="shared" si="28"/>
        <v>0</v>
      </c>
      <c r="Z66" s="16"/>
      <c r="AA66" s="15">
        <f t="shared" si="29"/>
        <v>0</v>
      </c>
      <c r="AB66" s="14">
        <f t="shared" si="29"/>
        <v>0</v>
      </c>
      <c r="AC66" s="12"/>
      <c r="AD66" s="13"/>
      <c r="AE66" s="12"/>
      <c r="AF66" s="11"/>
      <c r="AG66" s="11"/>
      <c r="AH66" s="5" t="s">
        <v>0</v>
      </c>
      <c r="AI66" s="4"/>
    </row>
    <row r="67" spans="1:35" ht="16.8" thickTop="1" thickBot="1" x14ac:dyDescent="0.25">
      <c r="A67" s="214">
        <f>ROWS(A68:A79)-1</f>
        <v>11</v>
      </c>
      <c r="B67" s="215" t="s">
        <v>2615</v>
      </c>
      <c r="C67" s="220"/>
      <c r="D67" s="217"/>
      <c r="E67" s="217"/>
      <c r="F67" s="218"/>
      <c r="G67" s="219"/>
      <c r="H67" s="217"/>
      <c r="I67" s="217"/>
      <c r="J67" s="217"/>
      <c r="K67" s="220"/>
      <c r="L67" s="74">
        <v>40250</v>
      </c>
      <c r="M67" s="9" t="s">
        <v>2614</v>
      </c>
      <c r="N67" s="23"/>
      <c r="O67" s="33" t="str">
        <f>IF(COUNTIF(N68:N79,"?")&gt;0,"?",IF(AND(P67="◄",Q67="►"),"◄►",IF(P67="◄","◄",IF(Q67="►","►",""))))</f>
        <v>◄</v>
      </c>
      <c r="P67" s="32" t="str">
        <f>IF(SUM(P68:P79)+1=ROWS(P68:P79)-COUNTIF(P68:P79,"-"),"","◄")</f>
        <v>◄</v>
      </c>
      <c r="Q67" s="31" t="str">
        <f>IF(SUM(Q68:Q79)&gt;0,"►","")</f>
        <v/>
      </c>
      <c r="R67" s="23"/>
      <c r="S67" s="33" t="str">
        <f>IF(COUNTIF(R68:R79,"?")&gt;0,"?",IF(AND(T67="◄",U67="►"),"◄►",IF(T67="◄","◄",IF(U67="►","►",""))))</f>
        <v>◄</v>
      </c>
      <c r="T67" s="32" t="str">
        <f>IF(SUM(T68:T79)+1=ROWS(T68:T79)-COUNTIF(T68:T79,"-"),"","◄")</f>
        <v>◄</v>
      </c>
      <c r="U67" s="31" t="str">
        <f>IF(SUM(U68:U79)&gt;0,"►","")</f>
        <v/>
      </c>
      <c r="V67" s="10">
        <f>ROWS(V68:V79)-1</f>
        <v>11</v>
      </c>
      <c r="W67" s="30">
        <f>SUM(W68:W79)-W79</f>
        <v>0</v>
      </c>
      <c r="X67" s="29" t="s">
        <v>17</v>
      </c>
      <c r="Y67" s="28"/>
      <c r="Z67" s="30">
        <f>SUM(Z68:Z79)-Z79</f>
        <v>0</v>
      </c>
      <c r="AA67" s="29" t="s">
        <v>17</v>
      </c>
      <c r="AB67" s="28"/>
      <c r="AC67" s="12"/>
      <c r="AD67" s="13"/>
      <c r="AE67" s="12"/>
      <c r="AF67" s="11"/>
      <c r="AG67" s="11"/>
      <c r="AH67" s="5" t="s">
        <v>0</v>
      </c>
      <c r="AI67" s="4"/>
    </row>
    <row r="68" spans="1:35" ht="16.2" x14ac:dyDescent="0.25">
      <c r="A68" s="221"/>
      <c r="B68" s="222"/>
      <c r="C68" s="223" t="s">
        <v>2613</v>
      </c>
      <c r="D68" s="224">
        <v>40250</v>
      </c>
      <c r="E68" s="225">
        <v>0.59</v>
      </c>
      <c r="F68" s="226" t="s">
        <v>13</v>
      </c>
      <c r="G68" s="227"/>
      <c r="H68" s="227"/>
      <c r="I68" s="227"/>
      <c r="J68" s="227"/>
      <c r="K68" s="228" t="s">
        <v>2612</v>
      </c>
      <c r="L68" s="111"/>
      <c r="M68" s="112"/>
      <c r="N68" s="23" t="str">
        <f t="shared" ref="N68:N78" si="30">IF(O68="?","?","")</f>
        <v/>
      </c>
      <c r="O68" s="23" t="str">
        <f t="shared" ref="O68:O78" si="31">IF(AND(P68="",Q68&gt;0),"?",IF(P68="","◄",IF(Q68&gt;=1,"►","")))</f>
        <v>◄</v>
      </c>
      <c r="P68" s="24"/>
      <c r="Q68" s="21"/>
      <c r="R68" s="23" t="str">
        <f t="shared" ref="R68:R78" si="32">IF(S68="?","?","")</f>
        <v/>
      </c>
      <c r="S68" s="23" t="str">
        <f t="shared" ref="S68:S78" si="33">IF(AND(T68="",U68&gt;0),"?",IF(T68="","◄",IF(U68&gt;=1,"►","")))</f>
        <v>◄</v>
      </c>
      <c r="T68" s="22"/>
      <c r="U68" s="21"/>
      <c r="V68" s="20"/>
      <c r="W68" s="19"/>
      <c r="X68" s="18">
        <f t="shared" ref="X68:X78" si="34">(P68*W68)</f>
        <v>0</v>
      </c>
      <c r="Y68" s="17">
        <f t="shared" ref="Y68:Y78" si="35">(Q68*X68)</f>
        <v>0</v>
      </c>
      <c r="Z68" s="16"/>
      <c r="AA68" s="15">
        <f t="shared" ref="AA68:AA78" si="36">(T68*Z68)</f>
        <v>0</v>
      </c>
      <c r="AB68" s="14">
        <f t="shared" ref="AB68:AB78" si="37">(U68*AA68)</f>
        <v>0</v>
      </c>
      <c r="AC68" s="12"/>
      <c r="AD68" s="13"/>
      <c r="AE68" s="12"/>
      <c r="AF68" s="11"/>
      <c r="AG68" s="11"/>
      <c r="AH68" s="5" t="s">
        <v>0</v>
      </c>
      <c r="AI68" s="4"/>
    </row>
    <row r="69" spans="1:35" ht="16.2" x14ac:dyDescent="0.25">
      <c r="A69" s="221"/>
      <c r="B69" s="222"/>
      <c r="C69" s="223">
        <v>4005</v>
      </c>
      <c r="D69" s="224">
        <v>40250</v>
      </c>
      <c r="E69" s="225">
        <v>0.59</v>
      </c>
      <c r="F69" s="226" t="s">
        <v>13</v>
      </c>
      <c r="G69" s="227"/>
      <c r="H69" s="227"/>
      <c r="I69" s="227"/>
      <c r="J69" s="227"/>
      <c r="K69" s="228" t="s">
        <v>2611</v>
      </c>
      <c r="L69" s="111"/>
      <c r="M69" s="112"/>
      <c r="N69" s="23" t="str">
        <f t="shared" si="30"/>
        <v/>
      </c>
      <c r="O69" s="23" t="str">
        <f t="shared" si="31"/>
        <v>◄</v>
      </c>
      <c r="P69" s="24"/>
      <c r="Q69" s="21"/>
      <c r="R69" s="23" t="str">
        <f t="shared" si="32"/>
        <v/>
      </c>
      <c r="S69" s="23" t="str">
        <f t="shared" si="33"/>
        <v>◄</v>
      </c>
      <c r="T69" s="22"/>
      <c r="U69" s="21"/>
      <c r="V69" s="20"/>
      <c r="W69" s="19"/>
      <c r="X69" s="18">
        <f t="shared" si="34"/>
        <v>0</v>
      </c>
      <c r="Y69" s="17">
        <f t="shared" si="35"/>
        <v>0</v>
      </c>
      <c r="Z69" s="16"/>
      <c r="AA69" s="15">
        <f t="shared" si="36"/>
        <v>0</v>
      </c>
      <c r="AB69" s="14">
        <f t="shared" si="37"/>
        <v>0</v>
      </c>
      <c r="AC69" s="12"/>
      <c r="AD69" s="13"/>
      <c r="AE69" s="12"/>
      <c r="AF69" s="11"/>
      <c r="AG69" s="11"/>
      <c r="AH69" s="5" t="s">
        <v>0</v>
      </c>
      <c r="AI69" s="4"/>
    </row>
    <row r="70" spans="1:35" ht="16.2" x14ac:dyDescent="0.25">
      <c r="A70" s="221"/>
      <c r="B70" s="222"/>
      <c r="C70" s="223">
        <v>4006</v>
      </c>
      <c r="D70" s="224">
        <v>40250</v>
      </c>
      <c r="E70" s="225">
        <v>0.59</v>
      </c>
      <c r="F70" s="226" t="s">
        <v>13</v>
      </c>
      <c r="G70" s="227"/>
      <c r="H70" s="227"/>
      <c r="I70" s="227"/>
      <c r="J70" s="227"/>
      <c r="K70" s="228" t="s">
        <v>2610</v>
      </c>
      <c r="L70" s="111"/>
      <c r="M70" s="112"/>
      <c r="N70" s="23" t="str">
        <f t="shared" si="30"/>
        <v/>
      </c>
      <c r="O70" s="23" t="str">
        <f t="shared" si="31"/>
        <v>◄</v>
      </c>
      <c r="P70" s="24"/>
      <c r="Q70" s="21"/>
      <c r="R70" s="23" t="str">
        <f t="shared" si="32"/>
        <v/>
      </c>
      <c r="S70" s="23" t="str">
        <f t="shared" si="33"/>
        <v>◄</v>
      </c>
      <c r="T70" s="22"/>
      <c r="U70" s="21"/>
      <c r="V70" s="20"/>
      <c r="W70" s="19"/>
      <c r="X70" s="18">
        <f t="shared" si="34"/>
        <v>0</v>
      </c>
      <c r="Y70" s="17">
        <f t="shared" si="35"/>
        <v>0</v>
      </c>
      <c r="Z70" s="16"/>
      <c r="AA70" s="15">
        <f t="shared" si="36"/>
        <v>0</v>
      </c>
      <c r="AB70" s="14">
        <f t="shared" si="37"/>
        <v>0</v>
      </c>
      <c r="AC70" s="12"/>
      <c r="AD70" s="13"/>
      <c r="AE70" s="12"/>
      <c r="AF70" s="11"/>
      <c r="AG70" s="11"/>
      <c r="AH70" s="5" t="s">
        <v>0</v>
      </c>
      <c r="AI70" s="4"/>
    </row>
    <row r="71" spans="1:35" ht="16.2" x14ac:dyDescent="0.25">
      <c r="A71" s="221"/>
      <c r="B71" s="222"/>
      <c r="C71" s="223">
        <v>4007</v>
      </c>
      <c r="D71" s="224">
        <v>40250</v>
      </c>
      <c r="E71" s="225">
        <v>0.59</v>
      </c>
      <c r="F71" s="226" t="s">
        <v>13</v>
      </c>
      <c r="G71" s="227"/>
      <c r="H71" s="227"/>
      <c r="I71" s="227"/>
      <c r="J71" s="227"/>
      <c r="K71" s="228" t="s">
        <v>2609</v>
      </c>
      <c r="L71" s="111"/>
      <c r="M71" s="112"/>
      <c r="N71" s="23" t="str">
        <f t="shared" si="30"/>
        <v/>
      </c>
      <c r="O71" s="23" t="str">
        <f t="shared" si="31"/>
        <v>◄</v>
      </c>
      <c r="P71" s="24"/>
      <c r="Q71" s="21"/>
      <c r="R71" s="23" t="str">
        <f t="shared" si="32"/>
        <v/>
      </c>
      <c r="S71" s="23" t="str">
        <f t="shared" si="33"/>
        <v>◄</v>
      </c>
      <c r="T71" s="22"/>
      <c r="U71" s="21"/>
      <c r="V71" s="20"/>
      <c r="W71" s="19"/>
      <c r="X71" s="18">
        <f t="shared" si="34"/>
        <v>0</v>
      </c>
      <c r="Y71" s="17">
        <f t="shared" si="35"/>
        <v>0</v>
      </c>
      <c r="Z71" s="16"/>
      <c r="AA71" s="15">
        <f t="shared" si="36"/>
        <v>0</v>
      </c>
      <c r="AB71" s="14">
        <f t="shared" si="37"/>
        <v>0</v>
      </c>
      <c r="AC71" s="12"/>
      <c r="AD71" s="13"/>
      <c r="AE71" s="12"/>
      <c r="AF71" s="11"/>
      <c r="AG71" s="11"/>
      <c r="AH71" s="5" t="s">
        <v>0</v>
      </c>
      <c r="AI71" s="4"/>
    </row>
    <row r="72" spans="1:35" ht="16.2" x14ac:dyDescent="0.25">
      <c r="A72" s="221"/>
      <c r="B72" s="222"/>
      <c r="C72" s="223">
        <v>4008</v>
      </c>
      <c r="D72" s="224">
        <v>40250</v>
      </c>
      <c r="E72" s="225">
        <v>0.59</v>
      </c>
      <c r="F72" s="226" t="s">
        <v>13</v>
      </c>
      <c r="G72" s="227"/>
      <c r="H72" s="227"/>
      <c r="I72" s="227"/>
      <c r="J72" s="227"/>
      <c r="K72" s="228" t="s">
        <v>2608</v>
      </c>
      <c r="L72" s="111"/>
      <c r="M72" s="112"/>
      <c r="N72" s="23" t="str">
        <f t="shared" si="30"/>
        <v/>
      </c>
      <c r="O72" s="23" t="str">
        <f t="shared" si="31"/>
        <v>◄</v>
      </c>
      <c r="P72" s="24"/>
      <c r="Q72" s="21"/>
      <c r="R72" s="23" t="str">
        <f t="shared" si="32"/>
        <v/>
      </c>
      <c r="S72" s="23" t="str">
        <f t="shared" si="33"/>
        <v>◄</v>
      </c>
      <c r="T72" s="22"/>
      <c r="U72" s="21"/>
      <c r="V72" s="20"/>
      <c r="W72" s="19"/>
      <c r="X72" s="18">
        <f t="shared" si="34"/>
        <v>0</v>
      </c>
      <c r="Y72" s="17">
        <f t="shared" si="35"/>
        <v>0</v>
      </c>
      <c r="Z72" s="16"/>
      <c r="AA72" s="15">
        <f t="shared" si="36"/>
        <v>0</v>
      </c>
      <c r="AB72" s="14">
        <f t="shared" si="37"/>
        <v>0</v>
      </c>
      <c r="AC72" s="12"/>
      <c r="AD72" s="13"/>
      <c r="AE72" s="12"/>
      <c r="AF72" s="11"/>
      <c r="AG72" s="11"/>
      <c r="AH72" s="5" t="s">
        <v>0</v>
      </c>
      <c r="AI72" s="4"/>
    </row>
    <row r="73" spans="1:35" ht="16.2" x14ac:dyDescent="0.25">
      <c r="A73" s="221"/>
      <c r="B73" s="222"/>
      <c r="C73" s="223">
        <v>4009</v>
      </c>
      <c r="D73" s="224">
        <v>40250</v>
      </c>
      <c r="E73" s="225">
        <v>0.59</v>
      </c>
      <c r="F73" s="226" t="s">
        <v>13</v>
      </c>
      <c r="G73" s="227"/>
      <c r="H73" s="227"/>
      <c r="I73" s="227"/>
      <c r="J73" s="227"/>
      <c r="K73" s="228" t="s">
        <v>2607</v>
      </c>
      <c r="L73" s="111"/>
      <c r="M73" s="112"/>
      <c r="N73" s="23" t="str">
        <f t="shared" si="30"/>
        <v/>
      </c>
      <c r="O73" s="23" t="str">
        <f t="shared" si="31"/>
        <v>◄</v>
      </c>
      <c r="P73" s="24"/>
      <c r="Q73" s="21"/>
      <c r="R73" s="23" t="str">
        <f t="shared" si="32"/>
        <v/>
      </c>
      <c r="S73" s="23" t="str">
        <f t="shared" si="33"/>
        <v>◄</v>
      </c>
      <c r="T73" s="22"/>
      <c r="U73" s="21"/>
      <c r="V73" s="20"/>
      <c r="W73" s="19"/>
      <c r="X73" s="18">
        <f t="shared" si="34"/>
        <v>0</v>
      </c>
      <c r="Y73" s="17">
        <f t="shared" si="35"/>
        <v>0</v>
      </c>
      <c r="Z73" s="16"/>
      <c r="AA73" s="15">
        <f t="shared" si="36"/>
        <v>0</v>
      </c>
      <c r="AB73" s="14">
        <f t="shared" si="37"/>
        <v>0</v>
      </c>
      <c r="AC73" s="12"/>
      <c r="AD73" s="13"/>
      <c r="AE73" s="12"/>
      <c r="AF73" s="11"/>
      <c r="AG73" s="11"/>
      <c r="AH73" s="5" t="s">
        <v>0</v>
      </c>
      <c r="AI73" s="4"/>
    </row>
    <row r="74" spans="1:35" ht="16.2" x14ac:dyDescent="0.25">
      <c r="A74" s="221"/>
      <c r="B74" s="222"/>
      <c r="C74" s="223">
        <v>4010</v>
      </c>
      <c r="D74" s="224">
        <v>40250</v>
      </c>
      <c r="E74" s="225">
        <v>0.59</v>
      </c>
      <c r="F74" s="226" t="s">
        <v>13</v>
      </c>
      <c r="G74" s="227"/>
      <c r="H74" s="227"/>
      <c r="I74" s="227"/>
      <c r="J74" s="227"/>
      <c r="K74" s="228" t="s">
        <v>2606</v>
      </c>
      <c r="L74" s="111"/>
      <c r="M74" s="112"/>
      <c r="N74" s="23" t="str">
        <f t="shared" si="30"/>
        <v/>
      </c>
      <c r="O74" s="23" t="str">
        <f t="shared" si="31"/>
        <v>◄</v>
      </c>
      <c r="P74" s="24"/>
      <c r="Q74" s="21"/>
      <c r="R74" s="23" t="str">
        <f t="shared" si="32"/>
        <v/>
      </c>
      <c r="S74" s="23" t="str">
        <f t="shared" si="33"/>
        <v>◄</v>
      </c>
      <c r="T74" s="22"/>
      <c r="U74" s="21"/>
      <c r="V74" s="20"/>
      <c r="W74" s="19"/>
      <c r="X74" s="18">
        <f t="shared" si="34"/>
        <v>0</v>
      </c>
      <c r="Y74" s="17">
        <f t="shared" si="35"/>
        <v>0</v>
      </c>
      <c r="Z74" s="16"/>
      <c r="AA74" s="15">
        <f t="shared" si="36"/>
        <v>0</v>
      </c>
      <c r="AB74" s="14">
        <f t="shared" si="37"/>
        <v>0</v>
      </c>
      <c r="AC74" s="12"/>
      <c r="AD74" s="13"/>
      <c r="AE74" s="12"/>
      <c r="AF74" s="11"/>
      <c r="AG74" s="11"/>
      <c r="AH74" s="5" t="s">
        <v>0</v>
      </c>
      <c r="AI74" s="4"/>
    </row>
    <row r="75" spans="1:35" ht="16.2" x14ac:dyDescent="0.25">
      <c r="A75" s="221"/>
      <c r="B75" s="222"/>
      <c r="C75" s="223">
        <v>4011</v>
      </c>
      <c r="D75" s="224">
        <v>40250</v>
      </c>
      <c r="E75" s="225">
        <v>0.59</v>
      </c>
      <c r="F75" s="226" t="s">
        <v>13</v>
      </c>
      <c r="G75" s="227"/>
      <c r="H75" s="227"/>
      <c r="I75" s="227"/>
      <c r="J75" s="227"/>
      <c r="K75" s="228" t="s">
        <v>2605</v>
      </c>
      <c r="L75" s="111"/>
      <c r="M75" s="112"/>
      <c r="N75" s="23" t="str">
        <f t="shared" si="30"/>
        <v/>
      </c>
      <c r="O75" s="23" t="str">
        <f t="shared" si="31"/>
        <v>◄</v>
      </c>
      <c r="P75" s="24"/>
      <c r="Q75" s="21"/>
      <c r="R75" s="23" t="str">
        <f t="shared" si="32"/>
        <v/>
      </c>
      <c r="S75" s="23" t="str">
        <f t="shared" si="33"/>
        <v>◄</v>
      </c>
      <c r="T75" s="22"/>
      <c r="U75" s="21"/>
      <c r="V75" s="20"/>
      <c r="W75" s="19"/>
      <c r="X75" s="18">
        <f t="shared" si="34"/>
        <v>0</v>
      </c>
      <c r="Y75" s="17">
        <f t="shared" si="35"/>
        <v>0</v>
      </c>
      <c r="Z75" s="16"/>
      <c r="AA75" s="15">
        <f t="shared" si="36"/>
        <v>0</v>
      </c>
      <c r="AB75" s="14">
        <f t="shared" si="37"/>
        <v>0</v>
      </c>
      <c r="AC75" s="12"/>
      <c r="AD75" s="13"/>
      <c r="AE75" s="12"/>
      <c r="AF75" s="11"/>
      <c r="AG75" s="11"/>
      <c r="AH75" s="5" t="s">
        <v>0</v>
      </c>
      <c r="AI75" s="4"/>
    </row>
    <row r="76" spans="1:35" ht="16.2" x14ac:dyDescent="0.25">
      <c r="A76" s="221"/>
      <c r="B76" s="222"/>
      <c r="C76" s="223">
        <v>4012</v>
      </c>
      <c r="D76" s="224">
        <v>40250</v>
      </c>
      <c r="E76" s="225">
        <v>0.59</v>
      </c>
      <c r="F76" s="226" t="s">
        <v>13</v>
      </c>
      <c r="G76" s="227"/>
      <c r="H76" s="227"/>
      <c r="I76" s="227"/>
      <c r="J76" s="227"/>
      <c r="K76" s="228" t="s">
        <v>2604</v>
      </c>
      <c r="L76" s="111"/>
      <c r="M76" s="112"/>
      <c r="N76" s="23" t="str">
        <f t="shared" si="30"/>
        <v/>
      </c>
      <c r="O76" s="23" t="str">
        <f t="shared" si="31"/>
        <v>◄</v>
      </c>
      <c r="P76" s="24"/>
      <c r="Q76" s="21"/>
      <c r="R76" s="23" t="str">
        <f t="shared" si="32"/>
        <v/>
      </c>
      <c r="S76" s="23" t="str">
        <f t="shared" si="33"/>
        <v>◄</v>
      </c>
      <c r="T76" s="22"/>
      <c r="U76" s="21"/>
      <c r="V76" s="20"/>
      <c r="W76" s="19"/>
      <c r="X76" s="18">
        <f t="shared" si="34"/>
        <v>0</v>
      </c>
      <c r="Y76" s="17">
        <f t="shared" si="35"/>
        <v>0</v>
      </c>
      <c r="Z76" s="16"/>
      <c r="AA76" s="15">
        <f t="shared" si="36"/>
        <v>0</v>
      </c>
      <c r="AB76" s="14">
        <f t="shared" si="37"/>
        <v>0</v>
      </c>
      <c r="AC76" s="12"/>
      <c r="AD76" s="13"/>
      <c r="AE76" s="12"/>
      <c r="AF76" s="11"/>
      <c r="AG76" s="11"/>
      <c r="AH76" s="5" t="s">
        <v>0</v>
      </c>
      <c r="AI76" s="4"/>
    </row>
    <row r="77" spans="1:35" ht="16.2" x14ac:dyDescent="0.25">
      <c r="A77" s="221"/>
      <c r="B77" s="222"/>
      <c r="C77" s="223">
        <v>4013</v>
      </c>
      <c r="D77" s="224">
        <v>40250</v>
      </c>
      <c r="E77" s="225">
        <v>0.59</v>
      </c>
      <c r="F77" s="226" t="s">
        <v>13</v>
      </c>
      <c r="G77" s="227"/>
      <c r="H77" s="227"/>
      <c r="I77" s="227"/>
      <c r="J77" s="227"/>
      <c r="K77" s="228" t="s">
        <v>2603</v>
      </c>
      <c r="L77" s="111"/>
      <c r="M77" s="112"/>
      <c r="N77" s="23" t="str">
        <f t="shared" si="30"/>
        <v/>
      </c>
      <c r="O77" s="23" t="str">
        <f t="shared" si="31"/>
        <v>◄</v>
      </c>
      <c r="P77" s="24"/>
      <c r="Q77" s="21"/>
      <c r="R77" s="23" t="str">
        <f t="shared" si="32"/>
        <v/>
      </c>
      <c r="S77" s="23" t="str">
        <f t="shared" si="33"/>
        <v>◄</v>
      </c>
      <c r="T77" s="22"/>
      <c r="U77" s="21"/>
      <c r="V77" s="20"/>
      <c r="W77" s="19"/>
      <c r="X77" s="18">
        <f t="shared" si="34"/>
        <v>0</v>
      </c>
      <c r="Y77" s="17">
        <f t="shared" si="35"/>
        <v>0</v>
      </c>
      <c r="Z77" s="16"/>
      <c r="AA77" s="15">
        <f t="shared" si="36"/>
        <v>0</v>
      </c>
      <c r="AB77" s="14">
        <f t="shared" si="37"/>
        <v>0</v>
      </c>
      <c r="AC77" s="12"/>
      <c r="AD77" s="13"/>
      <c r="AE77" s="12"/>
      <c r="AF77" s="11"/>
      <c r="AG77" s="11"/>
      <c r="AH77" s="5" t="s">
        <v>0</v>
      </c>
      <c r="AI77" s="4"/>
    </row>
    <row r="78" spans="1:35" ht="17.399999999999999" customHeight="1" thickBot="1" x14ac:dyDescent="0.3">
      <c r="A78" s="221"/>
      <c r="B78" s="222"/>
      <c r="C78" s="241" t="s">
        <v>2602</v>
      </c>
      <c r="D78" s="224">
        <v>40250</v>
      </c>
      <c r="E78" s="225">
        <v>5.8999999999999995</v>
      </c>
      <c r="F78" s="226" t="s">
        <v>13</v>
      </c>
      <c r="G78" s="227"/>
      <c r="H78" s="227"/>
      <c r="I78" s="227"/>
      <c r="J78" s="227"/>
      <c r="K78" s="237" t="s">
        <v>2601</v>
      </c>
      <c r="L78" s="111"/>
      <c r="M78" s="112"/>
      <c r="N78" s="23" t="str">
        <f t="shared" si="30"/>
        <v/>
      </c>
      <c r="O78" s="23" t="str">
        <f t="shared" si="31"/>
        <v>◄</v>
      </c>
      <c r="P78" s="24"/>
      <c r="Q78" s="21"/>
      <c r="R78" s="23" t="str">
        <f t="shared" si="32"/>
        <v/>
      </c>
      <c r="S78" s="23" t="str">
        <f t="shared" si="33"/>
        <v>◄</v>
      </c>
      <c r="T78" s="22"/>
      <c r="U78" s="21"/>
      <c r="V78" s="20"/>
      <c r="W78" s="19"/>
      <c r="X78" s="18">
        <f t="shared" si="34"/>
        <v>0</v>
      </c>
      <c r="Y78" s="17">
        <f t="shared" si="35"/>
        <v>0</v>
      </c>
      <c r="Z78" s="16"/>
      <c r="AA78" s="15">
        <f t="shared" si="36"/>
        <v>0</v>
      </c>
      <c r="AB78" s="14">
        <f t="shared" si="37"/>
        <v>0</v>
      </c>
      <c r="AC78" s="12"/>
      <c r="AD78" s="13"/>
      <c r="AE78" s="12"/>
      <c r="AF78" s="11"/>
      <c r="AG78" s="11"/>
      <c r="AH78" s="5" t="s">
        <v>0</v>
      </c>
      <c r="AI78" s="4"/>
    </row>
    <row r="79" spans="1:35" ht="16.8" thickTop="1" thickBot="1" x14ac:dyDescent="0.25">
      <c r="A79" s="214">
        <f>ROWS(A80:A88)-1</f>
        <v>8</v>
      </c>
      <c r="B79" s="215" t="s">
        <v>2600</v>
      </c>
      <c r="C79" s="220"/>
      <c r="D79" s="217"/>
      <c r="E79" s="217"/>
      <c r="F79" s="218"/>
      <c r="G79" s="219"/>
      <c r="H79" s="217"/>
      <c r="I79" s="217"/>
      <c r="J79" s="217"/>
      <c r="K79" s="220"/>
      <c r="L79" s="74">
        <v>40278</v>
      </c>
      <c r="M79" s="9" t="s">
        <v>2599</v>
      </c>
      <c r="N79" s="23"/>
      <c r="O79" s="33" t="str">
        <f>IF(COUNTIF(N80:N88,"?")&gt;0,"?",IF(AND(P79="◄",Q79="►"),"◄►",IF(P79="◄","◄",IF(Q79="►","►",""))))</f>
        <v>◄</v>
      </c>
      <c r="P79" s="32" t="str">
        <f>IF(SUM(P80:P88)+1=ROWS(P80:P88)-COUNTIF(P80:P88,"-"),"","◄")</f>
        <v>◄</v>
      </c>
      <c r="Q79" s="31" t="str">
        <f>IF(SUM(Q80:Q88)&gt;0,"►","")</f>
        <v/>
      </c>
      <c r="R79" s="23"/>
      <c r="S79" s="33" t="str">
        <f>IF(COUNTIF(R80:R88,"?")&gt;0,"?",IF(AND(T79="◄",U79="►"),"◄►",IF(T79="◄","◄",IF(U79="►","►",""))))</f>
        <v>◄</v>
      </c>
      <c r="T79" s="32" t="str">
        <f>IF(SUM(T80:T88)+1=ROWS(T80:T88)-COUNTIF(T80:T88,"-"),"","◄")</f>
        <v>◄</v>
      </c>
      <c r="U79" s="31" t="str">
        <f>IF(SUM(U80:U88)&gt;0,"►","")</f>
        <v/>
      </c>
      <c r="V79" s="10">
        <f>ROWS(V80:V88)-1</f>
        <v>8</v>
      </c>
      <c r="W79" s="30">
        <f>SUM(W80:W88)-W88</f>
        <v>0</v>
      </c>
      <c r="X79" s="29" t="s">
        <v>17</v>
      </c>
      <c r="Y79" s="28"/>
      <c r="Z79" s="30">
        <f>SUM(Z80:Z88)-Z88</f>
        <v>0</v>
      </c>
      <c r="AA79" s="29" t="s">
        <v>17</v>
      </c>
      <c r="AB79" s="28"/>
      <c r="AC79" s="12"/>
      <c r="AD79" s="13"/>
      <c r="AE79" s="12"/>
      <c r="AF79" s="11"/>
      <c r="AG79" s="11"/>
      <c r="AH79" s="5" t="s">
        <v>0</v>
      </c>
      <c r="AI79" s="4"/>
    </row>
    <row r="80" spans="1:35" ht="19.8" customHeight="1" x14ac:dyDescent="0.25">
      <c r="A80" s="221"/>
      <c r="B80" s="222"/>
      <c r="C80" s="223" t="s">
        <v>2593</v>
      </c>
      <c r="D80" s="224">
        <v>40278</v>
      </c>
      <c r="E80" s="225">
        <v>0.59</v>
      </c>
      <c r="F80" s="226" t="s">
        <v>13</v>
      </c>
      <c r="G80" s="227"/>
      <c r="H80" s="227"/>
      <c r="I80" s="227"/>
      <c r="J80" s="227"/>
      <c r="K80" s="228" t="s">
        <v>2598</v>
      </c>
      <c r="L80" s="111"/>
      <c r="M80" s="112"/>
      <c r="N80" s="23" t="str">
        <f t="shared" ref="N80:N87" si="38">IF(O80="?","?","")</f>
        <v/>
      </c>
      <c r="O80" s="23" t="str">
        <f t="shared" ref="O80:O87" si="39">IF(AND(P80="",Q80&gt;0),"?",IF(P80="","◄",IF(Q80&gt;=1,"►","")))</f>
        <v>◄</v>
      </c>
      <c r="P80" s="24"/>
      <c r="Q80" s="21"/>
      <c r="R80" s="23" t="str">
        <f t="shared" ref="R80:R87" si="40">IF(S80="?","?","")</f>
        <v/>
      </c>
      <c r="S80" s="23" t="str">
        <f t="shared" ref="S80:S87" si="41">IF(AND(T80="",U80&gt;0),"?",IF(T80="","◄",IF(U80&gt;=1,"►","")))</f>
        <v>◄</v>
      </c>
      <c r="T80" s="22"/>
      <c r="U80" s="21"/>
      <c r="V80" s="20"/>
      <c r="W80" s="19"/>
      <c r="X80" s="18">
        <f t="shared" ref="X80:Y87" si="42">(P80*W80)</f>
        <v>0</v>
      </c>
      <c r="Y80" s="17">
        <f t="shared" si="42"/>
        <v>0</v>
      </c>
      <c r="Z80" s="16"/>
      <c r="AA80" s="15">
        <f t="shared" ref="AA80:AB87" si="43">(T80*Z80)</f>
        <v>0</v>
      </c>
      <c r="AB80" s="14">
        <f t="shared" si="43"/>
        <v>0</v>
      </c>
      <c r="AC80" s="12"/>
      <c r="AD80" s="13"/>
      <c r="AE80" s="12"/>
      <c r="AF80" s="11"/>
      <c r="AG80" s="11"/>
      <c r="AH80" s="5" t="s">
        <v>0</v>
      </c>
      <c r="AI80" s="4"/>
    </row>
    <row r="81" spans="1:35" ht="16.2" x14ac:dyDescent="0.25">
      <c r="A81" s="221"/>
      <c r="B81" s="222"/>
      <c r="C81" s="223">
        <v>4015</v>
      </c>
      <c r="D81" s="224">
        <v>40278</v>
      </c>
      <c r="E81" s="225">
        <v>0.59</v>
      </c>
      <c r="F81" s="226" t="s">
        <v>13</v>
      </c>
      <c r="G81" s="227"/>
      <c r="H81" s="227"/>
      <c r="I81" s="227"/>
      <c r="J81" s="227"/>
      <c r="K81" s="228" t="s">
        <v>2597</v>
      </c>
      <c r="L81" s="111"/>
      <c r="M81" s="112"/>
      <c r="N81" s="23" t="str">
        <f t="shared" si="38"/>
        <v/>
      </c>
      <c r="O81" s="23" t="str">
        <f t="shared" si="39"/>
        <v>◄</v>
      </c>
      <c r="P81" s="24"/>
      <c r="Q81" s="21"/>
      <c r="R81" s="23" t="str">
        <f t="shared" si="40"/>
        <v/>
      </c>
      <c r="S81" s="23" t="str">
        <f t="shared" si="41"/>
        <v>◄</v>
      </c>
      <c r="T81" s="22"/>
      <c r="U81" s="21"/>
      <c r="V81" s="20"/>
      <c r="W81" s="19"/>
      <c r="X81" s="18">
        <f t="shared" si="42"/>
        <v>0</v>
      </c>
      <c r="Y81" s="17">
        <f t="shared" si="42"/>
        <v>0</v>
      </c>
      <c r="Z81" s="16"/>
      <c r="AA81" s="15">
        <f t="shared" si="43"/>
        <v>0</v>
      </c>
      <c r="AB81" s="14">
        <f t="shared" si="43"/>
        <v>0</v>
      </c>
      <c r="AC81" s="12"/>
      <c r="AD81" s="13"/>
      <c r="AE81" s="12"/>
      <c r="AF81" s="11"/>
      <c r="AG81" s="11"/>
      <c r="AH81" s="5" t="s">
        <v>0</v>
      </c>
      <c r="AI81" s="4"/>
    </row>
    <row r="82" spans="1:35" ht="16.2" x14ac:dyDescent="0.25">
      <c r="A82" s="221"/>
      <c r="B82" s="222"/>
      <c r="C82" s="223">
        <v>4016</v>
      </c>
      <c r="D82" s="224">
        <v>40278</v>
      </c>
      <c r="E82" s="225">
        <v>0.59</v>
      </c>
      <c r="F82" s="226" t="s">
        <v>13</v>
      </c>
      <c r="G82" s="227"/>
      <c r="H82" s="227"/>
      <c r="I82" s="227"/>
      <c r="J82" s="227"/>
      <c r="K82" s="228" t="s">
        <v>2596</v>
      </c>
      <c r="L82" s="111"/>
      <c r="M82" s="112"/>
      <c r="N82" s="23" t="str">
        <f t="shared" si="38"/>
        <v/>
      </c>
      <c r="O82" s="23" t="str">
        <f t="shared" si="39"/>
        <v>◄</v>
      </c>
      <c r="P82" s="24"/>
      <c r="Q82" s="21"/>
      <c r="R82" s="23" t="str">
        <f t="shared" si="40"/>
        <v/>
      </c>
      <c r="S82" s="23" t="str">
        <f t="shared" si="41"/>
        <v>◄</v>
      </c>
      <c r="T82" s="22"/>
      <c r="U82" s="21"/>
      <c r="V82" s="20"/>
      <c r="W82" s="19"/>
      <c r="X82" s="18">
        <f t="shared" si="42"/>
        <v>0</v>
      </c>
      <c r="Y82" s="17">
        <f t="shared" si="42"/>
        <v>0</v>
      </c>
      <c r="Z82" s="16"/>
      <c r="AA82" s="15">
        <f t="shared" si="43"/>
        <v>0</v>
      </c>
      <c r="AB82" s="14">
        <f t="shared" si="43"/>
        <v>0</v>
      </c>
      <c r="AC82" s="12"/>
      <c r="AD82" s="13"/>
      <c r="AE82" s="12"/>
      <c r="AF82" s="11"/>
      <c r="AG82" s="11"/>
      <c r="AH82" s="5" t="s">
        <v>0</v>
      </c>
      <c r="AI82" s="4"/>
    </row>
    <row r="83" spans="1:35" ht="16.2" x14ac:dyDescent="0.25">
      <c r="A83" s="221"/>
      <c r="B83" s="222"/>
      <c r="C83" s="223">
        <v>4017</v>
      </c>
      <c r="D83" s="224">
        <v>40278</v>
      </c>
      <c r="E83" s="225">
        <v>0.59</v>
      </c>
      <c r="F83" s="226" t="s">
        <v>13</v>
      </c>
      <c r="G83" s="227"/>
      <c r="H83" s="227"/>
      <c r="I83" s="227"/>
      <c r="J83" s="227"/>
      <c r="K83" s="228" t="s">
        <v>2595</v>
      </c>
      <c r="L83" s="111"/>
      <c r="M83" s="112"/>
      <c r="N83" s="23" t="str">
        <f t="shared" si="38"/>
        <v/>
      </c>
      <c r="O83" s="23" t="str">
        <f t="shared" si="39"/>
        <v>◄</v>
      </c>
      <c r="P83" s="24"/>
      <c r="Q83" s="21"/>
      <c r="R83" s="23" t="str">
        <f t="shared" si="40"/>
        <v/>
      </c>
      <c r="S83" s="23" t="str">
        <f t="shared" si="41"/>
        <v>◄</v>
      </c>
      <c r="T83" s="22"/>
      <c r="U83" s="21"/>
      <c r="V83" s="20"/>
      <c r="W83" s="19"/>
      <c r="X83" s="18">
        <f t="shared" si="42"/>
        <v>0</v>
      </c>
      <c r="Y83" s="17">
        <f t="shared" si="42"/>
        <v>0</v>
      </c>
      <c r="Z83" s="16"/>
      <c r="AA83" s="15">
        <f t="shared" si="43"/>
        <v>0</v>
      </c>
      <c r="AB83" s="14">
        <f t="shared" si="43"/>
        <v>0</v>
      </c>
      <c r="AC83" s="12"/>
      <c r="AD83" s="13"/>
      <c r="AE83" s="12"/>
      <c r="AF83" s="11"/>
      <c r="AG83" s="11"/>
      <c r="AH83" s="5" t="s">
        <v>0</v>
      </c>
      <c r="AI83" s="4"/>
    </row>
    <row r="84" spans="1:35" ht="16.2" x14ac:dyDescent="0.25">
      <c r="A84" s="221"/>
      <c r="B84" s="222"/>
      <c r="C84" s="223">
        <v>4018</v>
      </c>
      <c r="D84" s="224">
        <v>40278</v>
      </c>
      <c r="E84" s="225">
        <v>0.59</v>
      </c>
      <c r="F84" s="226" t="s">
        <v>13</v>
      </c>
      <c r="G84" s="227"/>
      <c r="H84" s="227"/>
      <c r="I84" s="227"/>
      <c r="J84" s="227"/>
      <c r="K84" s="228" t="s">
        <v>2594</v>
      </c>
      <c r="L84" s="111"/>
      <c r="M84" s="112"/>
      <c r="N84" s="23" t="str">
        <f t="shared" si="38"/>
        <v/>
      </c>
      <c r="O84" s="23" t="str">
        <f t="shared" si="39"/>
        <v>◄</v>
      </c>
      <c r="P84" s="24"/>
      <c r="Q84" s="21"/>
      <c r="R84" s="23" t="str">
        <f t="shared" si="40"/>
        <v/>
      </c>
      <c r="S84" s="23" t="str">
        <f t="shared" si="41"/>
        <v>◄</v>
      </c>
      <c r="T84" s="22"/>
      <c r="U84" s="21"/>
      <c r="V84" s="20"/>
      <c r="W84" s="19"/>
      <c r="X84" s="18">
        <f t="shared" si="42"/>
        <v>0</v>
      </c>
      <c r="Y84" s="17">
        <f t="shared" si="42"/>
        <v>0</v>
      </c>
      <c r="Z84" s="16"/>
      <c r="AA84" s="15">
        <f t="shared" si="43"/>
        <v>0</v>
      </c>
      <c r="AB84" s="14">
        <f t="shared" si="43"/>
        <v>0</v>
      </c>
      <c r="AC84" s="12"/>
      <c r="AD84" s="13"/>
      <c r="AE84" s="12"/>
      <c r="AF84" s="11"/>
      <c r="AG84" s="11"/>
      <c r="AH84" s="5" t="s">
        <v>0</v>
      </c>
      <c r="AI84" s="4"/>
    </row>
    <row r="85" spans="1:35" ht="16.8" customHeight="1" thickBot="1" x14ac:dyDescent="0.3">
      <c r="A85" s="221"/>
      <c r="B85" s="222"/>
      <c r="C85" s="229" t="s">
        <v>2591</v>
      </c>
      <c r="D85" s="224">
        <v>40278</v>
      </c>
      <c r="E85" s="225">
        <v>2.9499999999999997</v>
      </c>
      <c r="F85" s="226" t="s">
        <v>13</v>
      </c>
      <c r="G85" s="227"/>
      <c r="H85" s="244" t="s">
        <v>2593</v>
      </c>
      <c r="I85" s="245" t="s">
        <v>0</v>
      </c>
      <c r="J85" s="244">
        <v>4018</v>
      </c>
      <c r="K85" s="231" t="s">
        <v>2454</v>
      </c>
      <c r="L85" s="111"/>
      <c r="M85" s="112"/>
      <c r="N85" s="23" t="str">
        <f t="shared" si="38"/>
        <v/>
      </c>
      <c r="O85" s="23" t="str">
        <f t="shared" si="39"/>
        <v>◄</v>
      </c>
      <c r="P85" s="24"/>
      <c r="Q85" s="21"/>
      <c r="R85" s="23" t="str">
        <f t="shared" si="40"/>
        <v/>
      </c>
      <c r="S85" s="23" t="str">
        <f t="shared" si="41"/>
        <v>◄</v>
      </c>
      <c r="T85" s="22"/>
      <c r="U85" s="21"/>
      <c r="V85" s="20"/>
      <c r="W85" s="19"/>
      <c r="X85" s="18">
        <f t="shared" si="42"/>
        <v>0</v>
      </c>
      <c r="Y85" s="17">
        <f t="shared" si="42"/>
        <v>0</v>
      </c>
      <c r="Z85" s="16"/>
      <c r="AA85" s="15">
        <f t="shared" si="43"/>
        <v>0</v>
      </c>
      <c r="AB85" s="14">
        <f t="shared" si="43"/>
        <v>0</v>
      </c>
      <c r="AC85" s="12"/>
      <c r="AD85" s="13"/>
      <c r="AE85" s="12"/>
      <c r="AF85" s="11"/>
      <c r="AG85" s="11"/>
      <c r="AH85" s="5" t="s">
        <v>0</v>
      </c>
      <c r="AI85" s="4"/>
    </row>
    <row r="86" spans="1:35" ht="15.6" customHeight="1" thickBot="1" x14ac:dyDescent="0.3">
      <c r="A86" s="221"/>
      <c r="B86" s="249" t="s">
        <v>394</v>
      </c>
      <c r="C86" s="250" t="s">
        <v>2591</v>
      </c>
      <c r="D86" s="224">
        <v>40278</v>
      </c>
      <c r="E86" s="225">
        <v>2.9499999999999997</v>
      </c>
      <c r="F86" s="226" t="s">
        <v>13</v>
      </c>
      <c r="G86" s="227"/>
      <c r="H86" s="234" t="s">
        <v>2592</v>
      </c>
      <c r="I86" s="235"/>
      <c r="J86" s="236" t="s">
        <v>709</v>
      </c>
      <c r="K86" s="237" t="s">
        <v>2589</v>
      </c>
      <c r="L86" s="80" t="s">
        <v>423</v>
      </c>
      <c r="M86" s="77"/>
      <c r="N86" s="23" t="str">
        <f t="shared" si="38"/>
        <v/>
      </c>
      <c r="O86" s="23" t="str">
        <f t="shared" si="39"/>
        <v>◄</v>
      </c>
      <c r="P86" s="24"/>
      <c r="Q86" s="21"/>
      <c r="R86" s="23" t="str">
        <f t="shared" si="40"/>
        <v/>
      </c>
      <c r="S86" s="23" t="str">
        <f t="shared" si="41"/>
        <v>◄</v>
      </c>
      <c r="T86" s="22"/>
      <c r="U86" s="21"/>
      <c r="V86" s="20"/>
      <c r="W86" s="19"/>
      <c r="X86" s="18">
        <f t="shared" si="42"/>
        <v>0</v>
      </c>
      <c r="Y86" s="17">
        <f t="shared" si="42"/>
        <v>0</v>
      </c>
      <c r="Z86" s="16"/>
      <c r="AA86" s="15">
        <f t="shared" si="43"/>
        <v>0</v>
      </c>
      <c r="AB86" s="14">
        <f t="shared" si="43"/>
        <v>0</v>
      </c>
      <c r="AC86" s="12"/>
      <c r="AD86" s="13"/>
      <c r="AE86" s="12"/>
      <c r="AF86" s="11"/>
      <c r="AG86" s="11"/>
      <c r="AH86" s="5" t="s">
        <v>0</v>
      </c>
      <c r="AI86" s="4"/>
    </row>
    <row r="87" spans="1:35" ht="15.6" customHeight="1" thickBot="1" x14ac:dyDescent="0.3">
      <c r="A87" s="221"/>
      <c r="B87" s="249" t="s">
        <v>394</v>
      </c>
      <c r="C87" s="250" t="s">
        <v>2591</v>
      </c>
      <c r="D87" s="224">
        <v>40278</v>
      </c>
      <c r="E87" s="225">
        <v>2.9499999999999997</v>
      </c>
      <c r="F87" s="226" t="s">
        <v>13</v>
      </c>
      <c r="G87" s="227"/>
      <c r="H87" s="234" t="s">
        <v>2590</v>
      </c>
      <c r="I87" s="235"/>
      <c r="J87" s="236" t="s">
        <v>709</v>
      </c>
      <c r="K87" s="237" t="s">
        <v>2589</v>
      </c>
      <c r="L87" s="80" t="s">
        <v>423</v>
      </c>
      <c r="M87" s="77"/>
      <c r="N87" s="23" t="str">
        <f t="shared" si="38"/>
        <v/>
      </c>
      <c r="O87" s="23" t="str">
        <f t="shared" si="39"/>
        <v>◄</v>
      </c>
      <c r="P87" s="24"/>
      <c r="Q87" s="21"/>
      <c r="R87" s="23" t="str">
        <f t="shared" si="40"/>
        <v/>
      </c>
      <c r="S87" s="23" t="str">
        <f t="shared" si="41"/>
        <v>◄</v>
      </c>
      <c r="T87" s="22"/>
      <c r="U87" s="21"/>
      <c r="V87" s="20"/>
      <c r="W87" s="19"/>
      <c r="X87" s="18">
        <f t="shared" si="42"/>
        <v>0</v>
      </c>
      <c r="Y87" s="17">
        <f t="shared" si="42"/>
        <v>0</v>
      </c>
      <c r="Z87" s="16"/>
      <c r="AA87" s="15">
        <f t="shared" si="43"/>
        <v>0</v>
      </c>
      <c r="AB87" s="14">
        <f t="shared" si="43"/>
        <v>0</v>
      </c>
      <c r="AC87" s="12"/>
      <c r="AD87" s="13"/>
      <c r="AE87" s="12"/>
      <c r="AF87" s="11"/>
      <c r="AG87" s="11"/>
      <c r="AH87" s="5" t="s">
        <v>0</v>
      </c>
      <c r="AI87" s="4"/>
    </row>
    <row r="88" spans="1:35" ht="16.8" thickTop="1" thickBot="1" x14ac:dyDescent="0.25">
      <c r="A88" s="214">
        <f>ROWS(A89:A107)-1</f>
        <v>18</v>
      </c>
      <c r="B88" s="215" t="s">
        <v>2588</v>
      </c>
      <c r="C88" s="220"/>
      <c r="D88" s="217"/>
      <c r="E88" s="217"/>
      <c r="F88" s="238"/>
      <c r="G88" s="239"/>
      <c r="H88" s="217"/>
      <c r="I88" s="217"/>
      <c r="J88" s="217"/>
      <c r="K88" s="220"/>
      <c r="L88" s="74">
        <v>40279</v>
      </c>
      <c r="M88" s="9" t="s">
        <v>2587</v>
      </c>
      <c r="N88" s="23"/>
      <c r="O88" s="33" t="str">
        <f>IF(COUNTIF(N89:N107,"?")&gt;0,"?",IF(AND(P88="◄",Q88="►"),"◄►",IF(P88="◄","◄",IF(Q88="►","►",""))))</f>
        <v>◄</v>
      </c>
      <c r="P88" s="32" t="str">
        <f>IF(SUM(P89:P107)+1=ROWS(P89:P107)-COUNTIF(P89:P107,"-"),"","◄")</f>
        <v>◄</v>
      </c>
      <c r="Q88" s="31" t="str">
        <f>IF(SUM(Q89:Q107)&gt;0,"►","")</f>
        <v/>
      </c>
      <c r="R88" s="23"/>
      <c r="S88" s="33" t="str">
        <f>IF(COUNTIF(R89:R107,"?")&gt;0,"?",IF(AND(T88="◄",U88="►"),"◄►",IF(T88="◄","◄",IF(U88="►","►",""))))</f>
        <v>◄</v>
      </c>
      <c r="T88" s="32" t="str">
        <f>IF(SUM(T89:T107)+1=ROWS(T89:T107)-COUNTIF(T89:T107,"-"),"","◄")</f>
        <v>◄</v>
      </c>
      <c r="U88" s="31" t="str">
        <f>IF(SUM(U89:U107)&gt;0,"►","")</f>
        <v/>
      </c>
      <c r="V88" s="10">
        <f>ROWS(V89:V107)-1</f>
        <v>18</v>
      </c>
      <c r="W88" s="30">
        <f>SUM(W89:W107)-W107</f>
        <v>0</v>
      </c>
      <c r="X88" s="29" t="s">
        <v>17</v>
      </c>
      <c r="Y88" s="28"/>
      <c r="Z88" s="30">
        <f>SUM(Z89:Z107)-Z107</f>
        <v>0</v>
      </c>
      <c r="AA88" s="29" t="s">
        <v>17</v>
      </c>
      <c r="AB88" s="28"/>
      <c r="AC88" s="12"/>
      <c r="AD88" s="13"/>
      <c r="AE88" s="12"/>
      <c r="AF88" s="11"/>
      <c r="AG88" s="11"/>
      <c r="AH88" s="5" t="s">
        <v>0</v>
      </c>
      <c r="AI88" s="4"/>
    </row>
    <row r="89" spans="1:35" ht="16.2" x14ac:dyDescent="0.25">
      <c r="A89" s="221"/>
      <c r="B89" s="222"/>
      <c r="C89" s="223" t="s">
        <v>2586</v>
      </c>
      <c r="D89" s="224">
        <v>40279</v>
      </c>
      <c r="E89" s="225">
        <v>0.59</v>
      </c>
      <c r="F89" s="226" t="s">
        <v>13</v>
      </c>
      <c r="G89" s="227"/>
      <c r="H89" s="227"/>
      <c r="I89" s="227"/>
      <c r="J89" s="227"/>
      <c r="K89" s="228" t="s">
        <v>2581</v>
      </c>
      <c r="L89" s="111"/>
      <c r="M89" s="112"/>
      <c r="N89" s="23" t="str">
        <f t="shared" ref="N89:N106" si="44">IF(O89="?","?","")</f>
        <v/>
      </c>
      <c r="O89" s="23" t="str">
        <f t="shared" ref="O89:O106" si="45">IF(AND(P89="",Q89&gt;0),"?",IF(P89="","◄",IF(Q89&gt;=1,"►","")))</f>
        <v>◄</v>
      </c>
      <c r="P89" s="24"/>
      <c r="Q89" s="21"/>
      <c r="R89" s="23" t="str">
        <f t="shared" ref="R89:R106" si="46">IF(S89="?","?","")</f>
        <v/>
      </c>
      <c r="S89" s="23" t="str">
        <f t="shared" ref="S89:S106" si="47">IF(AND(T89="",U89&gt;0),"?",IF(T89="","◄",IF(U89&gt;=1,"►","")))</f>
        <v>◄</v>
      </c>
      <c r="T89" s="22"/>
      <c r="U89" s="21"/>
      <c r="V89" s="20"/>
      <c r="W89" s="19"/>
      <c r="X89" s="18">
        <f t="shared" ref="X89:X106" si="48">(P89*W89)</f>
        <v>0</v>
      </c>
      <c r="Y89" s="17">
        <f t="shared" ref="Y89:Y106" si="49">(Q89*X89)</f>
        <v>0</v>
      </c>
      <c r="Z89" s="16"/>
      <c r="AA89" s="15">
        <f t="shared" ref="AA89:AA106" si="50">(T89*Z89)</f>
        <v>0</v>
      </c>
      <c r="AB89" s="14">
        <f t="shared" ref="AB89:AB106" si="51">(U89*AA89)</f>
        <v>0</v>
      </c>
      <c r="AC89" s="12"/>
      <c r="AD89" s="13"/>
      <c r="AE89" s="12"/>
      <c r="AF89" s="11"/>
      <c r="AG89" s="11"/>
      <c r="AH89" s="5" t="s">
        <v>0</v>
      </c>
      <c r="AI89" s="4"/>
    </row>
    <row r="90" spans="1:35" ht="16.2" x14ac:dyDescent="0.25">
      <c r="A90" s="221"/>
      <c r="B90" s="222"/>
      <c r="C90" s="223">
        <v>4020</v>
      </c>
      <c r="D90" s="224">
        <v>40279</v>
      </c>
      <c r="E90" s="225">
        <v>0.59</v>
      </c>
      <c r="F90" s="226" t="s">
        <v>13</v>
      </c>
      <c r="G90" s="227"/>
      <c r="H90" s="227"/>
      <c r="I90" s="227"/>
      <c r="J90" s="227"/>
      <c r="K90" s="228" t="s">
        <v>2579</v>
      </c>
      <c r="L90" s="111"/>
      <c r="M90" s="112"/>
      <c r="N90" s="23" t="str">
        <f t="shared" si="44"/>
        <v/>
      </c>
      <c r="O90" s="23" t="str">
        <f t="shared" si="45"/>
        <v>◄</v>
      </c>
      <c r="P90" s="24"/>
      <c r="Q90" s="21"/>
      <c r="R90" s="23" t="str">
        <f t="shared" si="46"/>
        <v/>
      </c>
      <c r="S90" s="23" t="str">
        <f t="shared" si="47"/>
        <v>◄</v>
      </c>
      <c r="T90" s="22"/>
      <c r="U90" s="21"/>
      <c r="V90" s="20"/>
      <c r="W90" s="19"/>
      <c r="X90" s="18">
        <f t="shared" si="48"/>
        <v>0</v>
      </c>
      <c r="Y90" s="17">
        <f t="shared" si="49"/>
        <v>0</v>
      </c>
      <c r="Z90" s="16"/>
      <c r="AA90" s="15">
        <f t="shared" si="50"/>
        <v>0</v>
      </c>
      <c r="AB90" s="14">
        <f t="shared" si="51"/>
        <v>0</v>
      </c>
      <c r="AC90" s="12"/>
      <c r="AD90" s="13"/>
      <c r="AE90" s="12"/>
      <c r="AF90" s="11"/>
      <c r="AG90" s="11"/>
      <c r="AH90" s="5" t="s">
        <v>0</v>
      </c>
      <c r="AI90" s="4"/>
    </row>
    <row r="91" spans="1:35" ht="16.2" x14ac:dyDescent="0.25">
      <c r="A91" s="221"/>
      <c r="B91" s="222"/>
      <c r="C91" s="223">
        <v>4021</v>
      </c>
      <c r="D91" s="224">
        <v>40279</v>
      </c>
      <c r="E91" s="225">
        <v>0.59</v>
      </c>
      <c r="F91" s="226" t="s">
        <v>13</v>
      </c>
      <c r="G91" s="227"/>
      <c r="H91" s="227"/>
      <c r="I91" s="227"/>
      <c r="J91" s="227"/>
      <c r="K91" s="228" t="s">
        <v>2577</v>
      </c>
      <c r="L91" s="111"/>
      <c r="M91" s="112"/>
      <c r="N91" s="23" t="str">
        <f t="shared" si="44"/>
        <v/>
      </c>
      <c r="O91" s="23" t="str">
        <f t="shared" si="45"/>
        <v>◄</v>
      </c>
      <c r="P91" s="24"/>
      <c r="Q91" s="21"/>
      <c r="R91" s="23" t="str">
        <f t="shared" si="46"/>
        <v/>
      </c>
      <c r="S91" s="23" t="str">
        <f t="shared" si="47"/>
        <v>◄</v>
      </c>
      <c r="T91" s="22"/>
      <c r="U91" s="21"/>
      <c r="V91" s="20"/>
      <c r="W91" s="19"/>
      <c r="X91" s="18">
        <f t="shared" si="48"/>
        <v>0</v>
      </c>
      <c r="Y91" s="17">
        <f t="shared" si="49"/>
        <v>0</v>
      </c>
      <c r="Z91" s="16"/>
      <c r="AA91" s="15">
        <f t="shared" si="50"/>
        <v>0</v>
      </c>
      <c r="AB91" s="14">
        <f t="shared" si="51"/>
        <v>0</v>
      </c>
      <c r="AC91" s="12"/>
      <c r="AD91" s="13"/>
      <c r="AE91" s="12"/>
      <c r="AF91" s="11"/>
      <c r="AG91" s="11"/>
      <c r="AH91" s="5" t="s">
        <v>0</v>
      </c>
      <c r="AI91" s="4"/>
    </row>
    <row r="92" spans="1:35" ht="16.2" x14ac:dyDescent="0.25">
      <c r="A92" s="221"/>
      <c r="B92" s="222"/>
      <c r="C92" s="223">
        <v>4022</v>
      </c>
      <c r="D92" s="224">
        <v>40279</v>
      </c>
      <c r="E92" s="225">
        <v>0.59</v>
      </c>
      <c r="F92" s="226" t="s">
        <v>13</v>
      </c>
      <c r="G92" s="227"/>
      <c r="H92" s="227"/>
      <c r="I92" s="227"/>
      <c r="J92" s="227"/>
      <c r="K92" s="228" t="s">
        <v>2575</v>
      </c>
      <c r="L92" s="111"/>
      <c r="M92" s="112"/>
      <c r="N92" s="23" t="str">
        <f t="shared" si="44"/>
        <v/>
      </c>
      <c r="O92" s="23" t="str">
        <f t="shared" si="45"/>
        <v>◄</v>
      </c>
      <c r="P92" s="24"/>
      <c r="Q92" s="21"/>
      <c r="R92" s="23" t="str">
        <f t="shared" si="46"/>
        <v/>
      </c>
      <c r="S92" s="23" t="str">
        <f t="shared" si="47"/>
        <v>◄</v>
      </c>
      <c r="T92" s="22"/>
      <c r="U92" s="21"/>
      <c r="V92" s="20"/>
      <c r="W92" s="19"/>
      <c r="X92" s="18">
        <f t="shared" si="48"/>
        <v>0</v>
      </c>
      <c r="Y92" s="17">
        <f t="shared" si="49"/>
        <v>0</v>
      </c>
      <c r="Z92" s="16"/>
      <c r="AA92" s="15">
        <f t="shared" si="50"/>
        <v>0</v>
      </c>
      <c r="AB92" s="14">
        <f t="shared" si="51"/>
        <v>0</v>
      </c>
      <c r="AC92" s="12"/>
      <c r="AD92" s="13"/>
      <c r="AE92" s="12"/>
      <c r="AF92" s="11"/>
      <c r="AG92" s="11"/>
      <c r="AH92" s="5" t="s">
        <v>0</v>
      </c>
      <c r="AI92" s="4"/>
    </row>
    <row r="93" spans="1:35" ht="16.2" x14ac:dyDescent="0.25">
      <c r="A93" s="221"/>
      <c r="B93" s="222"/>
      <c r="C93" s="223">
        <v>4023</v>
      </c>
      <c r="D93" s="224">
        <v>40279</v>
      </c>
      <c r="E93" s="225">
        <v>0.59</v>
      </c>
      <c r="F93" s="226" t="s">
        <v>13</v>
      </c>
      <c r="G93" s="227"/>
      <c r="H93" s="227"/>
      <c r="I93" s="227"/>
      <c r="J93" s="227"/>
      <c r="K93" s="228" t="s">
        <v>2573</v>
      </c>
      <c r="L93" s="111"/>
      <c r="M93" s="112"/>
      <c r="N93" s="23" t="str">
        <f t="shared" si="44"/>
        <v/>
      </c>
      <c r="O93" s="23" t="str">
        <f t="shared" si="45"/>
        <v>◄</v>
      </c>
      <c r="P93" s="24"/>
      <c r="Q93" s="21"/>
      <c r="R93" s="23" t="str">
        <f t="shared" si="46"/>
        <v/>
      </c>
      <c r="S93" s="23" t="str">
        <f t="shared" si="47"/>
        <v>◄</v>
      </c>
      <c r="T93" s="22"/>
      <c r="U93" s="21"/>
      <c r="V93" s="20"/>
      <c r="W93" s="19"/>
      <c r="X93" s="18">
        <f t="shared" si="48"/>
        <v>0</v>
      </c>
      <c r="Y93" s="17">
        <f t="shared" si="49"/>
        <v>0</v>
      </c>
      <c r="Z93" s="16"/>
      <c r="AA93" s="15">
        <f t="shared" si="50"/>
        <v>0</v>
      </c>
      <c r="AB93" s="14">
        <f t="shared" si="51"/>
        <v>0</v>
      </c>
      <c r="AC93" s="12"/>
      <c r="AD93" s="13"/>
      <c r="AE93" s="12"/>
      <c r="AF93" s="11"/>
      <c r="AG93" s="11"/>
      <c r="AH93" s="5" t="s">
        <v>0</v>
      </c>
      <c r="AI93" s="4"/>
    </row>
    <row r="94" spans="1:35" ht="16.2" x14ac:dyDescent="0.25">
      <c r="A94" s="221"/>
      <c r="B94" s="222"/>
      <c r="C94" s="223">
        <v>4024</v>
      </c>
      <c r="D94" s="224">
        <v>40279</v>
      </c>
      <c r="E94" s="225">
        <v>0.59</v>
      </c>
      <c r="F94" s="226" t="s">
        <v>13</v>
      </c>
      <c r="G94" s="227"/>
      <c r="H94" s="227"/>
      <c r="I94" s="227"/>
      <c r="J94" s="227"/>
      <c r="K94" s="228" t="s">
        <v>2585</v>
      </c>
      <c r="L94" s="111"/>
      <c r="M94" s="112"/>
      <c r="N94" s="23" t="str">
        <f t="shared" si="44"/>
        <v/>
      </c>
      <c r="O94" s="23" t="str">
        <f t="shared" si="45"/>
        <v>◄</v>
      </c>
      <c r="P94" s="24"/>
      <c r="Q94" s="21"/>
      <c r="R94" s="23" t="str">
        <f t="shared" si="46"/>
        <v/>
      </c>
      <c r="S94" s="23" t="str">
        <f t="shared" si="47"/>
        <v>◄</v>
      </c>
      <c r="T94" s="22"/>
      <c r="U94" s="21"/>
      <c r="V94" s="20"/>
      <c r="W94" s="19"/>
      <c r="X94" s="18">
        <f t="shared" si="48"/>
        <v>0</v>
      </c>
      <c r="Y94" s="17">
        <f t="shared" si="49"/>
        <v>0</v>
      </c>
      <c r="Z94" s="16"/>
      <c r="AA94" s="15">
        <f t="shared" si="50"/>
        <v>0</v>
      </c>
      <c r="AB94" s="14">
        <f t="shared" si="51"/>
        <v>0</v>
      </c>
      <c r="AC94" s="12"/>
      <c r="AD94" s="13"/>
      <c r="AE94" s="12"/>
      <c r="AF94" s="11"/>
      <c r="AG94" s="11"/>
      <c r="AH94" s="5" t="s">
        <v>0</v>
      </c>
      <c r="AI94" s="4"/>
    </row>
    <row r="95" spans="1:35" ht="16.2" x14ac:dyDescent="0.25">
      <c r="A95" s="221"/>
      <c r="B95" s="222"/>
      <c r="C95" s="223">
        <v>4025</v>
      </c>
      <c r="D95" s="224">
        <v>40279</v>
      </c>
      <c r="E95" s="225">
        <v>0.59</v>
      </c>
      <c r="F95" s="226" t="s">
        <v>13</v>
      </c>
      <c r="G95" s="227"/>
      <c r="H95" s="227"/>
      <c r="I95" s="227"/>
      <c r="J95" s="227"/>
      <c r="K95" s="228" t="s">
        <v>2584</v>
      </c>
      <c r="L95" s="111"/>
      <c r="M95" s="112"/>
      <c r="N95" s="23" t="str">
        <f t="shared" si="44"/>
        <v/>
      </c>
      <c r="O95" s="23" t="str">
        <f t="shared" si="45"/>
        <v>◄</v>
      </c>
      <c r="P95" s="24"/>
      <c r="Q95" s="21"/>
      <c r="R95" s="23" t="str">
        <f t="shared" si="46"/>
        <v/>
      </c>
      <c r="S95" s="23" t="str">
        <f t="shared" si="47"/>
        <v>◄</v>
      </c>
      <c r="T95" s="22"/>
      <c r="U95" s="21"/>
      <c r="V95" s="20"/>
      <c r="W95" s="19"/>
      <c r="X95" s="18">
        <f t="shared" si="48"/>
        <v>0</v>
      </c>
      <c r="Y95" s="17">
        <f t="shared" si="49"/>
        <v>0</v>
      </c>
      <c r="Z95" s="16"/>
      <c r="AA95" s="15">
        <f t="shared" si="50"/>
        <v>0</v>
      </c>
      <c r="AB95" s="14">
        <f t="shared" si="51"/>
        <v>0</v>
      </c>
      <c r="AC95" s="12"/>
      <c r="AD95" s="13"/>
      <c r="AE95" s="12"/>
      <c r="AF95" s="11"/>
      <c r="AG95" s="11"/>
      <c r="AH95" s="5" t="s">
        <v>0</v>
      </c>
      <c r="AI95" s="4"/>
    </row>
    <row r="96" spans="1:35" ht="16.2" x14ac:dyDescent="0.25">
      <c r="A96" s="221"/>
      <c r="B96" s="222"/>
      <c r="C96" s="223">
        <v>4026</v>
      </c>
      <c r="D96" s="224">
        <v>40279</v>
      </c>
      <c r="E96" s="225">
        <v>0.59</v>
      </c>
      <c r="F96" s="226" t="s">
        <v>13</v>
      </c>
      <c r="G96" s="227"/>
      <c r="H96" s="227"/>
      <c r="I96" s="227"/>
      <c r="J96" s="227"/>
      <c r="K96" s="228" t="s">
        <v>2571</v>
      </c>
      <c r="L96" s="111"/>
      <c r="M96" s="112"/>
      <c r="N96" s="23" t="str">
        <f t="shared" si="44"/>
        <v/>
      </c>
      <c r="O96" s="23" t="str">
        <f t="shared" si="45"/>
        <v>◄</v>
      </c>
      <c r="P96" s="24"/>
      <c r="Q96" s="21"/>
      <c r="R96" s="23" t="str">
        <f t="shared" si="46"/>
        <v/>
      </c>
      <c r="S96" s="23" t="str">
        <f t="shared" si="47"/>
        <v>◄</v>
      </c>
      <c r="T96" s="22"/>
      <c r="U96" s="21"/>
      <c r="V96" s="20"/>
      <c r="W96" s="19"/>
      <c r="X96" s="18">
        <f t="shared" si="48"/>
        <v>0</v>
      </c>
      <c r="Y96" s="17">
        <f t="shared" si="49"/>
        <v>0</v>
      </c>
      <c r="Z96" s="16"/>
      <c r="AA96" s="15">
        <f t="shared" si="50"/>
        <v>0</v>
      </c>
      <c r="AB96" s="14">
        <f t="shared" si="51"/>
        <v>0</v>
      </c>
      <c r="AC96" s="12"/>
      <c r="AD96" s="13"/>
      <c r="AE96" s="12"/>
      <c r="AF96" s="11"/>
      <c r="AG96" s="11"/>
      <c r="AH96" s="5" t="s">
        <v>0</v>
      </c>
      <c r="AI96" s="4"/>
    </row>
    <row r="97" spans="1:35" ht="16.2" x14ac:dyDescent="0.25">
      <c r="A97" s="221"/>
      <c r="B97" s="222"/>
      <c r="C97" s="223">
        <v>4027</v>
      </c>
      <c r="D97" s="224">
        <v>40279</v>
      </c>
      <c r="E97" s="225">
        <v>0.59</v>
      </c>
      <c r="F97" s="226" t="s">
        <v>13</v>
      </c>
      <c r="G97" s="227"/>
      <c r="H97" s="227"/>
      <c r="I97" s="227"/>
      <c r="J97" s="227"/>
      <c r="K97" s="228" t="s">
        <v>2569</v>
      </c>
      <c r="L97" s="111"/>
      <c r="M97" s="112"/>
      <c r="N97" s="23" t="str">
        <f t="shared" si="44"/>
        <v/>
      </c>
      <c r="O97" s="23" t="str">
        <f t="shared" si="45"/>
        <v>◄</v>
      </c>
      <c r="P97" s="24"/>
      <c r="Q97" s="21"/>
      <c r="R97" s="23" t="str">
        <f t="shared" si="46"/>
        <v/>
      </c>
      <c r="S97" s="23" t="str">
        <f t="shared" si="47"/>
        <v>◄</v>
      </c>
      <c r="T97" s="22"/>
      <c r="U97" s="21"/>
      <c r="V97" s="20"/>
      <c r="W97" s="19"/>
      <c r="X97" s="18">
        <f t="shared" si="48"/>
        <v>0</v>
      </c>
      <c r="Y97" s="17">
        <f t="shared" si="49"/>
        <v>0</v>
      </c>
      <c r="Z97" s="16"/>
      <c r="AA97" s="15">
        <f t="shared" si="50"/>
        <v>0</v>
      </c>
      <c r="AB97" s="14">
        <f t="shared" si="51"/>
        <v>0</v>
      </c>
      <c r="AC97" s="12"/>
      <c r="AD97" s="13"/>
      <c r="AE97" s="12"/>
      <c r="AF97" s="11"/>
      <c r="AG97" s="11"/>
      <c r="AH97" s="5" t="s">
        <v>0</v>
      </c>
      <c r="AI97" s="4"/>
    </row>
    <row r="98" spans="1:35" ht="16.2" x14ac:dyDescent="0.25">
      <c r="A98" s="221"/>
      <c r="B98" s="222"/>
      <c r="C98" s="223">
        <v>4028</v>
      </c>
      <c r="D98" s="224">
        <v>40279</v>
      </c>
      <c r="E98" s="225">
        <v>0.59</v>
      </c>
      <c r="F98" s="226" t="s">
        <v>13</v>
      </c>
      <c r="G98" s="227"/>
      <c r="H98" s="227"/>
      <c r="I98" s="227"/>
      <c r="J98" s="227"/>
      <c r="K98" s="228" t="s">
        <v>2583</v>
      </c>
      <c r="L98" s="111"/>
      <c r="M98" s="112"/>
      <c r="N98" s="23" t="str">
        <f t="shared" si="44"/>
        <v/>
      </c>
      <c r="O98" s="23" t="str">
        <f t="shared" si="45"/>
        <v>◄</v>
      </c>
      <c r="P98" s="24"/>
      <c r="Q98" s="21"/>
      <c r="R98" s="23" t="str">
        <f t="shared" si="46"/>
        <v/>
      </c>
      <c r="S98" s="23" t="str">
        <f t="shared" si="47"/>
        <v>◄</v>
      </c>
      <c r="T98" s="22"/>
      <c r="U98" s="21"/>
      <c r="V98" s="20"/>
      <c r="W98" s="19"/>
      <c r="X98" s="18">
        <f t="shared" si="48"/>
        <v>0</v>
      </c>
      <c r="Y98" s="17">
        <f t="shared" si="49"/>
        <v>0</v>
      </c>
      <c r="Z98" s="16"/>
      <c r="AA98" s="15">
        <f t="shared" si="50"/>
        <v>0</v>
      </c>
      <c r="AB98" s="14">
        <f t="shared" si="51"/>
        <v>0</v>
      </c>
      <c r="AC98" s="12"/>
      <c r="AD98" s="13"/>
      <c r="AE98" s="12"/>
      <c r="AF98" s="11"/>
      <c r="AG98" s="11"/>
      <c r="AH98" s="5" t="s">
        <v>0</v>
      </c>
      <c r="AI98" s="4"/>
    </row>
    <row r="99" spans="1:35" ht="16.2" x14ac:dyDescent="0.25">
      <c r="A99" s="221"/>
      <c r="B99" s="222"/>
      <c r="C99" s="229" t="s">
        <v>2582</v>
      </c>
      <c r="D99" s="224">
        <v>40279</v>
      </c>
      <c r="E99" s="225">
        <v>0.59</v>
      </c>
      <c r="F99" s="226" t="s">
        <v>13</v>
      </c>
      <c r="G99" s="227"/>
      <c r="H99" s="227"/>
      <c r="I99" s="227"/>
      <c r="J99" s="227"/>
      <c r="K99" s="228" t="s">
        <v>2581</v>
      </c>
      <c r="L99" s="75"/>
      <c r="M99" s="73" t="s">
        <v>2568</v>
      </c>
      <c r="N99" s="23" t="str">
        <f t="shared" si="44"/>
        <v/>
      </c>
      <c r="O99" s="23" t="str">
        <f t="shared" si="45"/>
        <v>◄</v>
      </c>
      <c r="P99" s="24"/>
      <c r="Q99" s="21"/>
      <c r="R99" s="23" t="str">
        <f t="shared" si="46"/>
        <v/>
      </c>
      <c r="S99" s="23" t="str">
        <f t="shared" si="47"/>
        <v>◄</v>
      </c>
      <c r="T99" s="22"/>
      <c r="U99" s="21"/>
      <c r="V99" s="20"/>
      <c r="W99" s="19"/>
      <c r="X99" s="18">
        <f t="shared" si="48"/>
        <v>0</v>
      </c>
      <c r="Y99" s="17">
        <f t="shared" si="49"/>
        <v>0</v>
      </c>
      <c r="Z99" s="16"/>
      <c r="AA99" s="15">
        <f t="shared" si="50"/>
        <v>0</v>
      </c>
      <c r="AB99" s="14">
        <f t="shared" si="51"/>
        <v>0</v>
      </c>
      <c r="AC99" s="12"/>
      <c r="AD99" s="13"/>
      <c r="AE99" s="12"/>
      <c r="AF99" s="11"/>
      <c r="AG99" s="11"/>
      <c r="AH99" s="5" t="s">
        <v>0</v>
      </c>
      <c r="AI99" s="4"/>
    </row>
    <row r="100" spans="1:35" ht="16.2" x14ac:dyDescent="0.25">
      <c r="A100" s="221"/>
      <c r="B100" s="222"/>
      <c r="C100" s="229" t="s">
        <v>2580</v>
      </c>
      <c r="D100" s="224">
        <v>40279</v>
      </c>
      <c r="E100" s="225">
        <v>0.59</v>
      </c>
      <c r="F100" s="226" t="s">
        <v>13</v>
      </c>
      <c r="G100" s="227"/>
      <c r="H100" s="227"/>
      <c r="I100" s="227"/>
      <c r="J100" s="227"/>
      <c r="K100" s="228" t="s">
        <v>2579</v>
      </c>
      <c r="L100" s="75"/>
      <c r="M100" s="73" t="s">
        <v>2568</v>
      </c>
      <c r="N100" s="23" t="str">
        <f t="shared" si="44"/>
        <v/>
      </c>
      <c r="O100" s="23" t="str">
        <f t="shared" si="45"/>
        <v>◄</v>
      </c>
      <c r="P100" s="24"/>
      <c r="Q100" s="21"/>
      <c r="R100" s="23" t="str">
        <f t="shared" si="46"/>
        <v/>
      </c>
      <c r="S100" s="23" t="str">
        <f t="shared" si="47"/>
        <v>◄</v>
      </c>
      <c r="T100" s="22"/>
      <c r="U100" s="21"/>
      <c r="V100" s="20"/>
      <c r="W100" s="19"/>
      <c r="X100" s="18">
        <f t="shared" si="48"/>
        <v>0</v>
      </c>
      <c r="Y100" s="17">
        <f t="shared" si="49"/>
        <v>0</v>
      </c>
      <c r="Z100" s="16"/>
      <c r="AA100" s="15">
        <f t="shared" si="50"/>
        <v>0</v>
      </c>
      <c r="AB100" s="14">
        <f t="shared" si="51"/>
        <v>0</v>
      </c>
      <c r="AC100" s="12"/>
      <c r="AD100" s="13"/>
      <c r="AE100" s="12"/>
      <c r="AF100" s="11"/>
      <c r="AG100" s="11"/>
      <c r="AH100" s="5" t="s">
        <v>0</v>
      </c>
      <c r="AI100" s="4"/>
    </row>
    <row r="101" spans="1:35" ht="16.2" x14ac:dyDescent="0.25">
      <c r="A101" s="221"/>
      <c r="B101" s="222"/>
      <c r="C101" s="229" t="s">
        <v>2578</v>
      </c>
      <c r="D101" s="224">
        <v>40279</v>
      </c>
      <c r="E101" s="225">
        <v>0.59</v>
      </c>
      <c r="F101" s="226" t="s">
        <v>13</v>
      </c>
      <c r="G101" s="227"/>
      <c r="H101" s="227"/>
      <c r="I101" s="227"/>
      <c r="J101" s="227"/>
      <c r="K101" s="228" t="s">
        <v>2577</v>
      </c>
      <c r="L101" s="75"/>
      <c r="M101" s="73" t="s">
        <v>2568</v>
      </c>
      <c r="N101" s="23" t="str">
        <f t="shared" si="44"/>
        <v/>
      </c>
      <c r="O101" s="23" t="str">
        <f t="shared" si="45"/>
        <v>◄</v>
      </c>
      <c r="P101" s="24"/>
      <c r="Q101" s="21"/>
      <c r="R101" s="23" t="str">
        <f t="shared" si="46"/>
        <v/>
      </c>
      <c r="S101" s="23" t="str">
        <f t="shared" si="47"/>
        <v>◄</v>
      </c>
      <c r="T101" s="22"/>
      <c r="U101" s="21"/>
      <c r="V101" s="20"/>
      <c r="W101" s="19"/>
      <c r="X101" s="18">
        <f t="shared" si="48"/>
        <v>0</v>
      </c>
      <c r="Y101" s="17">
        <f t="shared" si="49"/>
        <v>0</v>
      </c>
      <c r="Z101" s="16"/>
      <c r="AA101" s="15">
        <f t="shared" si="50"/>
        <v>0</v>
      </c>
      <c r="AB101" s="14">
        <f t="shared" si="51"/>
        <v>0</v>
      </c>
      <c r="AC101" s="12"/>
      <c r="AD101" s="13"/>
      <c r="AE101" s="12"/>
      <c r="AF101" s="11"/>
      <c r="AG101" s="11"/>
      <c r="AH101" s="5" t="s">
        <v>0</v>
      </c>
      <c r="AI101" s="4"/>
    </row>
    <row r="102" spans="1:35" ht="16.2" x14ac:dyDescent="0.25">
      <c r="A102" s="221"/>
      <c r="B102" s="222"/>
      <c r="C102" s="229" t="s">
        <v>2576</v>
      </c>
      <c r="D102" s="224">
        <v>40279</v>
      </c>
      <c r="E102" s="225">
        <v>0.59</v>
      </c>
      <c r="F102" s="226" t="s">
        <v>13</v>
      </c>
      <c r="G102" s="227"/>
      <c r="H102" s="227"/>
      <c r="I102" s="227"/>
      <c r="J102" s="227"/>
      <c r="K102" s="228" t="s">
        <v>2575</v>
      </c>
      <c r="L102" s="75"/>
      <c r="M102" s="73" t="s">
        <v>2568</v>
      </c>
      <c r="N102" s="23" t="str">
        <f t="shared" si="44"/>
        <v/>
      </c>
      <c r="O102" s="23" t="str">
        <f t="shared" si="45"/>
        <v>◄</v>
      </c>
      <c r="P102" s="24"/>
      <c r="Q102" s="21"/>
      <c r="R102" s="23" t="str">
        <f t="shared" si="46"/>
        <v/>
      </c>
      <c r="S102" s="23" t="str">
        <f t="shared" si="47"/>
        <v>◄</v>
      </c>
      <c r="T102" s="22"/>
      <c r="U102" s="21"/>
      <c r="V102" s="20"/>
      <c r="W102" s="19"/>
      <c r="X102" s="18">
        <f t="shared" si="48"/>
        <v>0</v>
      </c>
      <c r="Y102" s="17">
        <f t="shared" si="49"/>
        <v>0</v>
      </c>
      <c r="Z102" s="16"/>
      <c r="AA102" s="15">
        <f t="shared" si="50"/>
        <v>0</v>
      </c>
      <c r="AB102" s="14">
        <f t="shared" si="51"/>
        <v>0</v>
      </c>
      <c r="AC102" s="12"/>
      <c r="AD102" s="13"/>
      <c r="AE102" s="12"/>
      <c r="AF102" s="11"/>
      <c r="AG102" s="11"/>
      <c r="AH102" s="5" t="s">
        <v>0</v>
      </c>
      <c r="AI102" s="4"/>
    </row>
    <row r="103" spans="1:35" ht="16.2" x14ac:dyDescent="0.25">
      <c r="A103" s="221"/>
      <c r="B103" s="222"/>
      <c r="C103" s="229" t="s">
        <v>2574</v>
      </c>
      <c r="D103" s="224">
        <v>40279</v>
      </c>
      <c r="E103" s="225">
        <v>0.59</v>
      </c>
      <c r="F103" s="226" t="s">
        <v>13</v>
      </c>
      <c r="G103" s="227"/>
      <c r="H103" s="227"/>
      <c r="I103" s="227"/>
      <c r="J103" s="227"/>
      <c r="K103" s="228" t="s">
        <v>2573</v>
      </c>
      <c r="L103" s="75"/>
      <c r="M103" s="73" t="s">
        <v>2568</v>
      </c>
      <c r="N103" s="23" t="str">
        <f t="shared" si="44"/>
        <v/>
      </c>
      <c r="O103" s="23" t="str">
        <f t="shared" si="45"/>
        <v>◄</v>
      </c>
      <c r="P103" s="24"/>
      <c r="Q103" s="21"/>
      <c r="R103" s="23" t="str">
        <f t="shared" si="46"/>
        <v/>
      </c>
      <c r="S103" s="23" t="str">
        <f t="shared" si="47"/>
        <v>◄</v>
      </c>
      <c r="T103" s="22"/>
      <c r="U103" s="21"/>
      <c r="V103" s="20"/>
      <c r="W103" s="19"/>
      <c r="X103" s="18">
        <f t="shared" si="48"/>
        <v>0</v>
      </c>
      <c r="Y103" s="17">
        <f t="shared" si="49"/>
        <v>0</v>
      </c>
      <c r="Z103" s="16"/>
      <c r="AA103" s="15">
        <f t="shared" si="50"/>
        <v>0</v>
      </c>
      <c r="AB103" s="14">
        <f t="shared" si="51"/>
        <v>0</v>
      </c>
      <c r="AC103" s="12"/>
      <c r="AD103" s="13"/>
      <c r="AE103" s="12"/>
      <c r="AF103" s="11"/>
      <c r="AG103" s="11"/>
      <c r="AH103" s="5" t="s">
        <v>0</v>
      </c>
      <c r="AI103" s="4"/>
    </row>
    <row r="104" spans="1:35" ht="16.2" x14ac:dyDescent="0.25">
      <c r="A104" s="221"/>
      <c r="B104" s="222"/>
      <c r="C104" s="229" t="s">
        <v>2572</v>
      </c>
      <c r="D104" s="224">
        <v>40279</v>
      </c>
      <c r="E104" s="225">
        <v>0.59</v>
      </c>
      <c r="F104" s="226" t="s">
        <v>13</v>
      </c>
      <c r="G104" s="227"/>
      <c r="H104" s="227"/>
      <c r="I104" s="227"/>
      <c r="J104" s="227"/>
      <c r="K104" s="228" t="s">
        <v>2571</v>
      </c>
      <c r="L104" s="75"/>
      <c r="M104" s="73" t="s">
        <v>2568</v>
      </c>
      <c r="N104" s="23" t="str">
        <f t="shared" si="44"/>
        <v/>
      </c>
      <c r="O104" s="23" t="str">
        <f t="shared" si="45"/>
        <v>◄</v>
      </c>
      <c r="P104" s="24"/>
      <c r="Q104" s="21"/>
      <c r="R104" s="23" t="str">
        <f t="shared" si="46"/>
        <v/>
      </c>
      <c r="S104" s="23" t="str">
        <f t="shared" si="47"/>
        <v>◄</v>
      </c>
      <c r="T104" s="22"/>
      <c r="U104" s="21"/>
      <c r="V104" s="20"/>
      <c r="W104" s="19"/>
      <c r="X104" s="18">
        <f t="shared" si="48"/>
        <v>0</v>
      </c>
      <c r="Y104" s="17">
        <f t="shared" si="49"/>
        <v>0</v>
      </c>
      <c r="Z104" s="16"/>
      <c r="AA104" s="15">
        <f t="shared" si="50"/>
        <v>0</v>
      </c>
      <c r="AB104" s="14">
        <f t="shared" si="51"/>
        <v>0</v>
      </c>
      <c r="AC104" s="12"/>
      <c r="AD104" s="13"/>
      <c r="AE104" s="12"/>
      <c r="AF104" s="11"/>
      <c r="AG104" s="11"/>
      <c r="AH104" s="5" t="s">
        <v>0</v>
      </c>
      <c r="AI104" s="4"/>
    </row>
    <row r="105" spans="1:35" ht="16.2" x14ac:dyDescent="0.25">
      <c r="A105" s="221"/>
      <c r="B105" s="222"/>
      <c r="C105" s="229" t="s">
        <v>2570</v>
      </c>
      <c r="D105" s="224">
        <v>40279</v>
      </c>
      <c r="E105" s="225">
        <v>0.59</v>
      </c>
      <c r="F105" s="226" t="s">
        <v>13</v>
      </c>
      <c r="G105" s="227"/>
      <c r="H105" s="227"/>
      <c r="I105" s="227"/>
      <c r="J105" s="227"/>
      <c r="K105" s="228" t="s">
        <v>2569</v>
      </c>
      <c r="L105" s="75"/>
      <c r="M105" s="73" t="s">
        <v>2568</v>
      </c>
      <c r="N105" s="23" t="str">
        <f t="shared" si="44"/>
        <v/>
      </c>
      <c r="O105" s="23" t="str">
        <f t="shared" si="45"/>
        <v>◄</v>
      </c>
      <c r="P105" s="24"/>
      <c r="Q105" s="21"/>
      <c r="R105" s="23" t="str">
        <f t="shared" si="46"/>
        <v/>
      </c>
      <c r="S105" s="23" t="str">
        <f t="shared" si="47"/>
        <v>◄</v>
      </c>
      <c r="T105" s="22"/>
      <c r="U105" s="21"/>
      <c r="V105" s="20"/>
      <c r="W105" s="19"/>
      <c r="X105" s="18">
        <f t="shared" si="48"/>
        <v>0</v>
      </c>
      <c r="Y105" s="17">
        <f t="shared" si="49"/>
        <v>0</v>
      </c>
      <c r="Z105" s="16"/>
      <c r="AA105" s="15">
        <f t="shared" si="50"/>
        <v>0</v>
      </c>
      <c r="AB105" s="14">
        <f t="shared" si="51"/>
        <v>0</v>
      </c>
      <c r="AC105" s="12"/>
      <c r="AD105" s="13"/>
      <c r="AE105" s="12"/>
      <c r="AF105" s="11"/>
      <c r="AG105" s="11"/>
      <c r="AH105" s="5" t="s">
        <v>0</v>
      </c>
      <c r="AI105" s="4"/>
    </row>
    <row r="106" spans="1:35" ht="15" customHeight="1" thickBot="1" x14ac:dyDescent="0.3">
      <c r="A106" s="221"/>
      <c r="B106" s="240"/>
      <c r="C106" s="241" t="s">
        <v>2567</v>
      </c>
      <c r="D106" s="224">
        <v>40279</v>
      </c>
      <c r="E106" s="225">
        <v>5.8999999999999995</v>
      </c>
      <c r="F106" s="226" t="s">
        <v>13</v>
      </c>
      <c r="G106" s="251"/>
      <c r="H106" s="227"/>
      <c r="I106" s="227"/>
      <c r="J106" s="227"/>
      <c r="K106" s="237" t="s">
        <v>2566</v>
      </c>
      <c r="L106" s="111"/>
      <c r="M106" s="112"/>
      <c r="N106" s="23" t="str">
        <f t="shared" si="44"/>
        <v/>
      </c>
      <c r="O106" s="23" t="str">
        <f t="shared" si="45"/>
        <v>◄</v>
      </c>
      <c r="P106" s="24"/>
      <c r="Q106" s="21"/>
      <c r="R106" s="23" t="str">
        <f t="shared" si="46"/>
        <v/>
      </c>
      <c r="S106" s="23" t="str">
        <f t="shared" si="47"/>
        <v>◄</v>
      </c>
      <c r="T106" s="22"/>
      <c r="U106" s="21"/>
      <c r="V106" s="20"/>
      <c r="W106" s="19"/>
      <c r="X106" s="18">
        <f t="shared" si="48"/>
        <v>0</v>
      </c>
      <c r="Y106" s="17">
        <f t="shared" si="49"/>
        <v>0</v>
      </c>
      <c r="Z106" s="16"/>
      <c r="AA106" s="15">
        <f t="shared" si="50"/>
        <v>0</v>
      </c>
      <c r="AB106" s="14">
        <f t="shared" si="51"/>
        <v>0</v>
      </c>
      <c r="AC106" s="12"/>
      <c r="AD106" s="13"/>
      <c r="AE106" s="12"/>
      <c r="AF106" s="11"/>
      <c r="AG106" s="11"/>
      <c r="AH106" s="5" t="s">
        <v>0</v>
      </c>
      <c r="AI106" s="4"/>
    </row>
    <row r="107" spans="1:35" ht="23.4" customHeight="1" thickTop="1" thickBot="1" x14ac:dyDescent="0.25">
      <c r="A107" s="214">
        <f>ROWS(A108:A110)-1</f>
        <v>2</v>
      </c>
      <c r="B107" s="215" t="s">
        <v>2565</v>
      </c>
      <c r="C107" s="215"/>
      <c r="D107" s="217"/>
      <c r="E107" s="217"/>
      <c r="F107" s="238"/>
      <c r="G107" s="239"/>
      <c r="H107" s="217"/>
      <c r="I107" s="217"/>
      <c r="J107" s="217"/>
      <c r="K107" s="220"/>
      <c r="L107" s="74">
        <v>40277</v>
      </c>
      <c r="M107" s="9" t="s">
        <v>2564</v>
      </c>
      <c r="N107" s="23"/>
      <c r="O107" s="33" t="str">
        <f>IF(COUNTIF(N108:N110,"?")&gt;0,"?",IF(AND(P107="◄",Q107="►"),"◄►",IF(P107="◄","◄",IF(Q107="►","►",""))))</f>
        <v>◄</v>
      </c>
      <c r="P107" s="32" t="str">
        <f>IF(SUM(P108:P110)+1=ROWS(P108:P110)-COUNTIF(P108:P110,"-"),"","◄")</f>
        <v>◄</v>
      </c>
      <c r="Q107" s="31" t="str">
        <f>IF(SUM(Q108:Q110)&gt;0,"►","")</f>
        <v/>
      </c>
      <c r="R107" s="23"/>
      <c r="S107" s="33" t="str">
        <f>IF(COUNTIF(R108:R110,"?")&gt;0,"?",IF(AND(T107="◄",U107="►"),"◄►",IF(T107="◄","◄",IF(U107="►","►",""))))</f>
        <v>◄</v>
      </c>
      <c r="T107" s="32" t="str">
        <f>IF(SUM(T108:T110)+1=ROWS(T108:T110)-COUNTIF(T108:T110,"-"),"","◄")</f>
        <v>◄</v>
      </c>
      <c r="U107" s="31" t="str">
        <f>IF(SUM(U108:U110)&gt;0,"►","")</f>
        <v/>
      </c>
      <c r="V107" s="10">
        <f>ROWS(V108:V110)-1</f>
        <v>2</v>
      </c>
      <c r="W107" s="30">
        <f>SUM(W108:W110)-W110</f>
        <v>0</v>
      </c>
      <c r="X107" s="29" t="s">
        <v>17</v>
      </c>
      <c r="Y107" s="28"/>
      <c r="Z107" s="30">
        <f>SUM(Z108:Z110)-Z110</f>
        <v>0</v>
      </c>
      <c r="AA107" s="29" t="s">
        <v>17</v>
      </c>
      <c r="AB107" s="28"/>
      <c r="AC107" s="12"/>
      <c r="AD107" s="13"/>
      <c r="AE107" s="12"/>
      <c r="AF107" s="11"/>
      <c r="AG107" s="11"/>
      <c r="AH107" s="5" t="s">
        <v>0</v>
      </c>
      <c r="AI107" s="4"/>
    </row>
    <row r="108" spans="1:35" ht="16.2" x14ac:dyDescent="0.25">
      <c r="A108" s="221"/>
      <c r="B108" s="222"/>
      <c r="C108" s="223" t="s">
        <v>2563</v>
      </c>
      <c r="D108" s="224">
        <v>40277</v>
      </c>
      <c r="E108" s="225">
        <v>1.17</v>
      </c>
      <c r="F108" s="226" t="s">
        <v>932</v>
      </c>
      <c r="G108" s="227"/>
      <c r="H108" s="227"/>
      <c r="I108" s="227"/>
      <c r="J108" s="227"/>
      <c r="K108" s="228" t="s">
        <v>2562</v>
      </c>
      <c r="L108" s="111"/>
      <c r="M108" s="112"/>
      <c r="N108" s="23" t="str">
        <f>IF(O108="?","?","")</f>
        <v/>
      </c>
      <c r="O108" s="23" t="str">
        <f>IF(AND(P108="",Q108&gt;0),"?",IF(P108="","◄",IF(Q108&gt;=1,"►","")))</f>
        <v>◄</v>
      </c>
      <c r="P108" s="24"/>
      <c r="Q108" s="21"/>
      <c r="R108" s="23" t="str">
        <f>IF(S108="?","?","")</f>
        <v/>
      </c>
      <c r="S108" s="23" t="str">
        <f>IF(AND(T108="",U108&gt;0),"?",IF(T108="","◄",IF(U108&gt;=1,"►","")))</f>
        <v>◄</v>
      </c>
      <c r="T108" s="22"/>
      <c r="U108" s="21"/>
      <c r="V108" s="20"/>
      <c r="W108" s="19"/>
      <c r="X108" s="18">
        <f>(P108*W108)</f>
        <v>0</v>
      </c>
      <c r="Y108" s="17">
        <f>(Q108*X108)</f>
        <v>0</v>
      </c>
      <c r="Z108" s="16"/>
      <c r="AA108" s="15">
        <f>(T108*Z108)</f>
        <v>0</v>
      </c>
      <c r="AB108" s="14">
        <f>(U108*AA108)</f>
        <v>0</v>
      </c>
      <c r="AC108" s="12"/>
      <c r="AD108" s="13"/>
      <c r="AE108" s="12"/>
      <c r="AF108" s="11"/>
      <c r="AG108" s="11"/>
      <c r="AH108" s="5" t="s">
        <v>0</v>
      </c>
      <c r="AI108" s="4"/>
    </row>
    <row r="109" spans="1:35" ht="15" customHeight="1" thickBot="1" x14ac:dyDescent="0.3">
      <c r="A109" s="221"/>
      <c r="B109" s="240"/>
      <c r="C109" s="241" t="s">
        <v>2561</v>
      </c>
      <c r="D109" s="224">
        <v>40277</v>
      </c>
      <c r="E109" s="225">
        <v>1.17</v>
      </c>
      <c r="F109" s="226" t="s">
        <v>932</v>
      </c>
      <c r="G109" s="243" t="s">
        <v>665</v>
      </c>
      <c r="H109" s="225">
        <v>3.23</v>
      </c>
      <c r="I109" s="227"/>
      <c r="J109" s="227"/>
      <c r="K109" s="237" t="s">
        <v>2560</v>
      </c>
      <c r="L109" s="111"/>
      <c r="M109" s="112"/>
      <c r="N109" s="23" t="str">
        <f>IF(O109="?","?","")</f>
        <v/>
      </c>
      <c r="O109" s="23" t="str">
        <f>IF(AND(P109="",Q109&gt;0),"?",IF(P109="","◄",IF(Q109&gt;=1,"►","")))</f>
        <v>◄</v>
      </c>
      <c r="P109" s="24"/>
      <c r="Q109" s="21"/>
      <c r="R109" s="23" t="str">
        <f>IF(S109="?","?","")</f>
        <v/>
      </c>
      <c r="S109" s="23" t="str">
        <f>IF(AND(T109="",U109&gt;0),"?",IF(T109="","◄",IF(U109&gt;=1,"►","")))</f>
        <v>◄</v>
      </c>
      <c r="T109" s="22"/>
      <c r="U109" s="21"/>
      <c r="V109" s="20"/>
      <c r="W109" s="19"/>
      <c r="X109" s="18">
        <f>(P109*W109)</f>
        <v>0</v>
      </c>
      <c r="Y109" s="17">
        <f>(Q109*X109)</f>
        <v>0</v>
      </c>
      <c r="Z109" s="16"/>
      <c r="AA109" s="15">
        <f>(T109*Z109)</f>
        <v>0</v>
      </c>
      <c r="AB109" s="14">
        <f>(U109*AA109)</f>
        <v>0</v>
      </c>
      <c r="AC109" s="12"/>
      <c r="AD109" s="13"/>
      <c r="AE109" s="12"/>
      <c r="AF109" s="11"/>
      <c r="AG109" s="11"/>
      <c r="AH109" s="5" t="s">
        <v>0</v>
      </c>
      <c r="AI109" s="4"/>
    </row>
    <row r="110" spans="1:35" ht="16.8" thickTop="1" thickBot="1" x14ac:dyDescent="0.25">
      <c r="A110" s="214">
        <f>ROWS(A111:A118)-1</f>
        <v>7</v>
      </c>
      <c r="B110" s="215" t="s">
        <v>2559</v>
      </c>
      <c r="C110" s="220"/>
      <c r="D110" s="217"/>
      <c r="E110" s="217"/>
      <c r="F110" s="218"/>
      <c r="G110" s="219"/>
      <c r="H110" s="217"/>
      <c r="I110" s="217"/>
      <c r="J110" s="217"/>
      <c r="K110" s="220"/>
      <c r="L110" s="74">
        <v>40280</v>
      </c>
      <c r="M110" s="9" t="s">
        <v>2558</v>
      </c>
      <c r="N110" s="23"/>
      <c r="O110" s="33" t="str">
        <f>IF(COUNTIF(N111:N118,"?")&gt;0,"?",IF(AND(P110="◄",Q110="►"),"◄►",IF(P110="◄","◄",IF(Q110="►","►",""))))</f>
        <v>◄</v>
      </c>
      <c r="P110" s="32" t="str">
        <f>IF(SUM(P111:P118)+1=ROWS(P111:P118)-COUNTIF(P111:P118,"-"),"","◄")</f>
        <v>◄</v>
      </c>
      <c r="Q110" s="31" t="str">
        <f>IF(SUM(Q111:Q118)&gt;0,"►","")</f>
        <v/>
      </c>
      <c r="R110" s="23"/>
      <c r="S110" s="33" t="str">
        <f>IF(COUNTIF(R111:R118,"?")&gt;0,"?",IF(AND(T110="◄",U110="►"),"◄►",IF(T110="◄","◄",IF(U110="►","►",""))))</f>
        <v>◄</v>
      </c>
      <c r="T110" s="32" t="str">
        <f>IF(SUM(T111:T118)+1=ROWS(T111:T118)-COUNTIF(T111:T118,"-"),"","◄")</f>
        <v>◄</v>
      </c>
      <c r="U110" s="31" t="str">
        <f>IF(SUM(U111:U118)&gt;0,"►","")</f>
        <v/>
      </c>
      <c r="V110" s="10">
        <f>ROWS(V111:V118)-1</f>
        <v>7</v>
      </c>
      <c r="W110" s="30">
        <f>SUM(W111:W118)-W118</f>
        <v>0</v>
      </c>
      <c r="X110" s="29" t="s">
        <v>17</v>
      </c>
      <c r="Y110" s="28"/>
      <c r="Z110" s="30">
        <f>SUM(Z111:Z118)-Z118</f>
        <v>0</v>
      </c>
      <c r="AA110" s="29" t="s">
        <v>17</v>
      </c>
      <c r="AB110" s="28"/>
      <c r="AC110" s="12"/>
      <c r="AD110" s="13"/>
      <c r="AE110" s="12"/>
      <c r="AF110" s="11"/>
      <c r="AG110" s="11"/>
      <c r="AH110" s="5" t="s">
        <v>0</v>
      </c>
      <c r="AI110" s="4"/>
    </row>
    <row r="111" spans="1:35" ht="14.4" x14ac:dyDescent="0.25">
      <c r="A111" s="221"/>
      <c r="B111" s="222"/>
      <c r="C111" s="223" t="s">
        <v>2551</v>
      </c>
      <c r="D111" s="224">
        <v>40280</v>
      </c>
      <c r="E111" s="225">
        <v>0.9</v>
      </c>
      <c r="F111" s="199">
        <v>1</v>
      </c>
      <c r="G111" s="227"/>
      <c r="H111" s="227"/>
      <c r="I111" s="227"/>
      <c r="J111" s="227"/>
      <c r="K111" s="228" t="s">
        <v>2557</v>
      </c>
      <c r="L111" s="111"/>
      <c r="M111" s="112"/>
      <c r="N111" s="23" t="str">
        <f t="shared" ref="N111:N117" si="52">IF(O111="?","?","")</f>
        <v/>
      </c>
      <c r="O111" s="23" t="str">
        <f t="shared" ref="O111:O117" si="53">IF(AND(P111="",Q111&gt;0),"?",IF(P111="","◄",IF(Q111&gt;=1,"►","")))</f>
        <v>◄</v>
      </c>
      <c r="P111" s="24"/>
      <c r="Q111" s="21"/>
      <c r="R111" s="23" t="str">
        <f t="shared" ref="R111:R117" si="54">IF(S111="?","?","")</f>
        <v/>
      </c>
      <c r="S111" s="23" t="str">
        <f t="shared" ref="S111:S117" si="55">IF(AND(T111="",U111&gt;0),"?",IF(T111="","◄",IF(U111&gt;=1,"►","")))</f>
        <v>◄</v>
      </c>
      <c r="T111" s="22"/>
      <c r="U111" s="21"/>
      <c r="V111" s="20"/>
      <c r="W111" s="19"/>
      <c r="X111" s="18">
        <f t="shared" ref="X111:Y117" si="56">(P111*W111)</f>
        <v>0</v>
      </c>
      <c r="Y111" s="17">
        <f t="shared" si="56"/>
        <v>0</v>
      </c>
      <c r="Z111" s="16"/>
      <c r="AA111" s="15">
        <f t="shared" ref="AA111:AB117" si="57">(T111*Z111)</f>
        <v>0</v>
      </c>
      <c r="AB111" s="14">
        <f t="shared" si="57"/>
        <v>0</v>
      </c>
      <c r="AC111" s="12"/>
      <c r="AD111" s="13"/>
      <c r="AE111" s="12"/>
      <c r="AF111" s="11"/>
      <c r="AG111" s="11"/>
      <c r="AH111" s="5" t="s">
        <v>0</v>
      </c>
      <c r="AI111" s="4"/>
    </row>
    <row r="112" spans="1:35" ht="14.4" x14ac:dyDescent="0.25">
      <c r="A112" s="221"/>
      <c r="B112" s="222"/>
      <c r="C112" s="223">
        <v>4031</v>
      </c>
      <c r="D112" s="224">
        <v>40280</v>
      </c>
      <c r="E112" s="225">
        <v>0.9</v>
      </c>
      <c r="F112" s="199">
        <v>1</v>
      </c>
      <c r="G112" s="227"/>
      <c r="H112" s="227"/>
      <c r="I112" s="227"/>
      <c r="J112" s="227"/>
      <c r="K112" s="228" t="s">
        <v>2556</v>
      </c>
      <c r="L112" s="111"/>
      <c r="M112" s="112"/>
      <c r="N112" s="23" t="str">
        <f t="shared" si="52"/>
        <v/>
      </c>
      <c r="O112" s="23" t="str">
        <f t="shared" si="53"/>
        <v>◄</v>
      </c>
      <c r="P112" s="24"/>
      <c r="Q112" s="21"/>
      <c r="R112" s="23" t="str">
        <f t="shared" si="54"/>
        <v/>
      </c>
      <c r="S112" s="23" t="str">
        <f t="shared" si="55"/>
        <v>◄</v>
      </c>
      <c r="T112" s="22"/>
      <c r="U112" s="21"/>
      <c r="V112" s="20"/>
      <c r="W112" s="19"/>
      <c r="X112" s="18">
        <f t="shared" si="56"/>
        <v>0</v>
      </c>
      <c r="Y112" s="17">
        <f t="shared" si="56"/>
        <v>0</v>
      </c>
      <c r="Z112" s="16"/>
      <c r="AA112" s="15">
        <f t="shared" si="57"/>
        <v>0</v>
      </c>
      <c r="AB112" s="14">
        <f t="shared" si="57"/>
        <v>0</v>
      </c>
      <c r="AC112" s="12"/>
      <c r="AD112" s="13"/>
      <c r="AE112" s="12"/>
      <c r="AF112" s="11"/>
      <c r="AG112" s="11"/>
      <c r="AH112" s="5" t="s">
        <v>0</v>
      </c>
      <c r="AI112" s="4"/>
    </row>
    <row r="113" spans="1:35" ht="14.4" x14ac:dyDescent="0.25">
      <c r="A113" s="221"/>
      <c r="B113" s="222"/>
      <c r="C113" s="223">
        <v>4032</v>
      </c>
      <c r="D113" s="224">
        <v>40280</v>
      </c>
      <c r="E113" s="225">
        <v>0.9</v>
      </c>
      <c r="F113" s="199">
        <v>1</v>
      </c>
      <c r="G113" s="227"/>
      <c r="H113" s="227"/>
      <c r="I113" s="227"/>
      <c r="J113" s="227"/>
      <c r="K113" s="228" t="s">
        <v>2555</v>
      </c>
      <c r="L113" s="111"/>
      <c r="M113" s="112"/>
      <c r="N113" s="23" t="str">
        <f t="shared" si="52"/>
        <v/>
      </c>
      <c r="O113" s="23" t="str">
        <f t="shared" si="53"/>
        <v>◄</v>
      </c>
      <c r="P113" s="24"/>
      <c r="Q113" s="21"/>
      <c r="R113" s="23" t="str">
        <f t="shared" si="54"/>
        <v/>
      </c>
      <c r="S113" s="23" t="str">
        <f t="shared" si="55"/>
        <v>◄</v>
      </c>
      <c r="T113" s="22"/>
      <c r="U113" s="21"/>
      <c r="V113" s="20"/>
      <c r="W113" s="19"/>
      <c r="X113" s="18">
        <f t="shared" si="56"/>
        <v>0</v>
      </c>
      <c r="Y113" s="17">
        <f t="shared" si="56"/>
        <v>0</v>
      </c>
      <c r="Z113" s="16"/>
      <c r="AA113" s="15">
        <f t="shared" si="57"/>
        <v>0</v>
      </c>
      <c r="AB113" s="14">
        <f t="shared" si="57"/>
        <v>0</v>
      </c>
      <c r="AC113" s="12"/>
      <c r="AD113" s="13"/>
      <c r="AE113" s="12"/>
      <c r="AF113" s="11"/>
      <c r="AG113" s="11"/>
      <c r="AH113" s="5" t="s">
        <v>0</v>
      </c>
      <c r="AI113" s="4"/>
    </row>
    <row r="114" spans="1:35" ht="14.4" x14ac:dyDescent="0.25">
      <c r="A114" s="221"/>
      <c r="B114" s="222"/>
      <c r="C114" s="223">
        <v>4033</v>
      </c>
      <c r="D114" s="224">
        <v>40280</v>
      </c>
      <c r="E114" s="225">
        <v>0.9</v>
      </c>
      <c r="F114" s="199">
        <v>1</v>
      </c>
      <c r="G114" s="227"/>
      <c r="H114" s="227"/>
      <c r="I114" s="227"/>
      <c r="J114" s="227"/>
      <c r="K114" s="228" t="s">
        <v>2554</v>
      </c>
      <c r="L114" s="111"/>
      <c r="M114" s="112"/>
      <c r="N114" s="23" t="str">
        <f t="shared" si="52"/>
        <v/>
      </c>
      <c r="O114" s="23" t="str">
        <f t="shared" si="53"/>
        <v>◄</v>
      </c>
      <c r="P114" s="24"/>
      <c r="Q114" s="21"/>
      <c r="R114" s="23" t="str">
        <f t="shared" si="54"/>
        <v/>
      </c>
      <c r="S114" s="23" t="str">
        <f t="shared" si="55"/>
        <v>◄</v>
      </c>
      <c r="T114" s="22"/>
      <c r="U114" s="21"/>
      <c r="V114" s="20"/>
      <c r="W114" s="19"/>
      <c r="X114" s="18">
        <f t="shared" si="56"/>
        <v>0</v>
      </c>
      <c r="Y114" s="17">
        <f t="shared" si="56"/>
        <v>0</v>
      </c>
      <c r="Z114" s="16"/>
      <c r="AA114" s="15">
        <f t="shared" si="57"/>
        <v>0</v>
      </c>
      <c r="AB114" s="14">
        <f t="shared" si="57"/>
        <v>0</v>
      </c>
      <c r="AC114" s="12"/>
      <c r="AD114" s="13"/>
      <c r="AE114" s="12"/>
      <c r="AF114" s="11"/>
      <c r="AG114" s="11"/>
      <c r="AH114" s="5" t="s">
        <v>0</v>
      </c>
      <c r="AI114" s="4"/>
    </row>
    <row r="115" spans="1:35" ht="14.4" x14ac:dyDescent="0.25">
      <c r="A115" s="221"/>
      <c r="B115" s="222"/>
      <c r="C115" s="223">
        <v>4034</v>
      </c>
      <c r="D115" s="224">
        <v>40280</v>
      </c>
      <c r="E115" s="225">
        <v>0.9</v>
      </c>
      <c r="F115" s="199">
        <v>1</v>
      </c>
      <c r="G115" s="227"/>
      <c r="H115" s="227"/>
      <c r="I115" s="227"/>
      <c r="J115" s="227"/>
      <c r="K115" s="228" t="s">
        <v>2553</v>
      </c>
      <c r="L115" s="111"/>
      <c r="M115" s="112"/>
      <c r="N115" s="23" t="str">
        <f t="shared" si="52"/>
        <v/>
      </c>
      <c r="O115" s="23" t="str">
        <f t="shared" si="53"/>
        <v>◄</v>
      </c>
      <c r="P115" s="24"/>
      <c r="Q115" s="21"/>
      <c r="R115" s="23" t="str">
        <f t="shared" si="54"/>
        <v/>
      </c>
      <c r="S115" s="23" t="str">
        <f t="shared" si="55"/>
        <v>◄</v>
      </c>
      <c r="T115" s="22"/>
      <c r="U115" s="21"/>
      <c r="V115" s="20"/>
      <c r="W115" s="19"/>
      <c r="X115" s="18">
        <f t="shared" si="56"/>
        <v>0</v>
      </c>
      <c r="Y115" s="17">
        <f t="shared" si="56"/>
        <v>0</v>
      </c>
      <c r="Z115" s="16"/>
      <c r="AA115" s="15">
        <f t="shared" si="57"/>
        <v>0</v>
      </c>
      <c r="AB115" s="14">
        <f t="shared" si="57"/>
        <v>0</v>
      </c>
      <c r="AC115" s="12"/>
      <c r="AD115" s="13"/>
      <c r="AE115" s="12"/>
      <c r="AF115" s="11"/>
      <c r="AG115" s="11"/>
      <c r="AH115" s="5" t="s">
        <v>0</v>
      </c>
      <c r="AI115" s="4"/>
    </row>
    <row r="116" spans="1:35" ht="16.8" customHeight="1" x14ac:dyDescent="0.25">
      <c r="A116" s="221"/>
      <c r="B116" s="222"/>
      <c r="C116" s="229" t="s">
        <v>2552</v>
      </c>
      <c r="D116" s="224">
        <v>40280</v>
      </c>
      <c r="E116" s="225">
        <v>4.5</v>
      </c>
      <c r="F116" s="199">
        <v>1</v>
      </c>
      <c r="G116" s="227"/>
      <c r="H116" s="244" t="s">
        <v>2551</v>
      </c>
      <c r="I116" s="245" t="s">
        <v>0</v>
      </c>
      <c r="J116" s="244">
        <v>4034</v>
      </c>
      <c r="K116" s="231" t="s">
        <v>2386</v>
      </c>
      <c r="L116" s="111"/>
      <c r="M116" s="112"/>
      <c r="N116" s="23" t="str">
        <f t="shared" si="52"/>
        <v/>
      </c>
      <c r="O116" s="23" t="str">
        <f t="shared" si="53"/>
        <v>◄</v>
      </c>
      <c r="P116" s="24"/>
      <c r="Q116" s="21"/>
      <c r="R116" s="23" t="str">
        <f t="shared" si="54"/>
        <v/>
      </c>
      <c r="S116" s="23" t="str">
        <f t="shared" si="55"/>
        <v>◄</v>
      </c>
      <c r="T116" s="22"/>
      <c r="U116" s="21"/>
      <c r="V116" s="20"/>
      <c r="W116" s="19"/>
      <c r="X116" s="18">
        <f t="shared" si="56"/>
        <v>0</v>
      </c>
      <c r="Y116" s="17">
        <f t="shared" si="56"/>
        <v>0</v>
      </c>
      <c r="Z116" s="16"/>
      <c r="AA116" s="15">
        <f t="shared" si="57"/>
        <v>0</v>
      </c>
      <c r="AB116" s="14">
        <f t="shared" si="57"/>
        <v>0</v>
      </c>
      <c r="AC116" s="12"/>
      <c r="AD116" s="13"/>
      <c r="AE116" s="12"/>
      <c r="AF116" s="11"/>
      <c r="AG116" s="11"/>
      <c r="AH116" s="5" t="s">
        <v>0</v>
      </c>
      <c r="AI116" s="4"/>
    </row>
    <row r="117" spans="1:35" ht="15" customHeight="1" thickBot="1" x14ac:dyDescent="0.3">
      <c r="A117" s="221"/>
      <c r="B117" s="240"/>
      <c r="C117" s="241" t="s">
        <v>2550</v>
      </c>
      <c r="D117" s="224">
        <v>40280</v>
      </c>
      <c r="E117" s="225">
        <v>4.5</v>
      </c>
      <c r="F117" s="199">
        <v>1</v>
      </c>
      <c r="G117" s="227"/>
      <c r="H117" s="227"/>
      <c r="I117" s="227"/>
      <c r="J117" s="227"/>
      <c r="K117" s="237" t="s">
        <v>2549</v>
      </c>
      <c r="L117" s="111"/>
      <c r="M117" s="112"/>
      <c r="N117" s="23" t="str">
        <f t="shared" si="52"/>
        <v/>
      </c>
      <c r="O117" s="23" t="str">
        <f t="shared" si="53"/>
        <v>◄</v>
      </c>
      <c r="P117" s="24"/>
      <c r="Q117" s="21"/>
      <c r="R117" s="23" t="str">
        <f t="shared" si="54"/>
        <v/>
      </c>
      <c r="S117" s="23" t="str">
        <f t="shared" si="55"/>
        <v>◄</v>
      </c>
      <c r="T117" s="22"/>
      <c r="U117" s="21"/>
      <c r="V117" s="20"/>
      <c r="W117" s="19"/>
      <c r="X117" s="18">
        <f t="shared" si="56"/>
        <v>0</v>
      </c>
      <c r="Y117" s="17">
        <f t="shared" si="56"/>
        <v>0</v>
      </c>
      <c r="Z117" s="16"/>
      <c r="AA117" s="15">
        <f t="shared" si="57"/>
        <v>0</v>
      </c>
      <c r="AB117" s="14">
        <f t="shared" si="57"/>
        <v>0</v>
      </c>
      <c r="AC117" s="12"/>
      <c r="AD117" s="13"/>
      <c r="AE117" s="12"/>
      <c r="AF117" s="11"/>
      <c r="AG117" s="11"/>
      <c r="AH117" s="5" t="s">
        <v>0</v>
      </c>
      <c r="AI117" s="4"/>
    </row>
    <row r="118" spans="1:35" ht="16.8" thickTop="1" thickBot="1" x14ac:dyDescent="0.25">
      <c r="A118" s="214">
        <f>ROWS(A119:A122)-1</f>
        <v>3</v>
      </c>
      <c r="B118" s="215" t="s">
        <v>2548</v>
      </c>
      <c r="C118" s="220"/>
      <c r="D118" s="217"/>
      <c r="E118" s="217"/>
      <c r="F118" s="218"/>
      <c r="G118" s="219"/>
      <c r="H118" s="217"/>
      <c r="I118" s="217"/>
      <c r="J118" s="217"/>
      <c r="K118" s="220"/>
      <c r="L118" s="74">
        <v>40283</v>
      </c>
      <c r="M118" s="9" t="s">
        <v>2547</v>
      </c>
      <c r="N118" s="23"/>
      <c r="O118" s="33" t="str">
        <f>IF(COUNTIF(N119:N122,"?")&gt;0,"?",IF(AND(P118="◄",Q118="►"),"◄►",IF(P118="◄","◄",IF(Q118="►","►",""))))</f>
        <v>◄</v>
      </c>
      <c r="P118" s="32" t="str">
        <f>IF(SUM(P119:P122)+1=ROWS(P119:P122)-COUNTIF(P119:P122,"-"),"","◄")</f>
        <v>◄</v>
      </c>
      <c r="Q118" s="31" t="str">
        <f>IF(SUM(Q119:Q122)&gt;0,"►","")</f>
        <v/>
      </c>
      <c r="R118" s="23"/>
      <c r="S118" s="33" t="str">
        <f>IF(COUNTIF(R119:R122,"?")&gt;0,"?",IF(AND(T118="◄",U118="►"),"◄►",IF(T118="◄","◄",IF(U118="►","►",""))))</f>
        <v>◄</v>
      </c>
      <c r="T118" s="32" t="str">
        <f>IF(SUM(T119:T122)+1=ROWS(T119:T122)-COUNTIF(T119:T122,"-"),"","◄")</f>
        <v>◄</v>
      </c>
      <c r="U118" s="31" t="str">
        <f>IF(SUM(U119:U122)&gt;0,"►","")</f>
        <v/>
      </c>
      <c r="V118" s="10">
        <f>ROWS(V119:V122)-1</f>
        <v>3</v>
      </c>
      <c r="W118" s="30">
        <f>SUM(W119:W122)-W122</f>
        <v>0</v>
      </c>
      <c r="X118" s="29" t="s">
        <v>17</v>
      </c>
      <c r="Y118" s="28"/>
      <c r="Z118" s="30">
        <f>SUM(Z119:Z122)-Z122</f>
        <v>0</v>
      </c>
      <c r="AA118" s="29" t="s">
        <v>17</v>
      </c>
      <c r="AB118" s="28"/>
      <c r="AC118" s="12"/>
      <c r="AD118" s="13"/>
      <c r="AE118" s="12"/>
      <c r="AF118" s="11"/>
      <c r="AG118" s="11"/>
      <c r="AH118" s="5" t="s">
        <v>0</v>
      </c>
      <c r="AI118" s="4"/>
    </row>
    <row r="119" spans="1:35" ht="16.8" thickBot="1" x14ac:dyDescent="0.3">
      <c r="A119" s="221"/>
      <c r="B119" s="222"/>
      <c r="C119" s="223" t="s">
        <v>2544</v>
      </c>
      <c r="D119" s="224">
        <v>40283</v>
      </c>
      <c r="E119" s="225">
        <v>1.18</v>
      </c>
      <c r="F119" s="226" t="s">
        <v>21</v>
      </c>
      <c r="G119" s="227"/>
      <c r="H119" s="227"/>
      <c r="I119" s="227"/>
      <c r="J119" s="227"/>
      <c r="K119" s="228" t="s">
        <v>2546</v>
      </c>
      <c r="L119" s="111"/>
      <c r="M119" s="112"/>
      <c r="N119" s="23" t="str">
        <f>IF(O119="?","?","")</f>
        <v/>
      </c>
      <c r="O119" s="23" t="str">
        <f>IF(AND(P119="",Q119&gt;0),"?",IF(P119="","◄",IF(Q119&gt;=1,"►","")))</f>
        <v>◄</v>
      </c>
      <c r="P119" s="24"/>
      <c r="Q119" s="21"/>
      <c r="R119" s="23" t="str">
        <f>IF(S119="?","?","")</f>
        <v/>
      </c>
      <c r="S119" s="23" t="str">
        <f>IF(AND(T119="",U119&gt;0),"?",IF(T119="","◄",IF(U119&gt;=1,"►","")))</f>
        <v>◄</v>
      </c>
      <c r="T119" s="22"/>
      <c r="U119" s="21"/>
      <c r="V119" s="20"/>
      <c r="W119" s="19"/>
      <c r="X119" s="18">
        <f t="shared" ref="X119:Y121" si="58">(P119*W119)</f>
        <v>0</v>
      </c>
      <c r="Y119" s="17">
        <f t="shared" si="58"/>
        <v>0</v>
      </c>
      <c r="Z119" s="16"/>
      <c r="AA119" s="15">
        <f t="shared" ref="AA119:AB121" si="59">(T119*Z119)</f>
        <v>0</v>
      </c>
      <c r="AB119" s="14">
        <f t="shared" si="59"/>
        <v>0</v>
      </c>
      <c r="AC119" s="12"/>
      <c r="AD119" s="13"/>
      <c r="AE119" s="12"/>
      <c r="AF119" s="11"/>
      <c r="AG119" s="11"/>
      <c r="AH119" s="5" t="s">
        <v>0</v>
      </c>
      <c r="AI119" s="4"/>
    </row>
    <row r="120" spans="1:35" ht="16.8" thickBot="1" x14ac:dyDescent="0.3">
      <c r="A120" s="221"/>
      <c r="B120" s="252" t="s">
        <v>23</v>
      </c>
      <c r="C120" s="233" t="s">
        <v>2544</v>
      </c>
      <c r="D120" s="224">
        <v>40283</v>
      </c>
      <c r="E120" s="225">
        <v>11.799999999999999</v>
      </c>
      <c r="F120" s="226" t="s">
        <v>21</v>
      </c>
      <c r="G120" s="227"/>
      <c r="H120" s="234" t="s">
        <v>2545</v>
      </c>
      <c r="I120" s="235"/>
      <c r="J120" s="236" t="s">
        <v>709</v>
      </c>
      <c r="K120" s="237" t="s">
        <v>2542</v>
      </c>
      <c r="L120" s="80" t="s">
        <v>423</v>
      </c>
      <c r="M120" s="73" t="s">
        <v>676</v>
      </c>
      <c r="N120" s="23" t="str">
        <f>IF(O120="?","?","")</f>
        <v/>
      </c>
      <c r="O120" s="23" t="str">
        <f>IF(AND(P120="",Q120&gt;0),"?",IF(P120="","◄",IF(Q120&gt;=1,"►","")))</f>
        <v>◄</v>
      </c>
      <c r="P120" s="24"/>
      <c r="Q120" s="21"/>
      <c r="R120" s="23" t="str">
        <f>IF(S120="?","?","")</f>
        <v/>
      </c>
      <c r="S120" s="23" t="str">
        <f>IF(AND(T120="",U120&gt;0),"?",IF(T120="","◄",IF(U120&gt;=1,"►","")))</f>
        <v>◄</v>
      </c>
      <c r="T120" s="22"/>
      <c r="U120" s="21"/>
      <c r="V120" s="20"/>
      <c r="W120" s="19"/>
      <c r="X120" s="18">
        <f t="shared" si="58"/>
        <v>0</v>
      </c>
      <c r="Y120" s="17">
        <f t="shared" si="58"/>
        <v>0</v>
      </c>
      <c r="Z120" s="16"/>
      <c r="AA120" s="15">
        <f t="shared" si="59"/>
        <v>0</v>
      </c>
      <c r="AB120" s="14">
        <f t="shared" si="59"/>
        <v>0</v>
      </c>
      <c r="AC120" s="12"/>
      <c r="AD120" s="13"/>
      <c r="AE120" s="12"/>
      <c r="AF120" s="11"/>
      <c r="AG120" s="11"/>
      <c r="AH120" s="5" t="s">
        <v>0</v>
      </c>
      <c r="AI120" s="4"/>
    </row>
    <row r="121" spans="1:35" ht="16.8" customHeight="1" thickBot="1" x14ac:dyDescent="0.3">
      <c r="A121" s="221"/>
      <c r="B121" s="252" t="s">
        <v>23</v>
      </c>
      <c r="C121" s="233" t="s">
        <v>2544</v>
      </c>
      <c r="D121" s="224">
        <v>40283</v>
      </c>
      <c r="E121" s="225">
        <v>11.799999999999999</v>
      </c>
      <c r="F121" s="226" t="s">
        <v>21</v>
      </c>
      <c r="G121" s="227"/>
      <c r="H121" s="234" t="s">
        <v>2543</v>
      </c>
      <c r="I121" s="235"/>
      <c r="J121" s="236" t="s">
        <v>709</v>
      </c>
      <c r="K121" s="237" t="s">
        <v>2542</v>
      </c>
      <c r="L121" s="80" t="s">
        <v>423</v>
      </c>
      <c r="M121" s="73" t="s">
        <v>676</v>
      </c>
      <c r="N121" s="23" t="str">
        <f>IF(O121="?","?","")</f>
        <v/>
      </c>
      <c r="O121" s="23" t="str">
        <f>IF(AND(P121="",Q121&gt;0),"?",IF(P121="","◄",IF(Q121&gt;=1,"►","")))</f>
        <v>◄</v>
      </c>
      <c r="P121" s="24"/>
      <c r="Q121" s="21"/>
      <c r="R121" s="23" t="str">
        <f>IF(S121="?","?","")</f>
        <v/>
      </c>
      <c r="S121" s="23" t="str">
        <f>IF(AND(T121="",U121&gt;0),"?",IF(T121="","◄",IF(U121&gt;=1,"►","")))</f>
        <v>◄</v>
      </c>
      <c r="T121" s="22"/>
      <c r="U121" s="21"/>
      <c r="V121" s="20"/>
      <c r="W121" s="19"/>
      <c r="X121" s="18">
        <f t="shared" si="58"/>
        <v>0</v>
      </c>
      <c r="Y121" s="17">
        <f t="shared" si="58"/>
        <v>0</v>
      </c>
      <c r="Z121" s="16"/>
      <c r="AA121" s="15">
        <f t="shared" si="59"/>
        <v>0</v>
      </c>
      <c r="AB121" s="14">
        <f t="shared" si="59"/>
        <v>0</v>
      </c>
      <c r="AC121" s="12"/>
      <c r="AD121" s="13"/>
      <c r="AE121" s="12"/>
      <c r="AF121" s="11"/>
      <c r="AG121" s="11"/>
      <c r="AH121" s="5" t="s">
        <v>0</v>
      </c>
      <c r="AI121" s="4"/>
    </row>
    <row r="122" spans="1:35" ht="16.8" thickTop="1" thickBot="1" x14ac:dyDescent="0.25">
      <c r="A122" s="214">
        <f>ROWS(A123:A130)-1</f>
        <v>7</v>
      </c>
      <c r="B122" s="215" t="s">
        <v>2541</v>
      </c>
      <c r="C122" s="220"/>
      <c r="D122" s="217"/>
      <c r="E122" s="217"/>
      <c r="F122" s="218"/>
      <c r="G122" s="219"/>
      <c r="H122" s="217"/>
      <c r="I122" s="217"/>
      <c r="J122" s="217"/>
      <c r="K122" s="220"/>
      <c r="L122" s="74">
        <v>40306</v>
      </c>
      <c r="M122" s="9" t="s">
        <v>2540</v>
      </c>
      <c r="N122" s="23"/>
      <c r="O122" s="33" t="str">
        <f>IF(COUNTIF(N123:N130,"?")&gt;0,"?",IF(AND(P122="◄",Q122="►"),"◄►",IF(P122="◄","◄",IF(Q122="►","►",""))))</f>
        <v>◄</v>
      </c>
      <c r="P122" s="32" t="str">
        <f>IF(SUM(P123:P130)+1=ROWS(P123:P130)-COUNTIF(P123:P130,"-"),"","◄")</f>
        <v>◄</v>
      </c>
      <c r="Q122" s="31" t="str">
        <f>IF(SUM(Q123:Q130)&gt;0,"►","")</f>
        <v/>
      </c>
      <c r="R122" s="23"/>
      <c r="S122" s="33" t="str">
        <f>IF(COUNTIF(R123:R130,"?")&gt;0,"?",IF(AND(T122="◄",U122="►"),"◄►",IF(T122="◄","◄",IF(U122="►","►",""))))</f>
        <v>◄</v>
      </c>
      <c r="T122" s="32" t="str">
        <f>IF(SUM(T123:T130)+1=ROWS(T123:T130)-COUNTIF(T123:T130,"-"),"","◄")</f>
        <v>◄</v>
      </c>
      <c r="U122" s="31" t="str">
        <f>IF(SUM(U123:U130)&gt;0,"►","")</f>
        <v/>
      </c>
      <c r="V122" s="10">
        <f>ROWS(V123:V130)-1</f>
        <v>7</v>
      </c>
      <c r="W122" s="30">
        <f>SUM(W123:W130)-W130</f>
        <v>0</v>
      </c>
      <c r="X122" s="29" t="s">
        <v>17</v>
      </c>
      <c r="Y122" s="28"/>
      <c r="Z122" s="30">
        <f>SUM(Z123:Z130)-Z130</f>
        <v>0</v>
      </c>
      <c r="AA122" s="29" t="s">
        <v>17</v>
      </c>
      <c r="AB122" s="28"/>
      <c r="AC122" s="43" t="str">
        <f>IF(AD122="◄","◄",IF(AD122="ok","►",""))</f>
        <v>◄</v>
      </c>
      <c r="AD122" s="42" t="str">
        <f>IF(AD123&gt;0,"OK","◄")</f>
        <v>◄</v>
      </c>
      <c r="AE122" s="41" t="str">
        <f>IF(AND(AF122="◄",AG122="►"),"◄?►",IF(AF122="◄","◄",IF(AG122="►","►","")))</f>
        <v>◄</v>
      </c>
      <c r="AF122" s="32" t="str">
        <f>IF(AF123&gt;0,"","◄")</f>
        <v>◄</v>
      </c>
      <c r="AG122" s="31" t="str">
        <f>IF(AG123&gt;0,"►","")</f>
        <v/>
      </c>
      <c r="AH122" s="5" t="s">
        <v>0</v>
      </c>
      <c r="AI122" s="4"/>
    </row>
    <row r="123" spans="1:35" ht="16.8" thickBot="1" x14ac:dyDescent="0.3">
      <c r="A123" s="221"/>
      <c r="B123" s="222"/>
      <c r="C123" s="223" t="s">
        <v>2538</v>
      </c>
      <c r="D123" s="224">
        <v>40306</v>
      </c>
      <c r="E123" s="225">
        <v>1.18</v>
      </c>
      <c r="F123" s="226" t="s">
        <v>21</v>
      </c>
      <c r="G123" s="227"/>
      <c r="H123" s="227"/>
      <c r="I123" s="227"/>
      <c r="J123" s="227"/>
      <c r="K123" s="228" t="s">
        <v>2539</v>
      </c>
      <c r="L123" s="111"/>
      <c r="M123" s="112"/>
      <c r="N123" s="23" t="str">
        <f t="shared" ref="N123:N129" si="60">IF(O123="?","?","")</f>
        <v/>
      </c>
      <c r="O123" s="23" t="str">
        <f t="shared" ref="O123:O129" si="61">IF(AND(P123="",Q123&gt;0),"?",IF(P123="","◄",IF(Q123&gt;=1,"►","")))</f>
        <v>◄</v>
      </c>
      <c r="P123" s="24"/>
      <c r="Q123" s="21"/>
      <c r="R123" s="23" t="str">
        <f t="shared" ref="R123:R129" si="62">IF(S123="?","?","")</f>
        <v/>
      </c>
      <c r="S123" s="23" t="str">
        <f t="shared" ref="S123:S129" si="63">IF(AND(T123="",U123&gt;0),"?",IF(T123="","◄",IF(U123&gt;=1,"►","")))</f>
        <v>◄</v>
      </c>
      <c r="T123" s="22"/>
      <c r="U123" s="21"/>
      <c r="V123" s="20"/>
      <c r="W123" s="19"/>
      <c r="X123" s="18">
        <f t="shared" ref="X123:Y129" si="64">(P123*W123)</f>
        <v>0</v>
      </c>
      <c r="Y123" s="17">
        <f t="shared" si="64"/>
        <v>0</v>
      </c>
      <c r="Z123" s="16"/>
      <c r="AA123" s="15">
        <f t="shared" ref="AA123:AB129" si="65">(T123*Z123)</f>
        <v>0</v>
      </c>
      <c r="AB123" s="14">
        <f t="shared" si="65"/>
        <v>0</v>
      </c>
      <c r="AC123" s="39" t="str">
        <f>IF(AD123&gt;0,"ok","◄")</f>
        <v>◄</v>
      </c>
      <c r="AD123" s="40"/>
      <c r="AE123" s="39" t="str">
        <f>IF(AND(AF123="",AG123&gt;0),"?",IF(AF123="","◄",IF(AG123&gt;=1,"►","")))</f>
        <v>◄</v>
      </c>
      <c r="AF123" s="38"/>
      <c r="AG123" s="37"/>
      <c r="AH123" s="5" t="s">
        <v>0</v>
      </c>
      <c r="AI123" s="4"/>
    </row>
    <row r="124" spans="1:35" ht="16.8" customHeight="1" thickBot="1" x14ac:dyDescent="0.3">
      <c r="A124" s="221"/>
      <c r="B124" s="252" t="s">
        <v>23</v>
      </c>
      <c r="C124" s="233" t="s">
        <v>2538</v>
      </c>
      <c r="D124" s="224">
        <v>40306</v>
      </c>
      <c r="E124" s="225">
        <v>11.799999999999999</v>
      </c>
      <c r="F124" s="226" t="s">
        <v>21</v>
      </c>
      <c r="G124" s="227"/>
      <c r="H124" s="253">
        <v>1</v>
      </c>
      <c r="I124" s="236" t="s">
        <v>709</v>
      </c>
      <c r="J124" s="227"/>
      <c r="K124" s="237" t="s">
        <v>2536</v>
      </c>
      <c r="L124" s="80" t="s">
        <v>423</v>
      </c>
      <c r="M124" s="77"/>
      <c r="N124" s="23" t="str">
        <f t="shared" si="60"/>
        <v/>
      </c>
      <c r="O124" s="23" t="str">
        <f t="shared" si="61"/>
        <v>◄</v>
      </c>
      <c r="P124" s="24"/>
      <c r="Q124" s="21"/>
      <c r="R124" s="23" t="str">
        <f t="shared" si="62"/>
        <v/>
      </c>
      <c r="S124" s="23" t="str">
        <f t="shared" si="63"/>
        <v>◄</v>
      </c>
      <c r="T124" s="22"/>
      <c r="U124" s="21"/>
      <c r="V124" s="20"/>
      <c r="W124" s="19"/>
      <c r="X124" s="18">
        <f t="shared" si="64"/>
        <v>0</v>
      </c>
      <c r="Y124" s="17">
        <f t="shared" si="64"/>
        <v>0</v>
      </c>
      <c r="Z124" s="16"/>
      <c r="AA124" s="15">
        <f t="shared" si="65"/>
        <v>0</v>
      </c>
      <c r="AB124" s="14">
        <f t="shared" si="65"/>
        <v>0</v>
      </c>
      <c r="AC124" s="12"/>
      <c r="AD124" s="13"/>
      <c r="AE124" s="12"/>
      <c r="AF124" s="149" t="str">
        <f>LEFT(M122,17)</f>
        <v>▬ Philanews Nr. 3</v>
      </c>
      <c r="AG124" s="150"/>
      <c r="AH124" s="5" t="s">
        <v>0</v>
      </c>
      <c r="AI124" s="4"/>
    </row>
    <row r="125" spans="1:35" ht="16.8" customHeight="1" thickBot="1" x14ac:dyDescent="0.3">
      <c r="A125" s="221"/>
      <c r="B125" s="252" t="s">
        <v>23</v>
      </c>
      <c r="C125" s="233" t="s">
        <v>2538</v>
      </c>
      <c r="D125" s="224">
        <v>40306</v>
      </c>
      <c r="E125" s="225">
        <v>11.799999999999999</v>
      </c>
      <c r="F125" s="226" t="s">
        <v>21</v>
      </c>
      <c r="G125" s="227"/>
      <c r="H125" s="253" t="s">
        <v>1393</v>
      </c>
      <c r="I125" s="236" t="s">
        <v>709</v>
      </c>
      <c r="J125" s="227"/>
      <c r="K125" s="237" t="s">
        <v>2536</v>
      </c>
      <c r="L125" s="80" t="s">
        <v>423</v>
      </c>
      <c r="M125" s="77"/>
      <c r="N125" s="23" t="str">
        <f t="shared" si="60"/>
        <v/>
      </c>
      <c r="O125" s="23" t="str">
        <f t="shared" si="61"/>
        <v>◄</v>
      </c>
      <c r="P125" s="24"/>
      <c r="Q125" s="21"/>
      <c r="R125" s="23" t="str">
        <f t="shared" si="62"/>
        <v/>
      </c>
      <c r="S125" s="23" t="str">
        <f t="shared" si="63"/>
        <v>◄</v>
      </c>
      <c r="T125" s="22"/>
      <c r="U125" s="21"/>
      <c r="V125" s="20"/>
      <c r="W125" s="19"/>
      <c r="X125" s="18">
        <f t="shared" si="64"/>
        <v>0</v>
      </c>
      <c r="Y125" s="17">
        <f t="shared" si="64"/>
        <v>0</v>
      </c>
      <c r="Z125" s="16"/>
      <c r="AA125" s="15">
        <f t="shared" si="65"/>
        <v>0</v>
      </c>
      <c r="AB125" s="14">
        <f t="shared" si="65"/>
        <v>0</v>
      </c>
      <c r="AC125" s="12"/>
      <c r="AD125" s="13"/>
      <c r="AE125" s="12"/>
      <c r="AF125" s="151"/>
      <c r="AG125" s="152"/>
      <c r="AH125" s="5" t="s">
        <v>0</v>
      </c>
      <c r="AI125" s="4"/>
    </row>
    <row r="126" spans="1:35" ht="16.8" customHeight="1" thickBot="1" x14ac:dyDescent="0.3">
      <c r="A126" s="221"/>
      <c r="B126" s="252" t="s">
        <v>23</v>
      </c>
      <c r="C126" s="233" t="s">
        <v>2538</v>
      </c>
      <c r="D126" s="224">
        <v>40306</v>
      </c>
      <c r="E126" s="225">
        <v>11.799999999999999</v>
      </c>
      <c r="F126" s="226" t="s">
        <v>21</v>
      </c>
      <c r="G126" s="227"/>
      <c r="H126" s="253" t="s">
        <v>1391</v>
      </c>
      <c r="I126" s="236" t="s">
        <v>709</v>
      </c>
      <c r="J126" s="227"/>
      <c r="K126" s="237" t="s">
        <v>2536</v>
      </c>
      <c r="L126" s="80" t="s">
        <v>423</v>
      </c>
      <c r="M126" s="77"/>
      <c r="N126" s="23" t="str">
        <f t="shared" si="60"/>
        <v/>
      </c>
      <c r="O126" s="23" t="str">
        <f t="shared" si="61"/>
        <v>◄</v>
      </c>
      <c r="P126" s="24"/>
      <c r="Q126" s="21"/>
      <c r="R126" s="23" t="str">
        <f t="shared" si="62"/>
        <v/>
      </c>
      <c r="S126" s="23" t="str">
        <f t="shared" si="63"/>
        <v>◄</v>
      </c>
      <c r="T126" s="22"/>
      <c r="U126" s="21"/>
      <c r="V126" s="20"/>
      <c r="W126" s="19"/>
      <c r="X126" s="18">
        <f t="shared" si="64"/>
        <v>0</v>
      </c>
      <c r="Y126" s="17">
        <f t="shared" si="64"/>
        <v>0</v>
      </c>
      <c r="Z126" s="16"/>
      <c r="AA126" s="15">
        <f t="shared" si="65"/>
        <v>0</v>
      </c>
      <c r="AB126" s="14">
        <f t="shared" si="65"/>
        <v>0</v>
      </c>
      <c r="AC126" s="12"/>
      <c r="AD126" s="13"/>
      <c r="AE126" s="12"/>
      <c r="AF126" s="36" t="s">
        <v>47</v>
      </c>
      <c r="AG126" s="35">
        <f>D123</f>
        <v>40306</v>
      </c>
      <c r="AH126" s="5" t="s">
        <v>0</v>
      </c>
      <c r="AI126" s="4"/>
    </row>
    <row r="127" spans="1:35" ht="16.8" customHeight="1" thickBot="1" x14ac:dyDescent="0.3">
      <c r="A127" s="221"/>
      <c r="B127" s="252" t="s">
        <v>23</v>
      </c>
      <c r="C127" s="233" t="s">
        <v>2538</v>
      </c>
      <c r="D127" s="224">
        <v>40306</v>
      </c>
      <c r="E127" s="225">
        <v>11.799999999999999</v>
      </c>
      <c r="F127" s="226" t="s">
        <v>21</v>
      </c>
      <c r="G127" s="227"/>
      <c r="H127" s="253" t="s">
        <v>2453</v>
      </c>
      <c r="I127" s="236" t="s">
        <v>709</v>
      </c>
      <c r="J127" s="227"/>
      <c r="K127" s="237" t="s">
        <v>2536</v>
      </c>
      <c r="L127" s="80" t="s">
        <v>423</v>
      </c>
      <c r="M127" s="77"/>
      <c r="N127" s="23" t="str">
        <f t="shared" si="60"/>
        <v/>
      </c>
      <c r="O127" s="23" t="str">
        <f t="shared" si="61"/>
        <v>◄</v>
      </c>
      <c r="P127" s="24"/>
      <c r="Q127" s="21"/>
      <c r="R127" s="23" t="str">
        <f t="shared" si="62"/>
        <v/>
      </c>
      <c r="S127" s="23" t="str">
        <f t="shared" si="63"/>
        <v>◄</v>
      </c>
      <c r="T127" s="22"/>
      <c r="U127" s="21"/>
      <c r="V127" s="20"/>
      <c r="W127" s="19"/>
      <c r="X127" s="18">
        <f t="shared" si="64"/>
        <v>0</v>
      </c>
      <c r="Y127" s="17">
        <f t="shared" si="64"/>
        <v>0</v>
      </c>
      <c r="Z127" s="16"/>
      <c r="AA127" s="15">
        <f t="shared" si="65"/>
        <v>0</v>
      </c>
      <c r="AB127" s="14">
        <f t="shared" si="65"/>
        <v>0</v>
      </c>
      <c r="AC127" s="12"/>
      <c r="AD127" s="13"/>
      <c r="AE127" s="12"/>
      <c r="AF127" s="11"/>
      <c r="AG127" s="11"/>
      <c r="AH127" s="5" t="s">
        <v>0</v>
      </c>
      <c r="AI127" s="4"/>
    </row>
    <row r="128" spans="1:35" ht="16.8" customHeight="1" thickBot="1" x14ac:dyDescent="0.3">
      <c r="A128" s="221"/>
      <c r="B128" s="252" t="s">
        <v>23</v>
      </c>
      <c r="C128" s="233" t="s">
        <v>2538</v>
      </c>
      <c r="D128" s="224">
        <v>40306</v>
      </c>
      <c r="E128" s="225">
        <v>11.799999999999999</v>
      </c>
      <c r="F128" s="226" t="s">
        <v>21</v>
      </c>
      <c r="G128" s="227"/>
      <c r="H128" s="253" t="s">
        <v>2451</v>
      </c>
      <c r="I128" s="236" t="s">
        <v>709</v>
      </c>
      <c r="J128" s="227"/>
      <c r="K128" s="237" t="s">
        <v>2536</v>
      </c>
      <c r="L128" s="80" t="s">
        <v>423</v>
      </c>
      <c r="M128" s="77"/>
      <c r="N128" s="23" t="str">
        <f t="shared" si="60"/>
        <v/>
      </c>
      <c r="O128" s="23" t="str">
        <f t="shared" si="61"/>
        <v>◄</v>
      </c>
      <c r="P128" s="24"/>
      <c r="Q128" s="21"/>
      <c r="R128" s="23" t="str">
        <f t="shared" si="62"/>
        <v/>
      </c>
      <c r="S128" s="23" t="str">
        <f t="shared" si="63"/>
        <v>◄</v>
      </c>
      <c r="T128" s="22"/>
      <c r="U128" s="21"/>
      <c r="V128" s="20"/>
      <c r="W128" s="19"/>
      <c r="X128" s="18">
        <f t="shared" si="64"/>
        <v>0</v>
      </c>
      <c r="Y128" s="17">
        <f t="shared" si="64"/>
        <v>0</v>
      </c>
      <c r="Z128" s="16"/>
      <c r="AA128" s="15">
        <f t="shared" si="65"/>
        <v>0</v>
      </c>
      <c r="AB128" s="14">
        <f t="shared" si="65"/>
        <v>0</v>
      </c>
      <c r="AC128" s="12"/>
      <c r="AD128" s="13"/>
      <c r="AE128" s="12"/>
      <c r="AF128" s="11"/>
      <c r="AG128" s="11"/>
      <c r="AH128" s="5" t="s">
        <v>0</v>
      </c>
      <c r="AI128" s="4"/>
    </row>
    <row r="129" spans="1:35" ht="16.8" customHeight="1" thickBot="1" x14ac:dyDescent="0.3">
      <c r="A129" s="221"/>
      <c r="B129" s="252" t="s">
        <v>23</v>
      </c>
      <c r="C129" s="233" t="s">
        <v>2538</v>
      </c>
      <c r="D129" s="224">
        <v>40306</v>
      </c>
      <c r="E129" s="225">
        <v>11.799999999999999</v>
      </c>
      <c r="F129" s="226" t="s">
        <v>21</v>
      </c>
      <c r="G129" s="227"/>
      <c r="H129" s="253" t="s">
        <v>2537</v>
      </c>
      <c r="I129" s="236" t="s">
        <v>709</v>
      </c>
      <c r="J129" s="227"/>
      <c r="K129" s="237" t="s">
        <v>2536</v>
      </c>
      <c r="L129" s="80" t="s">
        <v>423</v>
      </c>
      <c r="M129" s="77"/>
      <c r="N129" s="23" t="str">
        <f t="shared" si="60"/>
        <v/>
      </c>
      <c r="O129" s="23" t="str">
        <f t="shared" si="61"/>
        <v>◄</v>
      </c>
      <c r="P129" s="24"/>
      <c r="Q129" s="21"/>
      <c r="R129" s="23" t="str">
        <f t="shared" si="62"/>
        <v/>
      </c>
      <c r="S129" s="23" t="str">
        <f t="shared" si="63"/>
        <v>◄</v>
      </c>
      <c r="T129" s="22"/>
      <c r="U129" s="21"/>
      <c r="V129" s="20"/>
      <c r="W129" s="19"/>
      <c r="X129" s="18">
        <f t="shared" si="64"/>
        <v>0</v>
      </c>
      <c r="Y129" s="17">
        <f t="shared" si="64"/>
        <v>0</v>
      </c>
      <c r="Z129" s="16"/>
      <c r="AA129" s="15">
        <f t="shared" si="65"/>
        <v>0</v>
      </c>
      <c r="AB129" s="14">
        <f t="shared" si="65"/>
        <v>0</v>
      </c>
      <c r="AC129" s="12"/>
      <c r="AD129" s="13"/>
      <c r="AE129" s="12"/>
      <c r="AF129" s="11"/>
      <c r="AG129" s="11"/>
      <c r="AH129" s="5" t="s">
        <v>0</v>
      </c>
      <c r="AI129" s="4"/>
    </row>
    <row r="130" spans="1:35" ht="21" customHeight="1" thickTop="1" thickBot="1" x14ac:dyDescent="0.25">
      <c r="A130" s="214">
        <f>ROWS(A131:A142)-1</f>
        <v>11</v>
      </c>
      <c r="B130" s="254" t="s">
        <v>2535</v>
      </c>
      <c r="C130" s="255"/>
      <c r="D130" s="255"/>
      <c r="E130" s="255"/>
      <c r="F130" s="255"/>
      <c r="G130" s="255"/>
      <c r="H130" s="255"/>
      <c r="I130" s="255"/>
      <c r="J130" s="255"/>
      <c r="K130" s="255"/>
      <c r="L130" s="74">
        <v>40306</v>
      </c>
      <c r="M130" s="9" t="s">
        <v>2534</v>
      </c>
      <c r="N130" s="23"/>
      <c r="O130" s="33" t="str">
        <f>IF(COUNTIF(N131:N142,"?")&gt;0,"?",IF(AND(P130="◄",Q130="►"),"◄►",IF(P130="◄","◄",IF(Q130="►","►",""))))</f>
        <v>◄</v>
      </c>
      <c r="P130" s="32" t="str">
        <f>IF(SUM(P131:P142)+1=ROWS(P131:P142)-COUNTIF(P131:P142,"-"),"","◄")</f>
        <v>◄</v>
      </c>
      <c r="Q130" s="31" t="str">
        <f>IF(SUM(Q131:Q142)&gt;0,"►","")</f>
        <v/>
      </c>
      <c r="R130" s="23"/>
      <c r="S130" s="33" t="str">
        <f>IF(COUNTIF(R131:R142,"?")&gt;0,"?",IF(AND(T130="◄",U130="►"),"◄►",IF(T130="◄","◄",IF(U130="►","►",""))))</f>
        <v>◄</v>
      </c>
      <c r="T130" s="32" t="str">
        <f>IF(SUM(T131:T142)+1=ROWS(T131:T142)-COUNTIF(T131:T142,"-"),"","◄")</f>
        <v>◄</v>
      </c>
      <c r="U130" s="31" t="str">
        <f>IF(SUM(U131:U142)&gt;0,"►","")</f>
        <v/>
      </c>
      <c r="V130" s="10">
        <f>ROWS(V131:V142)-1</f>
        <v>11</v>
      </c>
      <c r="W130" s="30">
        <f>SUM(W131:W142)-W142</f>
        <v>0</v>
      </c>
      <c r="X130" s="29" t="s">
        <v>17</v>
      </c>
      <c r="Y130" s="28"/>
      <c r="Z130" s="30">
        <f>SUM(Z131:Z142)-Z142</f>
        <v>0</v>
      </c>
      <c r="AA130" s="29" t="s">
        <v>17</v>
      </c>
      <c r="AB130" s="28"/>
      <c r="AC130" s="12"/>
      <c r="AD130" s="13"/>
      <c r="AE130" s="12"/>
      <c r="AF130" s="11"/>
      <c r="AG130" s="11"/>
      <c r="AH130" s="5" t="s">
        <v>0</v>
      </c>
      <c r="AI130" s="4"/>
    </row>
    <row r="131" spans="1:35" ht="16.2" x14ac:dyDescent="0.25">
      <c r="A131" s="221"/>
      <c r="B131" s="222"/>
      <c r="C131" s="223" t="s">
        <v>2532</v>
      </c>
      <c r="D131" s="224">
        <v>40306</v>
      </c>
      <c r="E131" s="225">
        <v>0.59</v>
      </c>
      <c r="F131" s="226" t="s">
        <v>13</v>
      </c>
      <c r="G131" s="227"/>
      <c r="H131" s="227"/>
      <c r="I131" s="227"/>
      <c r="J131" s="227"/>
      <c r="K131" s="228" t="s">
        <v>2531</v>
      </c>
      <c r="L131" s="75"/>
      <c r="M131" s="73" t="s">
        <v>8</v>
      </c>
      <c r="N131" s="23" t="str">
        <f t="shared" ref="N131:N141" si="66">IF(O131="?","?","")</f>
        <v/>
      </c>
      <c r="O131" s="23" t="str">
        <f t="shared" ref="O131:O141" si="67">IF(AND(P131="",Q131&gt;0),"?",IF(P131="","◄",IF(Q131&gt;=1,"►","")))</f>
        <v>◄</v>
      </c>
      <c r="P131" s="24"/>
      <c r="Q131" s="21"/>
      <c r="R131" s="23" t="str">
        <f t="shared" ref="R131:R141" si="68">IF(S131="?","?","")</f>
        <v/>
      </c>
      <c r="S131" s="23" t="str">
        <f t="shared" ref="S131:S141" si="69">IF(AND(T131="",U131&gt;0),"?",IF(T131="","◄",IF(U131&gt;=1,"►","")))</f>
        <v>◄</v>
      </c>
      <c r="T131" s="22"/>
      <c r="U131" s="21"/>
      <c r="V131" s="20"/>
      <c r="W131" s="19"/>
      <c r="X131" s="18">
        <f t="shared" ref="X131:X141" si="70">(P131*W131)</f>
        <v>0</v>
      </c>
      <c r="Y131" s="17">
        <f t="shared" ref="Y131:Y141" si="71">(Q131*X131)</f>
        <v>0</v>
      </c>
      <c r="Z131" s="16"/>
      <c r="AA131" s="15">
        <f t="shared" ref="AA131:AA141" si="72">(T131*Z131)</f>
        <v>0</v>
      </c>
      <c r="AB131" s="14">
        <f t="shared" ref="AB131:AB141" si="73">(U131*AA131)</f>
        <v>0</v>
      </c>
      <c r="AC131" s="12"/>
      <c r="AD131" s="13"/>
      <c r="AE131" s="12"/>
      <c r="AF131" s="11"/>
      <c r="AG131" s="11"/>
      <c r="AH131" s="5" t="s">
        <v>0</v>
      </c>
      <c r="AI131" s="4"/>
    </row>
    <row r="132" spans="1:35" ht="16.2" customHeight="1" x14ac:dyDescent="0.25">
      <c r="A132" s="221"/>
      <c r="B132" s="222"/>
      <c r="C132" s="223">
        <v>4038</v>
      </c>
      <c r="D132" s="224">
        <v>40306</v>
      </c>
      <c r="E132" s="225">
        <v>0.59</v>
      </c>
      <c r="F132" s="226" t="s">
        <v>13</v>
      </c>
      <c r="G132" s="227"/>
      <c r="H132" s="227"/>
      <c r="I132" s="227"/>
      <c r="J132" s="227"/>
      <c r="K132" s="228" t="s">
        <v>2529</v>
      </c>
      <c r="L132" s="75"/>
      <c r="M132" s="73" t="s">
        <v>8</v>
      </c>
      <c r="N132" s="23" t="str">
        <f t="shared" si="66"/>
        <v/>
      </c>
      <c r="O132" s="23" t="str">
        <f t="shared" si="67"/>
        <v>◄</v>
      </c>
      <c r="P132" s="24"/>
      <c r="Q132" s="21"/>
      <c r="R132" s="23" t="str">
        <f t="shared" si="68"/>
        <v/>
      </c>
      <c r="S132" s="23" t="str">
        <f t="shared" si="69"/>
        <v>◄</v>
      </c>
      <c r="T132" s="22"/>
      <c r="U132" s="21"/>
      <c r="V132" s="20"/>
      <c r="W132" s="19"/>
      <c r="X132" s="18">
        <f t="shared" si="70"/>
        <v>0</v>
      </c>
      <c r="Y132" s="17">
        <f t="shared" si="71"/>
        <v>0</v>
      </c>
      <c r="Z132" s="16"/>
      <c r="AA132" s="15">
        <f t="shared" si="72"/>
        <v>0</v>
      </c>
      <c r="AB132" s="14">
        <f t="shared" si="73"/>
        <v>0</v>
      </c>
      <c r="AC132" s="12"/>
      <c r="AD132" s="13"/>
      <c r="AE132" s="12"/>
      <c r="AF132" s="11"/>
      <c r="AG132" s="11"/>
      <c r="AH132" s="5" t="s">
        <v>0</v>
      </c>
      <c r="AI132" s="4"/>
    </row>
    <row r="133" spans="1:35" ht="16.2" customHeight="1" x14ac:dyDescent="0.25">
      <c r="A133" s="221"/>
      <c r="B133" s="222"/>
      <c r="C133" s="223">
        <v>4039</v>
      </c>
      <c r="D133" s="224">
        <v>40306</v>
      </c>
      <c r="E133" s="225">
        <v>0.59</v>
      </c>
      <c r="F133" s="226" t="s">
        <v>13</v>
      </c>
      <c r="G133" s="227"/>
      <c r="H133" s="227"/>
      <c r="I133" s="227"/>
      <c r="J133" s="227"/>
      <c r="K133" s="228" t="s">
        <v>2527</v>
      </c>
      <c r="L133" s="75"/>
      <c r="M133" s="73" t="s">
        <v>8</v>
      </c>
      <c r="N133" s="23" t="str">
        <f t="shared" si="66"/>
        <v/>
      </c>
      <c r="O133" s="23" t="str">
        <f t="shared" si="67"/>
        <v>◄</v>
      </c>
      <c r="P133" s="24"/>
      <c r="Q133" s="21"/>
      <c r="R133" s="23" t="str">
        <f t="shared" si="68"/>
        <v/>
      </c>
      <c r="S133" s="23" t="str">
        <f t="shared" si="69"/>
        <v>◄</v>
      </c>
      <c r="T133" s="22"/>
      <c r="U133" s="21"/>
      <c r="V133" s="20"/>
      <c r="W133" s="19"/>
      <c r="X133" s="18">
        <f t="shared" si="70"/>
        <v>0</v>
      </c>
      <c r="Y133" s="17">
        <f t="shared" si="71"/>
        <v>0</v>
      </c>
      <c r="Z133" s="16"/>
      <c r="AA133" s="15">
        <f t="shared" si="72"/>
        <v>0</v>
      </c>
      <c r="AB133" s="14">
        <f t="shared" si="73"/>
        <v>0</v>
      </c>
      <c r="AC133" s="12"/>
      <c r="AD133" s="13"/>
      <c r="AE133" s="12"/>
      <c r="AF133" s="11"/>
      <c r="AG133" s="11"/>
      <c r="AH133" s="5" t="s">
        <v>0</v>
      </c>
      <c r="AI133" s="4"/>
    </row>
    <row r="134" spans="1:35" ht="16.2" customHeight="1" x14ac:dyDescent="0.25">
      <c r="A134" s="221"/>
      <c r="B134" s="222"/>
      <c r="C134" s="223">
        <v>4040</v>
      </c>
      <c r="D134" s="224">
        <v>40306</v>
      </c>
      <c r="E134" s="225">
        <v>0.59</v>
      </c>
      <c r="F134" s="226" t="s">
        <v>13</v>
      </c>
      <c r="G134" s="227"/>
      <c r="H134" s="227"/>
      <c r="I134" s="227"/>
      <c r="J134" s="227"/>
      <c r="K134" s="228" t="s">
        <v>2525</v>
      </c>
      <c r="L134" s="75"/>
      <c r="M134" s="73" t="s">
        <v>8</v>
      </c>
      <c r="N134" s="23" t="str">
        <f t="shared" si="66"/>
        <v/>
      </c>
      <c r="O134" s="23" t="str">
        <f t="shared" si="67"/>
        <v>◄</v>
      </c>
      <c r="P134" s="24"/>
      <c r="Q134" s="21"/>
      <c r="R134" s="23" t="str">
        <f t="shared" si="68"/>
        <v/>
      </c>
      <c r="S134" s="23" t="str">
        <f t="shared" si="69"/>
        <v>◄</v>
      </c>
      <c r="T134" s="22"/>
      <c r="U134" s="21"/>
      <c r="V134" s="20"/>
      <c r="W134" s="19"/>
      <c r="X134" s="18">
        <f t="shared" si="70"/>
        <v>0</v>
      </c>
      <c r="Y134" s="17">
        <f t="shared" si="71"/>
        <v>0</v>
      </c>
      <c r="Z134" s="16"/>
      <c r="AA134" s="15">
        <f t="shared" si="72"/>
        <v>0</v>
      </c>
      <c r="AB134" s="14">
        <f t="shared" si="73"/>
        <v>0</v>
      </c>
      <c r="AC134" s="12"/>
      <c r="AD134" s="13"/>
      <c r="AE134" s="12"/>
      <c r="AF134" s="11"/>
      <c r="AG134" s="11"/>
      <c r="AH134" s="5" t="s">
        <v>0</v>
      </c>
      <c r="AI134" s="4"/>
    </row>
    <row r="135" spans="1:35" ht="16.2" customHeight="1" x14ac:dyDescent="0.25">
      <c r="A135" s="221"/>
      <c r="B135" s="222"/>
      <c r="C135" s="223">
        <v>4041</v>
      </c>
      <c r="D135" s="224">
        <v>40306</v>
      </c>
      <c r="E135" s="225">
        <v>0.59</v>
      </c>
      <c r="F135" s="226" t="s">
        <v>13</v>
      </c>
      <c r="G135" s="227"/>
      <c r="H135" s="227"/>
      <c r="I135" s="227"/>
      <c r="J135" s="227"/>
      <c r="K135" s="228" t="s">
        <v>2523</v>
      </c>
      <c r="L135" s="75"/>
      <c r="M135" s="73" t="s">
        <v>181</v>
      </c>
      <c r="N135" s="23" t="str">
        <f t="shared" si="66"/>
        <v/>
      </c>
      <c r="O135" s="23" t="str">
        <f t="shared" si="67"/>
        <v>◄</v>
      </c>
      <c r="P135" s="24"/>
      <c r="Q135" s="21"/>
      <c r="R135" s="23" t="str">
        <f t="shared" si="68"/>
        <v/>
      </c>
      <c r="S135" s="23" t="str">
        <f t="shared" si="69"/>
        <v>◄</v>
      </c>
      <c r="T135" s="22"/>
      <c r="U135" s="21"/>
      <c r="V135" s="20"/>
      <c r="W135" s="19"/>
      <c r="X135" s="18">
        <f t="shared" si="70"/>
        <v>0</v>
      </c>
      <c r="Y135" s="17">
        <f t="shared" si="71"/>
        <v>0</v>
      </c>
      <c r="Z135" s="16"/>
      <c r="AA135" s="15">
        <f t="shared" si="72"/>
        <v>0</v>
      </c>
      <c r="AB135" s="14">
        <f t="shared" si="73"/>
        <v>0</v>
      </c>
      <c r="AC135" s="12"/>
      <c r="AD135" s="13"/>
      <c r="AE135" s="12"/>
      <c r="AF135" s="11"/>
      <c r="AG135" s="11"/>
      <c r="AH135" s="5" t="s">
        <v>0</v>
      </c>
      <c r="AI135" s="4"/>
    </row>
    <row r="136" spans="1:35" ht="16.2" customHeight="1" x14ac:dyDescent="0.25">
      <c r="A136" s="221"/>
      <c r="B136" s="222"/>
      <c r="C136" s="229" t="s">
        <v>2533</v>
      </c>
      <c r="D136" s="224">
        <v>40306</v>
      </c>
      <c r="E136" s="225">
        <v>0.59</v>
      </c>
      <c r="F136" s="226" t="s">
        <v>13</v>
      </c>
      <c r="G136" s="227"/>
      <c r="H136" s="227"/>
      <c r="I136" s="227"/>
      <c r="J136" s="223" t="s">
        <v>2532</v>
      </c>
      <c r="K136" s="228" t="s">
        <v>2531</v>
      </c>
      <c r="L136" s="75"/>
      <c r="M136" s="73" t="s">
        <v>491</v>
      </c>
      <c r="N136" s="23" t="str">
        <f t="shared" si="66"/>
        <v/>
      </c>
      <c r="O136" s="23" t="str">
        <f t="shared" si="67"/>
        <v>◄</v>
      </c>
      <c r="P136" s="24"/>
      <c r="Q136" s="21"/>
      <c r="R136" s="23" t="str">
        <f t="shared" si="68"/>
        <v/>
      </c>
      <c r="S136" s="23" t="str">
        <f t="shared" si="69"/>
        <v>◄</v>
      </c>
      <c r="T136" s="22"/>
      <c r="U136" s="21"/>
      <c r="V136" s="20"/>
      <c r="W136" s="19"/>
      <c r="X136" s="18">
        <f t="shared" si="70"/>
        <v>0</v>
      </c>
      <c r="Y136" s="17">
        <f t="shared" si="71"/>
        <v>0</v>
      </c>
      <c r="Z136" s="16"/>
      <c r="AA136" s="15">
        <f t="shared" si="72"/>
        <v>0</v>
      </c>
      <c r="AB136" s="14">
        <f t="shared" si="73"/>
        <v>0</v>
      </c>
      <c r="AC136" s="12"/>
      <c r="AD136" s="13"/>
      <c r="AE136" s="12"/>
      <c r="AF136" s="11"/>
      <c r="AG136" s="11"/>
      <c r="AH136" s="5" t="s">
        <v>0</v>
      </c>
      <c r="AI136" s="4"/>
    </row>
    <row r="137" spans="1:35" ht="16.2" x14ac:dyDescent="0.25">
      <c r="A137" s="221"/>
      <c r="B137" s="222"/>
      <c r="C137" s="229" t="s">
        <v>2530</v>
      </c>
      <c r="D137" s="224">
        <v>40306</v>
      </c>
      <c r="E137" s="225">
        <v>0.59</v>
      </c>
      <c r="F137" s="226" t="s">
        <v>13</v>
      </c>
      <c r="G137" s="227"/>
      <c r="H137" s="227"/>
      <c r="I137" s="227"/>
      <c r="J137" s="223">
        <v>4038</v>
      </c>
      <c r="K137" s="228" t="s">
        <v>2529</v>
      </c>
      <c r="L137" s="75"/>
      <c r="M137" s="73" t="s">
        <v>183</v>
      </c>
      <c r="N137" s="23" t="str">
        <f t="shared" si="66"/>
        <v/>
      </c>
      <c r="O137" s="23" t="str">
        <f t="shared" si="67"/>
        <v>◄</v>
      </c>
      <c r="P137" s="24"/>
      <c r="Q137" s="21"/>
      <c r="R137" s="23" t="str">
        <f t="shared" si="68"/>
        <v/>
      </c>
      <c r="S137" s="23" t="str">
        <f t="shared" si="69"/>
        <v>◄</v>
      </c>
      <c r="T137" s="22"/>
      <c r="U137" s="21"/>
      <c r="V137" s="20"/>
      <c r="W137" s="19"/>
      <c r="X137" s="18">
        <f t="shared" si="70"/>
        <v>0</v>
      </c>
      <c r="Y137" s="17">
        <f t="shared" si="71"/>
        <v>0</v>
      </c>
      <c r="Z137" s="16"/>
      <c r="AA137" s="15">
        <f t="shared" si="72"/>
        <v>0</v>
      </c>
      <c r="AB137" s="14">
        <f t="shared" si="73"/>
        <v>0</v>
      </c>
      <c r="AC137" s="12"/>
      <c r="AD137" s="13"/>
      <c r="AE137" s="12"/>
      <c r="AF137" s="11"/>
      <c r="AG137" s="11"/>
      <c r="AH137" s="5" t="s">
        <v>0</v>
      </c>
      <c r="AI137" s="4"/>
    </row>
    <row r="138" spans="1:35" ht="16.2" x14ac:dyDescent="0.25">
      <c r="A138" s="221"/>
      <c r="B138" s="222"/>
      <c r="C138" s="229" t="s">
        <v>2528</v>
      </c>
      <c r="D138" s="224">
        <v>40306</v>
      </c>
      <c r="E138" s="225">
        <v>0.59</v>
      </c>
      <c r="F138" s="226" t="s">
        <v>13</v>
      </c>
      <c r="G138" s="227"/>
      <c r="H138" s="227"/>
      <c r="I138" s="227"/>
      <c r="J138" s="223">
        <v>4039</v>
      </c>
      <c r="K138" s="228" t="s">
        <v>2527</v>
      </c>
      <c r="L138" s="75"/>
      <c r="M138" s="73" t="s">
        <v>183</v>
      </c>
      <c r="N138" s="23" t="str">
        <f t="shared" si="66"/>
        <v/>
      </c>
      <c r="O138" s="23" t="str">
        <f t="shared" si="67"/>
        <v>◄</v>
      </c>
      <c r="P138" s="24"/>
      <c r="Q138" s="21"/>
      <c r="R138" s="23" t="str">
        <f t="shared" si="68"/>
        <v/>
      </c>
      <c r="S138" s="23" t="str">
        <f t="shared" si="69"/>
        <v>◄</v>
      </c>
      <c r="T138" s="22"/>
      <c r="U138" s="21"/>
      <c r="V138" s="20"/>
      <c r="W138" s="19"/>
      <c r="X138" s="18">
        <f t="shared" si="70"/>
        <v>0</v>
      </c>
      <c r="Y138" s="17">
        <f t="shared" si="71"/>
        <v>0</v>
      </c>
      <c r="Z138" s="16"/>
      <c r="AA138" s="15">
        <f t="shared" si="72"/>
        <v>0</v>
      </c>
      <c r="AB138" s="14">
        <f t="shared" si="73"/>
        <v>0</v>
      </c>
      <c r="AC138" s="12"/>
      <c r="AD138" s="13"/>
      <c r="AE138" s="12"/>
      <c r="AF138" s="11"/>
      <c r="AG138" s="11"/>
      <c r="AH138" s="5" t="s">
        <v>0</v>
      </c>
      <c r="AI138" s="4"/>
    </row>
    <row r="139" spans="1:35" ht="16.2" x14ac:dyDescent="0.25">
      <c r="A139" s="221"/>
      <c r="B139" s="222"/>
      <c r="C139" s="229" t="s">
        <v>2526</v>
      </c>
      <c r="D139" s="224">
        <v>40306</v>
      </c>
      <c r="E139" s="225">
        <v>0.59</v>
      </c>
      <c r="F139" s="226" t="s">
        <v>13</v>
      </c>
      <c r="G139" s="227"/>
      <c r="H139" s="227"/>
      <c r="I139" s="227"/>
      <c r="J139" s="223">
        <v>4040</v>
      </c>
      <c r="K139" s="228" t="s">
        <v>2525</v>
      </c>
      <c r="L139" s="75"/>
      <c r="M139" s="73" t="s">
        <v>183</v>
      </c>
      <c r="N139" s="23" t="str">
        <f t="shared" si="66"/>
        <v/>
      </c>
      <c r="O139" s="23" t="str">
        <f t="shared" si="67"/>
        <v>◄</v>
      </c>
      <c r="P139" s="24"/>
      <c r="Q139" s="21"/>
      <c r="R139" s="23" t="str">
        <f t="shared" si="68"/>
        <v/>
      </c>
      <c r="S139" s="23" t="str">
        <f t="shared" si="69"/>
        <v>◄</v>
      </c>
      <c r="T139" s="22"/>
      <c r="U139" s="21"/>
      <c r="V139" s="20"/>
      <c r="W139" s="19"/>
      <c r="X139" s="18">
        <f t="shared" si="70"/>
        <v>0</v>
      </c>
      <c r="Y139" s="17">
        <f t="shared" si="71"/>
        <v>0</v>
      </c>
      <c r="Z139" s="16"/>
      <c r="AA139" s="15">
        <f t="shared" si="72"/>
        <v>0</v>
      </c>
      <c r="AB139" s="14">
        <f t="shared" si="73"/>
        <v>0</v>
      </c>
      <c r="AC139" s="12"/>
      <c r="AD139" s="13"/>
      <c r="AE139" s="12"/>
      <c r="AF139" s="11"/>
      <c r="AG139" s="11"/>
      <c r="AH139" s="5" t="s">
        <v>0</v>
      </c>
      <c r="AI139" s="4"/>
    </row>
    <row r="140" spans="1:35" ht="16.2" x14ac:dyDescent="0.25">
      <c r="A140" s="221"/>
      <c r="B140" s="222"/>
      <c r="C140" s="229" t="s">
        <v>2524</v>
      </c>
      <c r="D140" s="224">
        <v>40306</v>
      </c>
      <c r="E140" s="225">
        <v>0.59</v>
      </c>
      <c r="F140" s="226" t="s">
        <v>13</v>
      </c>
      <c r="G140" s="227"/>
      <c r="H140" s="227"/>
      <c r="I140" s="227"/>
      <c r="J140" s="223">
        <v>4041</v>
      </c>
      <c r="K140" s="228" t="s">
        <v>2523</v>
      </c>
      <c r="L140" s="75"/>
      <c r="M140" s="73" t="s">
        <v>183</v>
      </c>
      <c r="N140" s="23" t="str">
        <f t="shared" si="66"/>
        <v/>
      </c>
      <c r="O140" s="23" t="str">
        <f t="shared" si="67"/>
        <v>◄</v>
      </c>
      <c r="P140" s="24"/>
      <c r="Q140" s="21"/>
      <c r="R140" s="23" t="str">
        <f t="shared" si="68"/>
        <v/>
      </c>
      <c r="S140" s="23" t="str">
        <f t="shared" si="69"/>
        <v>◄</v>
      </c>
      <c r="T140" s="22"/>
      <c r="U140" s="21"/>
      <c r="V140" s="20"/>
      <c r="W140" s="19"/>
      <c r="X140" s="18">
        <f t="shared" si="70"/>
        <v>0</v>
      </c>
      <c r="Y140" s="17">
        <f t="shared" si="71"/>
        <v>0</v>
      </c>
      <c r="Z140" s="16"/>
      <c r="AA140" s="15">
        <f t="shared" si="72"/>
        <v>0</v>
      </c>
      <c r="AB140" s="14">
        <f t="shared" si="73"/>
        <v>0</v>
      </c>
      <c r="AC140" s="12"/>
      <c r="AD140" s="13"/>
      <c r="AE140" s="12"/>
      <c r="AF140" s="11"/>
      <c r="AG140" s="11"/>
      <c r="AH140" s="5" t="s">
        <v>0</v>
      </c>
      <c r="AI140" s="4"/>
    </row>
    <row r="141" spans="1:35" ht="19.2" customHeight="1" thickBot="1" x14ac:dyDescent="0.3">
      <c r="A141" s="221"/>
      <c r="B141" s="240"/>
      <c r="C141" s="241" t="s">
        <v>2522</v>
      </c>
      <c r="D141" s="224">
        <v>40306</v>
      </c>
      <c r="E141" s="225">
        <v>5.8999999999999995</v>
      </c>
      <c r="F141" s="226" t="s">
        <v>13</v>
      </c>
      <c r="G141" s="227"/>
      <c r="H141" s="227"/>
      <c r="I141" s="227"/>
      <c r="J141" s="227"/>
      <c r="K141" s="237" t="s">
        <v>2521</v>
      </c>
      <c r="L141" s="111"/>
      <c r="M141" s="112"/>
      <c r="N141" s="23" t="str">
        <f t="shared" si="66"/>
        <v/>
      </c>
      <c r="O141" s="23" t="str">
        <f t="shared" si="67"/>
        <v>◄</v>
      </c>
      <c r="P141" s="24"/>
      <c r="Q141" s="21"/>
      <c r="R141" s="23" t="str">
        <f t="shared" si="68"/>
        <v/>
      </c>
      <c r="S141" s="23" t="str">
        <f t="shared" si="69"/>
        <v>◄</v>
      </c>
      <c r="T141" s="22"/>
      <c r="U141" s="21"/>
      <c r="V141" s="20"/>
      <c r="W141" s="19"/>
      <c r="X141" s="18">
        <f t="shared" si="70"/>
        <v>0</v>
      </c>
      <c r="Y141" s="17">
        <f t="shared" si="71"/>
        <v>0</v>
      </c>
      <c r="Z141" s="16"/>
      <c r="AA141" s="15">
        <f t="shared" si="72"/>
        <v>0</v>
      </c>
      <c r="AB141" s="14">
        <f t="shared" si="73"/>
        <v>0</v>
      </c>
      <c r="AC141" s="12"/>
      <c r="AD141" s="13"/>
      <c r="AE141" s="12"/>
      <c r="AF141" s="11"/>
      <c r="AG141" s="11"/>
      <c r="AH141" s="5" t="s">
        <v>0</v>
      </c>
      <c r="AI141" s="4"/>
    </row>
    <row r="142" spans="1:35" ht="16.8" thickTop="1" thickBot="1" x14ac:dyDescent="0.25">
      <c r="A142" s="214">
        <f>ROWS(A143:A146)-1</f>
        <v>3</v>
      </c>
      <c r="B142" s="215" t="s">
        <v>2520</v>
      </c>
      <c r="C142" s="220"/>
      <c r="D142" s="217"/>
      <c r="E142" s="217"/>
      <c r="F142" s="238"/>
      <c r="G142" s="239"/>
      <c r="H142" s="217"/>
      <c r="I142" s="217"/>
      <c r="J142" s="217"/>
      <c r="K142" s="220"/>
      <c r="L142" s="74">
        <v>40310</v>
      </c>
      <c r="M142" s="9" t="s">
        <v>2519</v>
      </c>
      <c r="N142" s="23"/>
      <c r="O142" s="33" t="str">
        <f>IF(COUNTIF(N143:N146,"?")&gt;0,"?",IF(AND(P142="◄",Q142="►"),"◄►",IF(P142="◄","◄",IF(Q142="►","►",""))))</f>
        <v>◄</v>
      </c>
      <c r="P142" s="32" t="str">
        <f>IF(SUM(P143:P146)+1=ROWS(P143:P146)-COUNTIF(P143:P146,"-"),"","◄")</f>
        <v>◄</v>
      </c>
      <c r="Q142" s="31" t="str">
        <f>IF(SUM(Q143:Q146)&gt;0,"►","")</f>
        <v/>
      </c>
      <c r="R142" s="23"/>
      <c r="S142" s="33" t="str">
        <f>IF(COUNTIF(R143:R146,"?")&gt;0,"?",IF(AND(T142="◄",U142="►"),"◄►",IF(T142="◄","◄",IF(U142="►","►",""))))</f>
        <v>◄</v>
      </c>
      <c r="T142" s="32" t="str">
        <f>IF(SUM(T143:T146)+1=ROWS(T143:T146)-COUNTIF(T143:T146,"-"),"","◄")</f>
        <v>◄</v>
      </c>
      <c r="U142" s="31" t="str">
        <f>IF(SUM(U143:U146)&gt;0,"►","")</f>
        <v/>
      </c>
      <c r="V142" s="10">
        <f>ROWS(V143:V146)-1</f>
        <v>3</v>
      </c>
      <c r="W142" s="30">
        <f>SUM(W143:W146)-W146</f>
        <v>0</v>
      </c>
      <c r="X142" s="29" t="s">
        <v>17</v>
      </c>
      <c r="Y142" s="28"/>
      <c r="Z142" s="30">
        <f>SUM(Z143:Z146)-Z146</f>
        <v>0</v>
      </c>
      <c r="AA142" s="29" t="s">
        <v>17</v>
      </c>
      <c r="AB142" s="28"/>
      <c r="AC142" s="43" t="str">
        <f>IF(AD142="◄","◄",IF(AD142="ok","►",""))</f>
        <v>◄</v>
      </c>
      <c r="AD142" s="42" t="str">
        <f>IF(AD143&gt;0,"OK","◄")</f>
        <v>◄</v>
      </c>
      <c r="AE142" s="41" t="str">
        <f>IF(AND(AF142="◄",AG142="►"),"◄?►",IF(AF142="◄","◄",IF(AG142="►","►","")))</f>
        <v>◄</v>
      </c>
      <c r="AF142" s="32" t="str">
        <f>IF(AF143&gt;0,"","◄")</f>
        <v>◄</v>
      </c>
      <c r="AG142" s="31" t="str">
        <f>IF(AG143&gt;0,"►","")</f>
        <v/>
      </c>
      <c r="AH142" s="5" t="s">
        <v>0</v>
      </c>
      <c r="AI142" s="4"/>
    </row>
    <row r="143" spans="1:35" ht="18.600000000000001" customHeight="1" thickBot="1" x14ac:dyDescent="0.3">
      <c r="A143" s="221"/>
      <c r="B143" s="222"/>
      <c r="C143" s="229" t="s">
        <v>2516</v>
      </c>
      <c r="D143" s="224">
        <v>40310</v>
      </c>
      <c r="E143" s="225">
        <v>0.28000000000000003</v>
      </c>
      <c r="F143" s="226" t="s">
        <v>2515</v>
      </c>
      <c r="G143" s="256">
        <v>1</v>
      </c>
      <c r="H143" s="227"/>
      <c r="I143" s="227"/>
      <c r="J143" s="227"/>
      <c r="K143" s="228" t="s">
        <v>2518</v>
      </c>
      <c r="L143" s="111"/>
      <c r="M143" s="112"/>
      <c r="N143" s="23" t="str">
        <f>IF(O143="?","?","")</f>
        <v/>
      </c>
      <c r="O143" s="23" t="str">
        <f>IF(AND(P143="",Q143&gt;0),"?",IF(P143="","◄",IF(Q143&gt;=1,"►","")))</f>
        <v>◄</v>
      </c>
      <c r="P143" s="24"/>
      <c r="Q143" s="21"/>
      <c r="R143" s="23" t="str">
        <f>IF(S143="?","?","")</f>
        <v/>
      </c>
      <c r="S143" s="23" t="str">
        <f>IF(AND(T143="",U143&gt;0),"?",IF(T143="","◄",IF(U143&gt;=1,"►","")))</f>
        <v>◄</v>
      </c>
      <c r="T143" s="22"/>
      <c r="U143" s="21"/>
      <c r="V143" s="20"/>
      <c r="W143" s="19"/>
      <c r="X143" s="18">
        <f t="shared" ref="X143:Y145" si="74">(P143*W143)</f>
        <v>0</v>
      </c>
      <c r="Y143" s="17">
        <f t="shared" si="74"/>
        <v>0</v>
      </c>
      <c r="Z143" s="16"/>
      <c r="AA143" s="15">
        <f t="shared" ref="AA143:AB145" si="75">(T143*Z143)</f>
        <v>0</v>
      </c>
      <c r="AB143" s="14">
        <f t="shared" si="75"/>
        <v>0</v>
      </c>
      <c r="AC143" s="39" t="str">
        <f>IF(AD143&gt;0,"ok","◄")</f>
        <v>◄</v>
      </c>
      <c r="AD143" s="40"/>
      <c r="AE143" s="39" t="str">
        <f>IF(AND(AF143="",AG143&gt;0),"?",IF(AF143="","◄",IF(AG143&gt;=1,"►","")))</f>
        <v>◄</v>
      </c>
      <c r="AF143" s="38"/>
      <c r="AG143" s="37"/>
      <c r="AH143" s="5" t="s">
        <v>0</v>
      </c>
      <c r="AI143" s="4"/>
    </row>
    <row r="144" spans="1:35" ht="18.600000000000001" customHeight="1" thickBot="1" x14ac:dyDescent="0.3">
      <c r="A144" s="221"/>
      <c r="B144" s="232" t="s">
        <v>57</v>
      </c>
      <c r="C144" s="233" t="s">
        <v>2516</v>
      </c>
      <c r="D144" s="224">
        <v>40310</v>
      </c>
      <c r="E144" s="225">
        <v>2.8000000000000003</v>
      </c>
      <c r="F144" s="226" t="s">
        <v>2515</v>
      </c>
      <c r="G144" s="256">
        <v>1</v>
      </c>
      <c r="H144" s="234" t="s">
        <v>2517</v>
      </c>
      <c r="I144" s="257"/>
      <c r="J144" s="258" t="s">
        <v>709</v>
      </c>
      <c r="K144" s="237" t="s">
        <v>2513</v>
      </c>
      <c r="L144" s="80" t="s">
        <v>423</v>
      </c>
      <c r="M144" s="73" t="s">
        <v>676</v>
      </c>
      <c r="N144" s="23" t="str">
        <f>IF(O144="?","?","")</f>
        <v/>
      </c>
      <c r="O144" s="23" t="str">
        <f>IF(AND(P144="",Q144&gt;0),"?",IF(P144="","◄",IF(Q144&gt;=1,"►","")))</f>
        <v>◄</v>
      </c>
      <c r="P144" s="24"/>
      <c r="Q144" s="21"/>
      <c r="R144" s="23" t="str">
        <f>IF(S144="?","?","")</f>
        <v/>
      </c>
      <c r="S144" s="23" t="str">
        <f>IF(AND(T144="",U144&gt;0),"?",IF(T144="","◄",IF(U144&gt;=1,"►","")))</f>
        <v>◄</v>
      </c>
      <c r="T144" s="22"/>
      <c r="U144" s="21"/>
      <c r="V144" s="20"/>
      <c r="W144" s="19"/>
      <c r="X144" s="18">
        <f t="shared" si="74"/>
        <v>0</v>
      </c>
      <c r="Y144" s="17">
        <f t="shared" si="74"/>
        <v>0</v>
      </c>
      <c r="Z144" s="16"/>
      <c r="AA144" s="15">
        <f t="shared" si="75"/>
        <v>0</v>
      </c>
      <c r="AB144" s="14">
        <f t="shared" si="75"/>
        <v>0</v>
      </c>
      <c r="AC144" s="12"/>
      <c r="AD144" s="13"/>
      <c r="AE144" s="12"/>
      <c r="AF144" s="149" t="str">
        <f>LEFT(M142,17)</f>
        <v>▬ Philanews Nr. 4</v>
      </c>
      <c r="AG144" s="150"/>
      <c r="AH144" s="5" t="s">
        <v>0</v>
      </c>
      <c r="AI144" s="4"/>
    </row>
    <row r="145" spans="1:35" ht="18.600000000000001" customHeight="1" thickBot="1" x14ac:dyDescent="0.3">
      <c r="A145" s="221"/>
      <c r="B145" s="232" t="s">
        <v>57</v>
      </c>
      <c r="C145" s="233" t="s">
        <v>2516</v>
      </c>
      <c r="D145" s="224">
        <v>40310</v>
      </c>
      <c r="E145" s="225">
        <v>28.000000000000004</v>
      </c>
      <c r="F145" s="226" t="s">
        <v>2515</v>
      </c>
      <c r="G145" s="256">
        <v>1</v>
      </c>
      <c r="H145" s="259" t="s">
        <v>2514</v>
      </c>
      <c r="I145" s="260"/>
      <c r="J145" s="258" t="s">
        <v>709</v>
      </c>
      <c r="K145" s="237" t="s">
        <v>2513</v>
      </c>
      <c r="L145" s="80" t="s">
        <v>423</v>
      </c>
      <c r="M145" s="73" t="s">
        <v>676</v>
      </c>
      <c r="N145" s="23" t="str">
        <f>IF(O145="?","?","")</f>
        <v/>
      </c>
      <c r="O145" s="23" t="str">
        <f>IF(AND(P145="",Q145&gt;0),"?",IF(P145="","◄",IF(Q145&gt;=1,"►","")))</f>
        <v>◄</v>
      </c>
      <c r="P145" s="24"/>
      <c r="Q145" s="21"/>
      <c r="R145" s="23" t="str">
        <f>IF(S145="?","?","")</f>
        <v/>
      </c>
      <c r="S145" s="23" t="str">
        <f>IF(AND(T145="",U145&gt;0),"?",IF(T145="","◄",IF(U145&gt;=1,"►","")))</f>
        <v>◄</v>
      </c>
      <c r="T145" s="22"/>
      <c r="U145" s="21"/>
      <c r="V145" s="20"/>
      <c r="W145" s="19"/>
      <c r="X145" s="18">
        <f t="shared" si="74"/>
        <v>0</v>
      </c>
      <c r="Y145" s="17">
        <f t="shared" si="74"/>
        <v>0</v>
      </c>
      <c r="Z145" s="16"/>
      <c r="AA145" s="15">
        <f t="shared" si="75"/>
        <v>0</v>
      </c>
      <c r="AB145" s="14">
        <f t="shared" si="75"/>
        <v>0</v>
      </c>
      <c r="AC145" s="12"/>
      <c r="AD145" s="13"/>
      <c r="AE145" s="12"/>
      <c r="AF145" s="151"/>
      <c r="AG145" s="152"/>
      <c r="AH145" s="5" t="s">
        <v>0</v>
      </c>
      <c r="AI145" s="4"/>
    </row>
    <row r="146" spans="1:35" ht="17.399999999999999" customHeight="1" thickTop="1" thickBot="1" x14ac:dyDescent="0.25">
      <c r="A146" s="214">
        <f>ROWS(A147:A156)-1</f>
        <v>9</v>
      </c>
      <c r="B146" s="254" t="s">
        <v>2512</v>
      </c>
      <c r="C146" s="255"/>
      <c r="D146" s="255"/>
      <c r="E146" s="255"/>
      <c r="F146" s="255"/>
      <c r="G146" s="255"/>
      <c r="H146" s="255"/>
      <c r="I146" s="255"/>
      <c r="J146" s="255"/>
      <c r="K146" s="255"/>
      <c r="L146" s="74">
        <v>40341</v>
      </c>
      <c r="M146" s="9" t="s">
        <v>2511</v>
      </c>
      <c r="N146" s="23"/>
      <c r="O146" s="33" t="str">
        <f>IF(COUNTIF(N147:N156,"?")&gt;0,"?",IF(AND(P146="◄",Q146="►"),"◄►",IF(P146="◄","◄",IF(Q146="►","►",""))))</f>
        <v>◄</v>
      </c>
      <c r="P146" s="32" t="str">
        <f>IF(SUM(P147:P156)+1=ROWS(P147:P156)-COUNTIF(P147:P156,"-"),"","◄")</f>
        <v>◄</v>
      </c>
      <c r="Q146" s="31" t="str">
        <f>IF(SUM(Q147:Q156)&gt;0,"►","")</f>
        <v/>
      </c>
      <c r="R146" s="23"/>
      <c r="S146" s="33" t="str">
        <f>IF(COUNTIF(R147:R156,"?")&gt;0,"?",IF(AND(T146="◄",U146="►"),"◄►",IF(T146="◄","◄",IF(U146="►","►",""))))</f>
        <v>◄</v>
      </c>
      <c r="T146" s="32" t="str">
        <f>IF(SUM(T147:T156)+1=ROWS(T147:T156)-COUNTIF(T147:T156,"-"),"","◄")</f>
        <v>◄</v>
      </c>
      <c r="U146" s="31" t="str">
        <f>IF(SUM(U147:U156)&gt;0,"►","")</f>
        <v/>
      </c>
      <c r="V146" s="10">
        <f>ROWS(V147:V156)-1</f>
        <v>9</v>
      </c>
      <c r="W146" s="30">
        <f>SUM(W147:W156)-W156</f>
        <v>0</v>
      </c>
      <c r="X146" s="29" t="s">
        <v>17</v>
      </c>
      <c r="Y146" s="28"/>
      <c r="Z146" s="30">
        <f>SUM(Z147:Z156)-Z156</f>
        <v>0</v>
      </c>
      <c r="AA146" s="29" t="s">
        <v>17</v>
      </c>
      <c r="AB146" s="28"/>
      <c r="AC146" s="12"/>
      <c r="AD146" s="13"/>
      <c r="AE146" s="12"/>
      <c r="AF146" s="36" t="s">
        <v>47</v>
      </c>
      <c r="AG146" s="35">
        <f>D143</f>
        <v>40310</v>
      </c>
      <c r="AH146" s="5" t="s">
        <v>0</v>
      </c>
      <c r="AI146" s="4"/>
    </row>
    <row r="147" spans="1:35" ht="21.6" customHeight="1" thickBot="1" x14ac:dyDescent="0.3">
      <c r="A147" s="221"/>
      <c r="B147" s="222"/>
      <c r="C147" s="223" t="s">
        <v>2509</v>
      </c>
      <c r="D147" s="224">
        <v>40341</v>
      </c>
      <c r="E147" s="225">
        <v>0.9</v>
      </c>
      <c r="F147" s="226" t="s">
        <v>21</v>
      </c>
      <c r="G147" s="227"/>
      <c r="H147" s="227"/>
      <c r="I147" s="227"/>
      <c r="J147" s="227"/>
      <c r="K147" s="228" t="s">
        <v>2510</v>
      </c>
      <c r="L147" s="111"/>
      <c r="M147" s="112"/>
      <c r="N147" s="23" t="str">
        <f t="shared" ref="N147:N155" si="76">IF(O147="?","?","")</f>
        <v/>
      </c>
      <c r="O147" s="23" t="str">
        <f t="shared" ref="O147:O155" si="77">IF(AND(P147="",Q147&gt;0),"?",IF(P147="","◄",IF(Q147&gt;=1,"►","")))</f>
        <v>◄</v>
      </c>
      <c r="P147" s="24"/>
      <c r="Q147" s="21"/>
      <c r="R147" s="23" t="str">
        <f t="shared" ref="R147:R155" si="78">IF(S147="?","?","")</f>
        <v/>
      </c>
      <c r="S147" s="23" t="str">
        <f t="shared" ref="S147:S155" si="79">IF(AND(T147="",U147&gt;0),"?",IF(T147="","◄",IF(U147&gt;=1,"►","")))</f>
        <v>◄</v>
      </c>
      <c r="T147" s="22"/>
      <c r="U147" s="21"/>
      <c r="V147" s="20"/>
      <c r="W147" s="19"/>
      <c r="X147" s="18">
        <f t="shared" ref="X147:X155" si="80">(P147*W147)</f>
        <v>0</v>
      </c>
      <c r="Y147" s="17">
        <f t="shared" ref="Y147:Y155" si="81">(Q147*X147)</f>
        <v>0</v>
      </c>
      <c r="Z147" s="16"/>
      <c r="AA147" s="15">
        <f t="shared" ref="AA147:AA155" si="82">(T147*Z147)</f>
        <v>0</v>
      </c>
      <c r="AB147" s="14">
        <f t="shared" ref="AB147:AB155" si="83">(U147*AA147)</f>
        <v>0</v>
      </c>
      <c r="AC147" s="12"/>
      <c r="AD147" s="13"/>
      <c r="AE147" s="12"/>
      <c r="AF147" s="11"/>
      <c r="AG147" s="11"/>
      <c r="AH147" s="5" t="s">
        <v>0</v>
      </c>
      <c r="AI147" s="4"/>
    </row>
    <row r="148" spans="1:35" ht="16.8" thickBot="1" x14ac:dyDescent="0.3">
      <c r="A148" s="221"/>
      <c r="B148" s="252" t="s">
        <v>23</v>
      </c>
      <c r="C148" s="233" t="s">
        <v>2509</v>
      </c>
      <c r="D148" s="224">
        <v>40341</v>
      </c>
      <c r="E148" s="225">
        <v>9</v>
      </c>
      <c r="F148" s="226" t="s">
        <v>21</v>
      </c>
      <c r="G148" s="227"/>
      <c r="H148" s="234" t="s">
        <v>2507</v>
      </c>
      <c r="I148" s="235"/>
      <c r="J148" s="258" t="s">
        <v>709</v>
      </c>
      <c r="K148" s="237" t="s">
        <v>2502</v>
      </c>
      <c r="L148" s="80" t="s">
        <v>423</v>
      </c>
      <c r="M148" s="77"/>
      <c r="N148" s="23" t="str">
        <f t="shared" si="76"/>
        <v/>
      </c>
      <c r="O148" s="23" t="str">
        <f t="shared" si="77"/>
        <v>◄</v>
      </c>
      <c r="P148" s="24"/>
      <c r="Q148" s="21"/>
      <c r="R148" s="23" t="str">
        <f t="shared" si="78"/>
        <v/>
      </c>
      <c r="S148" s="23" t="str">
        <f t="shared" si="79"/>
        <v>◄</v>
      </c>
      <c r="T148" s="22"/>
      <c r="U148" s="21"/>
      <c r="V148" s="20"/>
      <c r="W148" s="19"/>
      <c r="X148" s="18">
        <f t="shared" si="80"/>
        <v>0</v>
      </c>
      <c r="Y148" s="17">
        <f t="shared" si="81"/>
        <v>0</v>
      </c>
      <c r="Z148" s="16"/>
      <c r="AA148" s="15">
        <f t="shared" si="82"/>
        <v>0</v>
      </c>
      <c r="AB148" s="14">
        <f t="shared" si="83"/>
        <v>0</v>
      </c>
      <c r="AC148" s="12"/>
      <c r="AD148" s="13"/>
      <c r="AE148" s="12"/>
      <c r="AF148" s="11"/>
      <c r="AG148" s="11"/>
      <c r="AH148" s="5" t="s">
        <v>0</v>
      </c>
      <c r="AI148" s="4"/>
    </row>
    <row r="149" spans="1:35" ht="16.8" customHeight="1" thickBot="1" x14ac:dyDescent="0.3">
      <c r="A149" s="221"/>
      <c r="B149" s="252" t="s">
        <v>23</v>
      </c>
      <c r="C149" s="233" t="s">
        <v>2509</v>
      </c>
      <c r="D149" s="224">
        <v>40341</v>
      </c>
      <c r="E149" s="225">
        <v>9</v>
      </c>
      <c r="F149" s="226" t="s">
        <v>21</v>
      </c>
      <c r="G149" s="227"/>
      <c r="H149" s="234" t="s">
        <v>2506</v>
      </c>
      <c r="I149" s="235"/>
      <c r="J149" s="258" t="s">
        <v>709</v>
      </c>
      <c r="K149" s="237" t="s">
        <v>2502</v>
      </c>
      <c r="L149" s="80" t="s">
        <v>423</v>
      </c>
      <c r="M149" s="77"/>
      <c r="N149" s="23" t="str">
        <f t="shared" si="76"/>
        <v/>
      </c>
      <c r="O149" s="23" t="str">
        <f t="shared" si="77"/>
        <v>◄</v>
      </c>
      <c r="P149" s="24"/>
      <c r="Q149" s="21"/>
      <c r="R149" s="23" t="str">
        <f t="shared" si="78"/>
        <v/>
      </c>
      <c r="S149" s="23" t="str">
        <f t="shared" si="79"/>
        <v>◄</v>
      </c>
      <c r="T149" s="22"/>
      <c r="U149" s="21"/>
      <c r="V149" s="20"/>
      <c r="W149" s="19"/>
      <c r="X149" s="18">
        <f t="shared" si="80"/>
        <v>0</v>
      </c>
      <c r="Y149" s="17">
        <f t="shared" si="81"/>
        <v>0</v>
      </c>
      <c r="Z149" s="16"/>
      <c r="AA149" s="15">
        <f t="shared" si="82"/>
        <v>0</v>
      </c>
      <c r="AB149" s="14">
        <f t="shared" si="83"/>
        <v>0</v>
      </c>
      <c r="AC149" s="12"/>
      <c r="AD149" s="13"/>
      <c r="AE149" s="12"/>
      <c r="AF149" s="11"/>
      <c r="AG149" s="11"/>
      <c r="AH149" s="5" t="s">
        <v>0</v>
      </c>
      <c r="AI149" s="4"/>
    </row>
    <row r="150" spans="1:35" thickBot="1" x14ac:dyDescent="0.3">
      <c r="A150" s="221"/>
      <c r="B150" s="222"/>
      <c r="C150" s="223">
        <v>4044</v>
      </c>
      <c r="D150" s="224">
        <v>40341</v>
      </c>
      <c r="E150" s="225">
        <v>1.18</v>
      </c>
      <c r="F150" s="199">
        <v>1</v>
      </c>
      <c r="G150" s="227"/>
      <c r="H150" s="227"/>
      <c r="I150" s="227"/>
      <c r="J150" s="227"/>
      <c r="K150" s="228" t="s">
        <v>2508</v>
      </c>
      <c r="L150" s="111"/>
      <c r="M150" s="112"/>
      <c r="N150" s="23" t="str">
        <f t="shared" si="76"/>
        <v/>
      </c>
      <c r="O150" s="23" t="str">
        <f t="shared" si="77"/>
        <v>◄</v>
      </c>
      <c r="P150" s="24"/>
      <c r="Q150" s="21"/>
      <c r="R150" s="23" t="str">
        <f t="shared" si="78"/>
        <v/>
      </c>
      <c r="S150" s="23" t="str">
        <f t="shared" si="79"/>
        <v>◄</v>
      </c>
      <c r="T150" s="22"/>
      <c r="U150" s="21"/>
      <c r="V150" s="20"/>
      <c r="W150" s="19"/>
      <c r="X150" s="18">
        <f t="shared" si="80"/>
        <v>0</v>
      </c>
      <c r="Y150" s="17">
        <f t="shared" si="81"/>
        <v>0</v>
      </c>
      <c r="Z150" s="16"/>
      <c r="AA150" s="15">
        <f t="shared" si="82"/>
        <v>0</v>
      </c>
      <c r="AB150" s="14">
        <f t="shared" si="83"/>
        <v>0</v>
      </c>
      <c r="AC150" s="12"/>
      <c r="AD150" s="13"/>
      <c r="AE150" s="12"/>
      <c r="AF150" s="11"/>
      <c r="AG150" s="11"/>
      <c r="AH150" s="5" t="s">
        <v>0</v>
      </c>
      <c r="AI150" s="4"/>
    </row>
    <row r="151" spans="1:35" thickBot="1" x14ac:dyDescent="0.3">
      <c r="A151" s="221"/>
      <c r="B151" s="252" t="s">
        <v>23</v>
      </c>
      <c r="C151" s="233">
        <v>4044</v>
      </c>
      <c r="D151" s="224">
        <v>40341</v>
      </c>
      <c r="E151" s="225">
        <v>11.799999999999999</v>
      </c>
      <c r="F151" s="199">
        <v>1</v>
      </c>
      <c r="G151" s="227"/>
      <c r="H151" s="234" t="s">
        <v>2507</v>
      </c>
      <c r="I151" s="235"/>
      <c r="J151" s="258" t="s">
        <v>709</v>
      </c>
      <c r="K151" s="237" t="s">
        <v>2502</v>
      </c>
      <c r="L151" s="80" t="s">
        <v>423</v>
      </c>
      <c r="M151" s="77"/>
      <c r="N151" s="23" t="str">
        <f t="shared" si="76"/>
        <v/>
      </c>
      <c r="O151" s="23" t="str">
        <f t="shared" si="77"/>
        <v>◄</v>
      </c>
      <c r="P151" s="24"/>
      <c r="Q151" s="21"/>
      <c r="R151" s="23" t="str">
        <f t="shared" si="78"/>
        <v/>
      </c>
      <c r="S151" s="23" t="str">
        <f t="shared" si="79"/>
        <v>◄</v>
      </c>
      <c r="T151" s="22"/>
      <c r="U151" s="21"/>
      <c r="V151" s="20"/>
      <c r="W151" s="19"/>
      <c r="X151" s="18">
        <f t="shared" si="80"/>
        <v>0</v>
      </c>
      <c r="Y151" s="17">
        <f t="shared" si="81"/>
        <v>0</v>
      </c>
      <c r="Z151" s="16"/>
      <c r="AA151" s="15">
        <f t="shared" si="82"/>
        <v>0</v>
      </c>
      <c r="AB151" s="14">
        <f t="shared" si="83"/>
        <v>0</v>
      </c>
      <c r="AC151" s="12"/>
      <c r="AD151" s="13"/>
      <c r="AE151" s="12"/>
      <c r="AF151" s="11"/>
      <c r="AG151" s="11"/>
      <c r="AH151" s="5" t="s">
        <v>0</v>
      </c>
      <c r="AI151" s="4"/>
    </row>
    <row r="152" spans="1:35" thickBot="1" x14ac:dyDescent="0.3">
      <c r="A152" s="221"/>
      <c r="B152" s="252" t="s">
        <v>23</v>
      </c>
      <c r="C152" s="233">
        <v>4044</v>
      </c>
      <c r="D152" s="224">
        <v>40341</v>
      </c>
      <c r="E152" s="225">
        <v>11.799999999999999</v>
      </c>
      <c r="F152" s="199">
        <v>1</v>
      </c>
      <c r="G152" s="227"/>
      <c r="H152" s="234" t="s">
        <v>2506</v>
      </c>
      <c r="I152" s="235"/>
      <c r="J152" s="258" t="s">
        <v>709</v>
      </c>
      <c r="K152" s="237" t="s">
        <v>2502</v>
      </c>
      <c r="L152" s="80" t="s">
        <v>423</v>
      </c>
      <c r="M152" s="77"/>
      <c r="N152" s="23" t="str">
        <f t="shared" si="76"/>
        <v/>
      </c>
      <c r="O152" s="23" t="str">
        <f t="shared" si="77"/>
        <v>◄</v>
      </c>
      <c r="P152" s="24"/>
      <c r="Q152" s="21"/>
      <c r="R152" s="23" t="str">
        <f t="shared" si="78"/>
        <v/>
      </c>
      <c r="S152" s="23" t="str">
        <f t="shared" si="79"/>
        <v>◄</v>
      </c>
      <c r="T152" s="22"/>
      <c r="U152" s="21"/>
      <c r="V152" s="20"/>
      <c r="W152" s="19"/>
      <c r="X152" s="18">
        <f t="shared" si="80"/>
        <v>0</v>
      </c>
      <c r="Y152" s="17">
        <f t="shared" si="81"/>
        <v>0</v>
      </c>
      <c r="Z152" s="16"/>
      <c r="AA152" s="15">
        <f t="shared" si="82"/>
        <v>0</v>
      </c>
      <c r="AB152" s="14">
        <f t="shared" si="83"/>
        <v>0</v>
      </c>
      <c r="AC152" s="12"/>
      <c r="AD152" s="13"/>
      <c r="AE152" s="12"/>
      <c r="AF152" s="11"/>
      <c r="AG152" s="11"/>
      <c r="AH152" s="5" t="s">
        <v>0</v>
      </c>
      <c r="AI152" s="4"/>
    </row>
    <row r="153" spans="1:35" thickBot="1" x14ac:dyDescent="0.3">
      <c r="A153" s="221"/>
      <c r="B153" s="222"/>
      <c r="C153" s="223">
        <v>4045</v>
      </c>
      <c r="D153" s="224">
        <v>40341</v>
      </c>
      <c r="E153" s="225">
        <v>1.05</v>
      </c>
      <c r="F153" s="201">
        <v>1</v>
      </c>
      <c r="G153" s="227"/>
      <c r="H153" s="227"/>
      <c r="I153" s="227"/>
      <c r="J153" s="227"/>
      <c r="K153" s="228" t="s">
        <v>2505</v>
      </c>
      <c r="L153" s="111"/>
      <c r="M153" s="112"/>
      <c r="N153" s="23" t="str">
        <f t="shared" si="76"/>
        <v/>
      </c>
      <c r="O153" s="23" t="str">
        <f t="shared" si="77"/>
        <v>◄</v>
      </c>
      <c r="P153" s="24"/>
      <c r="Q153" s="21"/>
      <c r="R153" s="23" t="str">
        <f t="shared" si="78"/>
        <v/>
      </c>
      <c r="S153" s="23" t="str">
        <f t="shared" si="79"/>
        <v>◄</v>
      </c>
      <c r="T153" s="22"/>
      <c r="U153" s="21"/>
      <c r="V153" s="20"/>
      <c r="W153" s="19"/>
      <c r="X153" s="18">
        <f t="shared" si="80"/>
        <v>0</v>
      </c>
      <c r="Y153" s="17">
        <f t="shared" si="81"/>
        <v>0</v>
      </c>
      <c r="Z153" s="16"/>
      <c r="AA153" s="15">
        <f t="shared" si="82"/>
        <v>0</v>
      </c>
      <c r="AB153" s="14">
        <f t="shared" si="83"/>
        <v>0</v>
      </c>
      <c r="AC153" s="12"/>
      <c r="AD153" s="13"/>
      <c r="AE153" s="12"/>
      <c r="AF153" s="11"/>
      <c r="AG153" s="11"/>
      <c r="AH153" s="5" t="s">
        <v>0</v>
      </c>
      <c r="AI153" s="4"/>
    </row>
    <row r="154" spans="1:35" ht="15" customHeight="1" thickBot="1" x14ac:dyDescent="0.3">
      <c r="A154" s="221"/>
      <c r="B154" s="252" t="s">
        <v>23</v>
      </c>
      <c r="C154" s="233">
        <v>4045</v>
      </c>
      <c r="D154" s="224">
        <v>40341</v>
      </c>
      <c r="E154" s="225">
        <v>10.5</v>
      </c>
      <c r="F154" s="201">
        <v>1</v>
      </c>
      <c r="G154" s="227"/>
      <c r="H154" s="234" t="s">
        <v>2504</v>
      </c>
      <c r="I154" s="235"/>
      <c r="J154" s="258" t="s">
        <v>709</v>
      </c>
      <c r="K154" s="237" t="s">
        <v>2502</v>
      </c>
      <c r="L154" s="80" t="s">
        <v>423</v>
      </c>
      <c r="M154" s="77"/>
      <c r="N154" s="23" t="str">
        <f t="shared" si="76"/>
        <v/>
      </c>
      <c r="O154" s="23" t="str">
        <f t="shared" si="77"/>
        <v>◄</v>
      </c>
      <c r="P154" s="24"/>
      <c r="Q154" s="21"/>
      <c r="R154" s="23" t="str">
        <f t="shared" si="78"/>
        <v/>
      </c>
      <c r="S154" s="23" t="str">
        <f t="shared" si="79"/>
        <v>◄</v>
      </c>
      <c r="T154" s="22"/>
      <c r="U154" s="21"/>
      <c r="V154" s="20"/>
      <c r="W154" s="19"/>
      <c r="X154" s="18">
        <f t="shared" si="80"/>
        <v>0</v>
      </c>
      <c r="Y154" s="17">
        <f t="shared" si="81"/>
        <v>0</v>
      </c>
      <c r="Z154" s="16"/>
      <c r="AA154" s="15">
        <f t="shared" si="82"/>
        <v>0</v>
      </c>
      <c r="AB154" s="14">
        <f t="shared" si="83"/>
        <v>0</v>
      </c>
      <c r="AC154" s="12"/>
      <c r="AD154" s="13"/>
      <c r="AE154" s="12"/>
      <c r="AF154" s="11"/>
      <c r="AG154" s="11"/>
      <c r="AH154" s="5" t="s">
        <v>0</v>
      </c>
      <c r="AI154" s="4"/>
    </row>
    <row r="155" spans="1:35" ht="15" customHeight="1" thickBot="1" x14ac:dyDescent="0.3">
      <c r="A155" s="221"/>
      <c r="B155" s="252" t="s">
        <v>23</v>
      </c>
      <c r="C155" s="233">
        <v>4045</v>
      </c>
      <c r="D155" s="224">
        <v>40341</v>
      </c>
      <c r="E155" s="225">
        <v>10.5</v>
      </c>
      <c r="F155" s="201">
        <v>1</v>
      </c>
      <c r="G155" s="227"/>
      <c r="H155" s="234" t="s">
        <v>2503</v>
      </c>
      <c r="I155" s="235"/>
      <c r="J155" s="258" t="s">
        <v>709</v>
      </c>
      <c r="K155" s="237" t="s">
        <v>2502</v>
      </c>
      <c r="L155" s="80" t="s">
        <v>423</v>
      </c>
      <c r="M155" s="77"/>
      <c r="N155" s="23" t="str">
        <f t="shared" si="76"/>
        <v/>
      </c>
      <c r="O155" s="23" t="str">
        <f t="shared" si="77"/>
        <v>◄</v>
      </c>
      <c r="P155" s="24"/>
      <c r="Q155" s="21"/>
      <c r="R155" s="23" t="str">
        <f t="shared" si="78"/>
        <v/>
      </c>
      <c r="S155" s="23" t="str">
        <f t="shared" si="79"/>
        <v>◄</v>
      </c>
      <c r="T155" s="22"/>
      <c r="U155" s="21"/>
      <c r="V155" s="20"/>
      <c r="W155" s="19"/>
      <c r="X155" s="18">
        <f t="shared" si="80"/>
        <v>0</v>
      </c>
      <c r="Y155" s="17">
        <f t="shared" si="81"/>
        <v>0</v>
      </c>
      <c r="Z155" s="16"/>
      <c r="AA155" s="15">
        <f t="shared" si="82"/>
        <v>0</v>
      </c>
      <c r="AB155" s="14">
        <f t="shared" si="83"/>
        <v>0</v>
      </c>
      <c r="AC155" s="12"/>
      <c r="AD155" s="13"/>
      <c r="AE155" s="12"/>
      <c r="AF155" s="11"/>
      <c r="AG155" s="11"/>
      <c r="AH155" s="5" t="s">
        <v>0</v>
      </c>
      <c r="AI155" s="4"/>
    </row>
    <row r="156" spans="1:35" ht="16.8" thickTop="1" thickBot="1" x14ac:dyDescent="0.25">
      <c r="A156" s="214">
        <f>ROWS(A157:A162)-1</f>
        <v>5</v>
      </c>
      <c r="B156" s="215" t="s">
        <v>2501</v>
      </c>
      <c r="C156" s="220"/>
      <c r="D156" s="217"/>
      <c r="E156" s="217"/>
      <c r="F156" s="238"/>
      <c r="G156" s="239"/>
      <c r="H156" s="217"/>
      <c r="I156" s="217"/>
      <c r="J156" s="217"/>
      <c r="K156" s="220"/>
      <c r="L156" s="74">
        <v>40343</v>
      </c>
      <c r="M156" s="9" t="s">
        <v>2500</v>
      </c>
      <c r="N156" s="23"/>
      <c r="O156" s="33" t="str">
        <f>IF(COUNTIF(N157:N162,"?")&gt;0,"?",IF(AND(P156="◄",Q156="►"),"◄►",IF(P156="◄","◄",IF(Q156="►","►",""))))</f>
        <v>◄</v>
      </c>
      <c r="P156" s="32" t="str">
        <f>IF(SUM(P157:P162)+1=ROWS(P157:P162)-COUNTIF(P157:P162,"-"),"","◄")</f>
        <v>◄</v>
      </c>
      <c r="Q156" s="31" t="str">
        <f>IF(SUM(Q157:Q162)&gt;0,"►","")</f>
        <v/>
      </c>
      <c r="R156" s="23"/>
      <c r="S156" s="33" t="str">
        <f>IF(COUNTIF(R157:R162,"?")&gt;0,"?",IF(AND(T156="◄",U156="►"),"◄►",IF(T156="◄","◄",IF(U156="►","►",""))))</f>
        <v>◄</v>
      </c>
      <c r="T156" s="32" t="str">
        <f>IF(SUM(T157:T162)+1=ROWS(T157:T162)-COUNTIF(T157:T162,"-"),"","◄")</f>
        <v>◄</v>
      </c>
      <c r="U156" s="31" t="str">
        <f>IF(SUM(U157:U162)&gt;0,"►","")</f>
        <v/>
      </c>
      <c r="V156" s="10">
        <f>ROWS(V157:V162)-1</f>
        <v>5</v>
      </c>
      <c r="W156" s="30">
        <f>SUM(W157:W162)-W162</f>
        <v>0</v>
      </c>
      <c r="X156" s="29" t="s">
        <v>17</v>
      </c>
      <c r="Y156" s="28"/>
      <c r="Z156" s="30">
        <f>SUM(Z157:Z162)-Z162</f>
        <v>0</v>
      </c>
      <c r="AA156" s="29" t="s">
        <v>17</v>
      </c>
      <c r="AB156" s="28"/>
      <c r="AC156" s="12"/>
      <c r="AD156" s="13"/>
      <c r="AE156" s="12"/>
      <c r="AF156" s="11"/>
      <c r="AG156" s="11"/>
      <c r="AH156" s="5" t="s">
        <v>0</v>
      </c>
      <c r="AI156" s="4"/>
    </row>
    <row r="157" spans="1:35" ht="16.2" x14ac:dyDescent="0.25">
      <c r="A157" s="221"/>
      <c r="B157" s="222"/>
      <c r="C157" s="229" t="s">
        <v>2499</v>
      </c>
      <c r="D157" s="224">
        <v>40343</v>
      </c>
      <c r="E157" s="225">
        <v>4.09</v>
      </c>
      <c r="F157" s="226" t="s">
        <v>13</v>
      </c>
      <c r="G157" s="227"/>
      <c r="H157" s="227"/>
      <c r="I157" s="227"/>
      <c r="J157" s="227"/>
      <c r="K157" s="228" t="s">
        <v>2498</v>
      </c>
      <c r="L157" s="111"/>
      <c r="M157" s="112"/>
      <c r="N157" s="23" t="str">
        <f>IF(O157="?","?","")</f>
        <v/>
      </c>
      <c r="O157" s="23" t="str">
        <f>IF(AND(P157="",Q157&gt;0),"?",IF(P157="","◄",IF(Q157&gt;=1,"►","")))</f>
        <v>◄</v>
      </c>
      <c r="P157" s="24"/>
      <c r="Q157" s="21"/>
      <c r="R157" s="23" t="str">
        <f>IF(S157="?","?","")</f>
        <v/>
      </c>
      <c r="S157" s="23" t="str">
        <f>IF(AND(T157="",U157&gt;0),"?",IF(T157="","◄",IF(U157&gt;=1,"►","")))</f>
        <v>◄</v>
      </c>
      <c r="T157" s="22"/>
      <c r="U157" s="21"/>
      <c r="V157" s="20"/>
      <c r="W157" s="19"/>
      <c r="X157" s="18">
        <f t="shared" ref="X157:Y161" si="84">(P157*W157)</f>
        <v>0</v>
      </c>
      <c r="Y157" s="17">
        <f t="shared" si="84"/>
        <v>0</v>
      </c>
      <c r="Z157" s="16"/>
      <c r="AA157" s="15">
        <f t="shared" ref="AA157:AB161" si="85">(T157*Z157)</f>
        <v>0</v>
      </c>
      <c r="AB157" s="14">
        <f t="shared" si="85"/>
        <v>0</v>
      </c>
      <c r="AC157" s="12"/>
      <c r="AD157" s="13"/>
      <c r="AE157" s="12"/>
      <c r="AF157" s="11"/>
      <c r="AG157" s="11"/>
      <c r="AH157" s="5" t="s">
        <v>0</v>
      </c>
      <c r="AI157" s="4"/>
    </row>
    <row r="158" spans="1:35" ht="18.600000000000001" customHeight="1" x14ac:dyDescent="0.25">
      <c r="A158" s="221"/>
      <c r="B158" s="222"/>
      <c r="C158" s="229" t="s">
        <v>2497</v>
      </c>
      <c r="D158" s="224">
        <v>40343</v>
      </c>
      <c r="E158" s="225">
        <v>4.09</v>
      </c>
      <c r="F158" s="226" t="s">
        <v>13</v>
      </c>
      <c r="G158" s="227"/>
      <c r="H158" s="227"/>
      <c r="I158" s="227"/>
      <c r="J158" s="227"/>
      <c r="K158" s="231" t="s">
        <v>2496</v>
      </c>
      <c r="L158" s="111"/>
      <c r="M158" s="112"/>
      <c r="N158" s="23" t="str">
        <f>IF(O158="?","?","")</f>
        <v/>
      </c>
      <c r="O158" s="23" t="str">
        <f>IF(AND(P158="",Q158&gt;0),"?",IF(P158="","◄",IF(Q158&gt;=1,"►","")))</f>
        <v>◄</v>
      </c>
      <c r="P158" s="24"/>
      <c r="Q158" s="21"/>
      <c r="R158" s="23" t="str">
        <f>IF(S158="?","?","")</f>
        <v/>
      </c>
      <c r="S158" s="23" t="str">
        <f>IF(AND(T158="",U158&gt;0),"?",IF(T158="","◄",IF(U158&gt;=1,"►","")))</f>
        <v>◄</v>
      </c>
      <c r="T158" s="22"/>
      <c r="U158" s="21"/>
      <c r="V158" s="20"/>
      <c r="W158" s="19"/>
      <c r="X158" s="18">
        <f t="shared" si="84"/>
        <v>0</v>
      </c>
      <c r="Y158" s="17">
        <f t="shared" si="84"/>
        <v>0</v>
      </c>
      <c r="Z158" s="16"/>
      <c r="AA158" s="15">
        <f t="shared" si="85"/>
        <v>0</v>
      </c>
      <c r="AB158" s="14">
        <f t="shared" si="85"/>
        <v>0</v>
      </c>
      <c r="AC158" s="12"/>
      <c r="AD158" s="13"/>
      <c r="AE158" s="12"/>
      <c r="AF158" s="11"/>
      <c r="AG158" s="11"/>
      <c r="AH158" s="5" t="s">
        <v>0</v>
      </c>
      <c r="AI158" s="4"/>
    </row>
    <row r="159" spans="1:35" ht="16.8" thickBot="1" x14ac:dyDescent="0.3">
      <c r="A159" s="221"/>
      <c r="B159" s="222"/>
      <c r="C159" s="229" t="s">
        <v>2495</v>
      </c>
      <c r="D159" s="224">
        <v>40343</v>
      </c>
      <c r="E159" s="225">
        <v>4.09</v>
      </c>
      <c r="F159" s="226" t="s">
        <v>13</v>
      </c>
      <c r="G159" s="227"/>
      <c r="H159" s="227"/>
      <c r="I159" s="227"/>
      <c r="J159" s="227"/>
      <c r="K159" s="231" t="s">
        <v>2494</v>
      </c>
      <c r="L159" s="111"/>
      <c r="M159" s="112"/>
      <c r="N159" s="23" t="str">
        <f>IF(O159="?","?","")</f>
        <v/>
      </c>
      <c r="O159" s="23" t="str">
        <f>IF(AND(P159="",Q159&gt;0),"?",IF(P159="","◄",IF(Q159&gt;=1,"►","")))</f>
        <v>◄</v>
      </c>
      <c r="P159" s="24"/>
      <c r="Q159" s="21"/>
      <c r="R159" s="23" t="str">
        <f>IF(S159="?","?","")</f>
        <v/>
      </c>
      <c r="S159" s="23" t="str">
        <f>IF(AND(T159="",U159&gt;0),"?",IF(T159="","◄",IF(U159&gt;=1,"►","")))</f>
        <v>◄</v>
      </c>
      <c r="T159" s="22"/>
      <c r="U159" s="21"/>
      <c r="V159" s="20"/>
      <c r="W159" s="19"/>
      <c r="X159" s="18">
        <f t="shared" si="84"/>
        <v>0</v>
      </c>
      <c r="Y159" s="17">
        <f t="shared" si="84"/>
        <v>0</v>
      </c>
      <c r="Z159" s="16"/>
      <c r="AA159" s="15">
        <f t="shared" si="85"/>
        <v>0</v>
      </c>
      <c r="AB159" s="14">
        <f t="shared" si="85"/>
        <v>0</v>
      </c>
      <c r="AC159" s="12"/>
      <c r="AD159" s="13"/>
      <c r="AE159" s="12"/>
      <c r="AF159" s="11"/>
      <c r="AG159" s="11"/>
      <c r="AH159" s="5" t="s">
        <v>0</v>
      </c>
      <c r="AI159" s="4"/>
    </row>
    <row r="160" spans="1:35" ht="16.8" thickBot="1" x14ac:dyDescent="0.3">
      <c r="A160" s="221"/>
      <c r="B160" s="232" t="s">
        <v>57</v>
      </c>
      <c r="C160" s="233">
        <v>4046</v>
      </c>
      <c r="D160" s="224">
        <v>40343</v>
      </c>
      <c r="E160" s="225">
        <v>40.9</v>
      </c>
      <c r="F160" s="226" t="s">
        <v>13</v>
      </c>
      <c r="G160" s="227"/>
      <c r="H160" s="234" t="s">
        <v>2489</v>
      </c>
      <c r="I160" s="235"/>
      <c r="J160" s="258" t="s">
        <v>709</v>
      </c>
      <c r="K160" s="237" t="s">
        <v>2493</v>
      </c>
      <c r="L160" s="80" t="s">
        <v>423</v>
      </c>
      <c r="M160" s="73" t="s">
        <v>676</v>
      </c>
      <c r="N160" s="23" t="str">
        <f>IF(O160="?","?","")</f>
        <v/>
      </c>
      <c r="O160" s="23" t="str">
        <f>IF(AND(P160="",Q160&gt;0),"?",IF(P160="","◄",IF(Q160&gt;=1,"►","")))</f>
        <v>◄</v>
      </c>
      <c r="P160" s="24"/>
      <c r="Q160" s="21"/>
      <c r="R160" s="23" t="str">
        <f>IF(S160="?","?","")</f>
        <v/>
      </c>
      <c r="S160" s="23" t="str">
        <f>IF(AND(T160="",U160&gt;0),"?",IF(T160="","◄",IF(U160&gt;=1,"►","")))</f>
        <v>◄</v>
      </c>
      <c r="T160" s="22"/>
      <c r="U160" s="21"/>
      <c r="V160" s="20"/>
      <c r="W160" s="19"/>
      <c r="X160" s="18">
        <f t="shared" si="84"/>
        <v>0</v>
      </c>
      <c r="Y160" s="17">
        <f t="shared" si="84"/>
        <v>0</v>
      </c>
      <c r="Z160" s="16"/>
      <c r="AA160" s="15">
        <f t="shared" si="85"/>
        <v>0</v>
      </c>
      <c r="AB160" s="14">
        <f t="shared" si="85"/>
        <v>0</v>
      </c>
      <c r="AC160" s="12"/>
      <c r="AD160" s="13"/>
      <c r="AE160" s="12"/>
      <c r="AF160" s="11"/>
      <c r="AG160" s="11"/>
      <c r="AH160" s="5" t="s">
        <v>0</v>
      </c>
      <c r="AI160" s="4"/>
    </row>
    <row r="161" spans="1:35" ht="16.8" thickBot="1" x14ac:dyDescent="0.3">
      <c r="A161" s="221"/>
      <c r="B161" s="232" t="s">
        <v>57</v>
      </c>
      <c r="C161" s="233">
        <v>4046</v>
      </c>
      <c r="D161" s="224">
        <v>40343</v>
      </c>
      <c r="E161" s="225">
        <v>40.9</v>
      </c>
      <c r="F161" s="226" t="s">
        <v>13</v>
      </c>
      <c r="G161" s="227"/>
      <c r="H161" s="234" t="s">
        <v>2442</v>
      </c>
      <c r="I161" s="235"/>
      <c r="J161" s="258" t="s">
        <v>709</v>
      </c>
      <c r="K161" s="237" t="s">
        <v>2493</v>
      </c>
      <c r="L161" s="80" t="s">
        <v>423</v>
      </c>
      <c r="M161" s="73" t="s">
        <v>676</v>
      </c>
      <c r="N161" s="23" t="str">
        <f>IF(O161="?","?","")</f>
        <v/>
      </c>
      <c r="O161" s="23" t="str">
        <f>IF(AND(P161="",Q161&gt;0),"?",IF(P161="","◄",IF(Q161&gt;=1,"►","")))</f>
        <v>◄</v>
      </c>
      <c r="P161" s="24"/>
      <c r="Q161" s="21"/>
      <c r="R161" s="23" t="str">
        <f>IF(S161="?","?","")</f>
        <v/>
      </c>
      <c r="S161" s="23" t="str">
        <f>IF(AND(T161="",U161&gt;0),"?",IF(T161="","◄",IF(U161&gt;=1,"►","")))</f>
        <v>◄</v>
      </c>
      <c r="T161" s="22"/>
      <c r="U161" s="21"/>
      <c r="V161" s="20"/>
      <c r="W161" s="19"/>
      <c r="X161" s="18">
        <f t="shared" si="84"/>
        <v>0</v>
      </c>
      <c r="Y161" s="17">
        <f t="shared" si="84"/>
        <v>0</v>
      </c>
      <c r="Z161" s="16"/>
      <c r="AA161" s="15">
        <f t="shared" si="85"/>
        <v>0</v>
      </c>
      <c r="AB161" s="14">
        <f t="shared" si="85"/>
        <v>0</v>
      </c>
      <c r="AC161" s="12"/>
      <c r="AD161" s="13"/>
      <c r="AE161" s="12"/>
      <c r="AF161" s="11"/>
      <c r="AG161" s="11"/>
      <c r="AH161" s="5" t="s">
        <v>0</v>
      </c>
      <c r="AI161" s="4"/>
    </row>
    <row r="162" spans="1:35" ht="16.8" thickTop="1" thickBot="1" x14ac:dyDescent="0.25">
      <c r="A162" s="214">
        <f>ROWS(A163:A166)-1</f>
        <v>3</v>
      </c>
      <c r="B162" s="215" t="s">
        <v>2492</v>
      </c>
      <c r="C162" s="220"/>
      <c r="D162" s="217"/>
      <c r="E162" s="217"/>
      <c r="F162" s="238"/>
      <c r="G162" s="239"/>
      <c r="H162" s="217"/>
      <c r="I162" s="217"/>
      <c r="J162" s="217"/>
      <c r="K162" s="220"/>
      <c r="L162" s="74">
        <v>40341</v>
      </c>
      <c r="M162" s="9" t="s">
        <v>2491</v>
      </c>
      <c r="N162" s="23"/>
      <c r="O162" s="33" t="str">
        <f>IF(COUNTIF(N163:N166,"?")&gt;0,"?",IF(AND(P162="◄",Q162="►"),"◄►",IF(P162="◄","◄",IF(Q162="►","►",""))))</f>
        <v>◄</v>
      </c>
      <c r="P162" s="32" t="str">
        <f>IF(SUM(P163:P166)+1=ROWS(P163:P166)-COUNTIF(P163:P166,"-"),"","◄")</f>
        <v>◄</v>
      </c>
      <c r="Q162" s="31" t="str">
        <f>IF(SUM(Q163:Q166)&gt;0,"►","")</f>
        <v/>
      </c>
      <c r="R162" s="23"/>
      <c r="S162" s="33" t="str">
        <f>IF(COUNTIF(R163:R166,"?")&gt;0,"?",IF(AND(T162="◄",U162="►"),"◄►",IF(T162="◄","◄",IF(U162="►","►",""))))</f>
        <v>◄</v>
      </c>
      <c r="T162" s="32" t="str">
        <f>IF(SUM(T163:T166)+1=ROWS(T163:T166)-COUNTIF(T163:T166,"-"),"","◄")</f>
        <v>◄</v>
      </c>
      <c r="U162" s="31" t="str">
        <f>IF(SUM(U163:U166)&gt;0,"►","")</f>
        <v/>
      </c>
      <c r="V162" s="10">
        <f>ROWS(V163:V166)-1</f>
        <v>3</v>
      </c>
      <c r="W162" s="30">
        <f>SUM(W163:W166)-W166</f>
        <v>0</v>
      </c>
      <c r="X162" s="29" t="s">
        <v>17</v>
      </c>
      <c r="Y162" s="28"/>
      <c r="Z162" s="30">
        <f>SUM(Z163:Z166)-Z166</f>
        <v>0</v>
      </c>
      <c r="AA162" s="29" t="s">
        <v>17</v>
      </c>
      <c r="AB162" s="28"/>
      <c r="AC162" s="12"/>
      <c r="AD162" s="13"/>
      <c r="AE162" s="12"/>
      <c r="AF162" s="11"/>
      <c r="AG162" s="11"/>
      <c r="AH162" s="5" t="s">
        <v>0</v>
      </c>
      <c r="AI162" s="4"/>
    </row>
    <row r="163" spans="1:35" thickBot="1" x14ac:dyDescent="0.3">
      <c r="A163" s="221"/>
      <c r="B163" s="222"/>
      <c r="C163" s="223" t="s">
        <v>2488</v>
      </c>
      <c r="D163" s="224">
        <v>40341</v>
      </c>
      <c r="E163" s="225">
        <v>1.05</v>
      </c>
      <c r="F163" s="201">
        <v>1</v>
      </c>
      <c r="G163" s="227"/>
      <c r="H163" s="227"/>
      <c r="I163" s="227"/>
      <c r="J163" s="227"/>
      <c r="K163" s="228" t="s">
        <v>2490</v>
      </c>
      <c r="L163" s="111"/>
      <c r="M163" s="112"/>
      <c r="N163" s="23" t="str">
        <f>IF(O163="?","?","")</f>
        <v/>
      </c>
      <c r="O163" s="23" t="str">
        <f>IF(AND(P163="",Q163&gt;0),"?",IF(P163="","◄",IF(Q163&gt;=1,"►","")))</f>
        <v>◄</v>
      </c>
      <c r="P163" s="24"/>
      <c r="Q163" s="21"/>
      <c r="R163" s="23" t="str">
        <f>IF(S163="?","?","")</f>
        <v/>
      </c>
      <c r="S163" s="23" t="str">
        <f>IF(AND(T163="",U163&gt;0),"?",IF(T163="","◄",IF(U163&gt;=1,"►","")))</f>
        <v>◄</v>
      </c>
      <c r="T163" s="22"/>
      <c r="U163" s="21"/>
      <c r="V163" s="20"/>
      <c r="W163" s="19"/>
      <c r="X163" s="18">
        <f t="shared" ref="X163:Y165" si="86">(P163*W163)</f>
        <v>0</v>
      </c>
      <c r="Y163" s="17">
        <f t="shared" si="86"/>
        <v>0</v>
      </c>
      <c r="Z163" s="16"/>
      <c r="AA163" s="15">
        <f t="shared" ref="AA163:AB165" si="87">(T163*Z163)</f>
        <v>0</v>
      </c>
      <c r="AB163" s="14">
        <f t="shared" si="87"/>
        <v>0</v>
      </c>
      <c r="AC163" s="12"/>
      <c r="AD163" s="13"/>
      <c r="AE163" s="12"/>
      <c r="AF163" s="11"/>
      <c r="AG163" s="11"/>
      <c r="AH163" s="5" t="s">
        <v>0</v>
      </c>
      <c r="AI163" s="4"/>
    </row>
    <row r="164" spans="1:35" thickBot="1" x14ac:dyDescent="0.3">
      <c r="A164" s="221"/>
      <c r="B164" s="252" t="s">
        <v>23</v>
      </c>
      <c r="C164" s="233" t="s">
        <v>2488</v>
      </c>
      <c r="D164" s="224">
        <v>40341</v>
      </c>
      <c r="E164" s="225">
        <v>10.5</v>
      </c>
      <c r="F164" s="201">
        <v>1</v>
      </c>
      <c r="G164" s="227"/>
      <c r="H164" s="234" t="s">
        <v>2489</v>
      </c>
      <c r="I164" s="235"/>
      <c r="J164" s="258" t="s">
        <v>709</v>
      </c>
      <c r="K164" s="237" t="s">
        <v>2487</v>
      </c>
      <c r="L164" s="80" t="s">
        <v>423</v>
      </c>
      <c r="M164" s="77"/>
      <c r="N164" s="23" t="str">
        <f>IF(O164="?","?","")</f>
        <v/>
      </c>
      <c r="O164" s="23" t="str">
        <f>IF(AND(P164="",Q164&gt;0),"?",IF(P164="","◄",IF(Q164&gt;=1,"►","")))</f>
        <v>◄</v>
      </c>
      <c r="P164" s="24"/>
      <c r="Q164" s="21"/>
      <c r="R164" s="23" t="str">
        <f>IF(S164="?","?","")</f>
        <v/>
      </c>
      <c r="S164" s="23" t="str">
        <f>IF(AND(T164="",U164&gt;0),"?",IF(T164="","◄",IF(U164&gt;=1,"►","")))</f>
        <v>◄</v>
      </c>
      <c r="T164" s="22"/>
      <c r="U164" s="21"/>
      <c r="V164" s="20"/>
      <c r="W164" s="19"/>
      <c r="X164" s="18">
        <f t="shared" si="86"/>
        <v>0</v>
      </c>
      <c r="Y164" s="17">
        <f t="shared" si="86"/>
        <v>0</v>
      </c>
      <c r="Z164" s="16"/>
      <c r="AA164" s="15">
        <f t="shared" si="87"/>
        <v>0</v>
      </c>
      <c r="AB164" s="14">
        <f t="shared" si="87"/>
        <v>0</v>
      </c>
      <c r="AC164" s="12"/>
      <c r="AD164" s="13"/>
      <c r="AE164" s="12"/>
      <c r="AF164" s="11"/>
      <c r="AG164" s="11"/>
      <c r="AH164" s="5" t="s">
        <v>0</v>
      </c>
      <c r="AI164" s="4"/>
    </row>
    <row r="165" spans="1:35" thickBot="1" x14ac:dyDescent="0.3">
      <c r="A165" s="221"/>
      <c r="B165" s="252" t="s">
        <v>23</v>
      </c>
      <c r="C165" s="233" t="s">
        <v>2488</v>
      </c>
      <c r="D165" s="224">
        <v>40341</v>
      </c>
      <c r="E165" s="225">
        <v>10.5</v>
      </c>
      <c r="F165" s="201">
        <v>1</v>
      </c>
      <c r="G165" s="227"/>
      <c r="H165" s="234" t="s">
        <v>2442</v>
      </c>
      <c r="I165" s="235"/>
      <c r="J165" s="258" t="s">
        <v>709</v>
      </c>
      <c r="K165" s="237" t="s">
        <v>2487</v>
      </c>
      <c r="L165" s="80" t="s">
        <v>423</v>
      </c>
      <c r="M165" s="77"/>
      <c r="N165" s="23" t="str">
        <f>IF(O165="?","?","")</f>
        <v/>
      </c>
      <c r="O165" s="23" t="str">
        <f>IF(AND(P165="",Q165&gt;0),"?",IF(P165="","◄",IF(Q165&gt;=1,"►","")))</f>
        <v>◄</v>
      </c>
      <c r="P165" s="24"/>
      <c r="Q165" s="21"/>
      <c r="R165" s="23" t="str">
        <f>IF(S165="?","?","")</f>
        <v/>
      </c>
      <c r="S165" s="23" t="str">
        <f>IF(AND(T165="",U165&gt;0),"?",IF(T165="","◄",IF(U165&gt;=1,"►","")))</f>
        <v>◄</v>
      </c>
      <c r="T165" s="22"/>
      <c r="U165" s="21"/>
      <c r="V165" s="20"/>
      <c r="W165" s="19"/>
      <c r="X165" s="18">
        <f t="shared" si="86"/>
        <v>0</v>
      </c>
      <c r="Y165" s="17">
        <f t="shared" si="86"/>
        <v>0</v>
      </c>
      <c r="Z165" s="16"/>
      <c r="AA165" s="15">
        <f t="shared" si="87"/>
        <v>0</v>
      </c>
      <c r="AB165" s="14">
        <f t="shared" si="87"/>
        <v>0</v>
      </c>
      <c r="AC165" s="12"/>
      <c r="AD165" s="13"/>
      <c r="AE165" s="12"/>
      <c r="AF165" s="11"/>
      <c r="AG165" s="11"/>
      <c r="AH165" s="5" t="s">
        <v>0</v>
      </c>
      <c r="AI165" s="4"/>
    </row>
    <row r="166" spans="1:35" ht="16.8" thickTop="1" thickBot="1" x14ac:dyDescent="0.25">
      <c r="A166" s="214">
        <f>ROWS(A167:A169)-1</f>
        <v>2</v>
      </c>
      <c r="B166" s="215" t="s">
        <v>2486</v>
      </c>
      <c r="C166" s="220"/>
      <c r="D166" s="217"/>
      <c r="E166" s="217"/>
      <c r="F166" s="238"/>
      <c r="G166" s="217"/>
      <c r="H166" s="217"/>
      <c r="I166" s="217"/>
      <c r="J166" s="217"/>
      <c r="K166" s="220"/>
      <c r="L166" s="74">
        <v>40360</v>
      </c>
      <c r="M166" s="9" t="s">
        <v>2485</v>
      </c>
      <c r="N166" s="23"/>
      <c r="O166" s="33" t="str">
        <f>IF(COUNTIF(N167:N169,"?")&gt;0,"?",IF(AND(P166="◄",Q166="►"),"◄►",IF(P166="◄","◄",IF(Q166="►","►",""))))</f>
        <v>◄</v>
      </c>
      <c r="P166" s="32" t="str">
        <f>IF(SUM(P167:P169)+1=ROWS(P167:P169)-COUNTIF(P167:P169,"-"),"","◄")</f>
        <v>◄</v>
      </c>
      <c r="Q166" s="31" t="str">
        <f>IF(SUM(Q167:Q169)&gt;0,"►","")</f>
        <v/>
      </c>
      <c r="R166" s="23"/>
      <c r="S166" s="33" t="str">
        <f>IF(COUNTIF(R167:R169,"?")&gt;0,"?",IF(AND(T166="◄",U166="►"),"◄►",IF(T166="◄","◄",IF(U166="►","►",""))))</f>
        <v>◄</v>
      </c>
      <c r="T166" s="32" t="str">
        <f>IF(SUM(T167:T169)+1=ROWS(T167:T169)-COUNTIF(T167:T169,"-"),"","◄")</f>
        <v>◄</v>
      </c>
      <c r="U166" s="31" t="str">
        <f>IF(SUM(U167:U169)&gt;0,"►","")</f>
        <v/>
      </c>
      <c r="V166" s="10">
        <f>ROWS(V167:V169)-1</f>
        <v>2</v>
      </c>
      <c r="W166" s="30">
        <f>SUM(W167:W169)-W169</f>
        <v>0</v>
      </c>
      <c r="X166" s="29" t="s">
        <v>17</v>
      </c>
      <c r="Y166" s="28"/>
      <c r="Z166" s="30">
        <f>SUM(Z167:Z169)-Z169</f>
        <v>0</v>
      </c>
      <c r="AA166" s="29" t="s">
        <v>17</v>
      </c>
      <c r="AB166" s="28"/>
      <c r="AC166" s="12"/>
      <c r="AD166" s="13"/>
      <c r="AE166" s="12"/>
      <c r="AF166" s="11"/>
      <c r="AG166" s="11"/>
      <c r="AH166" s="5" t="s">
        <v>0</v>
      </c>
      <c r="AI166" s="4"/>
    </row>
    <row r="167" spans="1:35" ht="25.2" x14ac:dyDescent="0.25">
      <c r="A167" s="221"/>
      <c r="B167" s="222"/>
      <c r="C167" s="223" t="s">
        <v>2483</v>
      </c>
      <c r="D167" s="224">
        <v>40360</v>
      </c>
      <c r="E167" s="225">
        <v>0.9</v>
      </c>
      <c r="F167" s="199">
        <v>1</v>
      </c>
      <c r="G167" s="227"/>
      <c r="H167" s="227"/>
      <c r="I167" s="227"/>
      <c r="J167" s="227"/>
      <c r="K167" s="228" t="s">
        <v>2484</v>
      </c>
      <c r="L167" s="111"/>
      <c r="M167" s="112"/>
      <c r="N167" s="23" t="str">
        <f>IF(O167="?","?","")</f>
        <v/>
      </c>
      <c r="O167" s="23" t="str">
        <f>IF(AND(P167="",Q167&gt;0),"?",IF(P167="","◄",IF(Q167&gt;=1,"►","")))</f>
        <v>◄</v>
      </c>
      <c r="P167" s="24"/>
      <c r="Q167" s="21"/>
      <c r="R167" s="23" t="str">
        <f>IF(S167="?","?","")</f>
        <v/>
      </c>
      <c r="S167" s="23" t="str">
        <f>IF(AND(T167="",U167&gt;0),"?",IF(T167="","◄",IF(U167&gt;=1,"►","")))</f>
        <v>◄</v>
      </c>
      <c r="T167" s="22"/>
      <c r="U167" s="21"/>
      <c r="V167" s="20"/>
      <c r="W167" s="19"/>
      <c r="X167" s="18">
        <f>(P167*W167)</f>
        <v>0</v>
      </c>
      <c r="Y167" s="17">
        <f>(Q167*X167)</f>
        <v>0</v>
      </c>
      <c r="Z167" s="16"/>
      <c r="AA167" s="15">
        <f>(T167*Z167)</f>
        <v>0</v>
      </c>
      <c r="AB167" s="14">
        <f>(U167*AA167)</f>
        <v>0</v>
      </c>
      <c r="AC167" s="12"/>
      <c r="AD167" s="13"/>
      <c r="AE167" s="12"/>
      <c r="AF167" s="11"/>
      <c r="AG167" s="11"/>
      <c r="AH167" s="5" t="s">
        <v>0</v>
      </c>
      <c r="AI167" s="4"/>
    </row>
    <row r="168" spans="1:35" ht="18.600000000000001" customHeight="1" thickBot="1" x14ac:dyDescent="0.3">
      <c r="A168" s="221"/>
      <c r="B168" s="252" t="s">
        <v>23</v>
      </c>
      <c r="C168" s="233" t="s">
        <v>2483</v>
      </c>
      <c r="D168" s="224">
        <v>40360</v>
      </c>
      <c r="E168" s="225">
        <v>9</v>
      </c>
      <c r="F168" s="199">
        <v>1</v>
      </c>
      <c r="G168" s="227"/>
      <c r="H168" s="227"/>
      <c r="I168" s="227"/>
      <c r="J168" s="227"/>
      <c r="K168" s="237" t="s">
        <v>2482</v>
      </c>
      <c r="L168" s="75"/>
      <c r="M168" s="73" t="s">
        <v>676</v>
      </c>
      <c r="N168" s="23" t="str">
        <f>IF(O168="?","?","")</f>
        <v/>
      </c>
      <c r="O168" s="23" t="str">
        <f>IF(AND(P168="",Q168&gt;0),"?",IF(P168="","◄",IF(Q168&gt;=1,"►","")))</f>
        <v>◄</v>
      </c>
      <c r="P168" s="24"/>
      <c r="Q168" s="21"/>
      <c r="R168" s="23" t="str">
        <f>IF(S168="?","?","")</f>
        <v/>
      </c>
      <c r="S168" s="23" t="str">
        <f>IF(AND(T168="",U168&gt;0),"?",IF(T168="","◄",IF(U168&gt;=1,"►","")))</f>
        <v>◄</v>
      </c>
      <c r="T168" s="22"/>
      <c r="U168" s="21"/>
      <c r="V168" s="20"/>
      <c r="W168" s="19"/>
      <c r="X168" s="18">
        <f>(P168*W168)</f>
        <v>0</v>
      </c>
      <c r="Y168" s="17">
        <f>(Q168*X168)</f>
        <v>0</v>
      </c>
      <c r="Z168" s="16"/>
      <c r="AA168" s="15">
        <f>(T168*Z168)</f>
        <v>0</v>
      </c>
      <c r="AB168" s="14">
        <f>(U168*AA168)</f>
        <v>0</v>
      </c>
      <c r="AC168" s="12"/>
      <c r="AD168" s="13"/>
      <c r="AE168" s="12"/>
      <c r="AF168" s="11"/>
      <c r="AG168" s="11"/>
      <c r="AH168" s="5" t="s">
        <v>0</v>
      </c>
      <c r="AI168" s="4"/>
    </row>
    <row r="169" spans="1:35" ht="16.8" thickTop="1" thickBot="1" x14ac:dyDescent="0.25">
      <c r="A169" s="214">
        <f>ROWS(A170:A177)-1</f>
        <v>7</v>
      </c>
      <c r="B169" s="215" t="s">
        <v>2481</v>
      </c>
      <c r="C169" s="220"/>
      <c r="D169" s="217"/>
      <c r="E169" s="217"/>
      <c r="F169" s="238"/>
      <c r="G169" s="239"/>
      <c r="H169" s="217"/>
      <c r="I169" s="217"/>
      <c r="J169" s="217"/>
      <c r="K169" s="220"/>
      <c r="L169" s="74">
        <v>40418</v>
      </c>
      <c r="M169" s="9" t="s">
        <v>2480</v>
      </c>
      <c r="N169" s="23"/>
      <c r="O169" s="33" t="str">
        <f>IF(COUNTIF(N170:N177,"?")&gt;0,"?",IF(AND(P169="◄",Q169="►"),"◄►",IF(P169="◄","◄",IF(Q169="►","►",""))))</f>
        <v>◄</v>
      </c>
      <c r="P169" s="32" t="str">
        <f>IF(SUM(P170:P177)+1=ROWS(P170:P177)-COUNTIF(P170:P177,"-"),"","◄")</f>
        <v>◄</v>
      </c>
      <c r="Q169" s="31" t="str">
        <f>IF(SUM(Q170:Q177)&gt;0,"►","")</f>
        <v/>
      </c>
      <c r="R169" s="23"/>
      <c r="S169" s="33" t="str">
        <f>IF(COUNTIF(R170:R177,"?")&gt;0,"?",IF(AND(T169="◄",U169="►"),"◄►",IF(T169="◄","◄",IF(U169="►","►",""))))</f>
        <v>◄</v>
      </c>
      <c r="T169" s="32" t="str">
        <f>IF(SUM(T170:T177)+1=ROWS(T170:T177)-COUNTIF(T170:T177,"-"),"","◄")</f>
        <v>◄</v>
      </c>
      <c r="U169" s="31" t="str">
        <f>IF(SUM(U170:U177)&gt;0,"►","")</f>
        <v/>
      </c>
      <c r="V169" s="10">
        <f>ROWS(V170:V177)-1</f>
        <v>7</v>
      </c>
      <c r="W169" s="30">
        <f>SUM(W170:W177)-W177</f>
        <v>0</v>
      </c>
      <c r="X169" s="29" t="s">
        <v>17</v>
      </c>
      <c r="Y169" s="28"/>
      <c r="Z169" s="30">
        <f>SUM(Z170:Z177)-Z177</f>
        <v>0</v>
      </c>
      <c r="AA169" s="29" t="s">
        <v>17</v>
      </c>
      <c r="AB169" s="28"/>
      <c r="AC169" s="12"/>
      <c r="AD169" s="13"/>
      <c r="AE169" s="12"/>
      <c r="AF169" s="11"/>
      <c r="AG169" s="11"/>
      <c r="AH169" s="5" t="s">
        <v>0</v>
      </c>
      <c r="AI169" s="4"/>
    </row>
    <row r="170" spans="1:35" ht="14.4" x14ac:dyDescent="0.25">
      <c r="A170" s="221"/>
      <c r="B170" s="222"/>
      <c r="C170" s="223" t="s">
        <v>2473</v>
      </c>
      <c r="D170" s="224">
        <v>40418</v>
      </c>
      <c r="E170" s="225">
        <v>0.9</v>
      </c>
      <c r="F170" s="199">
        <v>1</v>
      </c>
      <c r="G170" s="227"/>
      <c r="H170" s="227"/>
      <c r="I170" s="227"/>
      <c r="J170" s="227"/>
      <c r="K170" s="228" t="s">
        <v>2479</v>
      </c>
      <c r="L170" s="111"/>
      <c r="M170" s="112"/>
      <c r="N170" s="23" t="str">
        <f t="shared" ref="N170:N176" si="88">IF(O170="?","?","")</f>
        <v/>
      </c>
      <c r="O170" s="23" t="str">
        <f t="shared" ref="O170:O176" si="89">IF(AND(P170="",Q170&gt;0),"?",IF(P170="","◄",IF(Q170&gt;=1,"►","")))</f>
        <v>◄</v>
      </c>
      <c r="P170" s="24"/>
      <c r="Q170" s="21"/>
      <c r="R170" s="23" t="str">
        <f t="shared" ref="R170:R176" si="90">IF(S170="?","?","")</f>
        <v/>
      </c>
      <c r="S170" s="23" t="str">
        <f t="shared" ref="S170:S176" si="91">IF(AND(T170="",U170&gt;0),"?",IF(T170="","◄",IF(U170&gt;=1,"►","")))</f>
        <v>◄</v>
      </c>
      <c r="T170" s="22"/>
      <c r="U170" s="21"/>
      <c r="V170" s="20"/>
      <c r="W170" s="19"/>
      <c r="X170" s="18">
        <f t="shared" ref="X170:Y176" si="92">(P170*W170)</f>
        <v>0</v>
      </c>
      <c r="Y170" s="17">
        <f t="shared" si="92"/>
        <v>0</v>
      </c>
      <c r="Z170" s="16"/>
      <c r="AA170" s="15">
        <f t="shared" ref="AA170:AB176" si="93">(T170*Z170)</f>
        <v>0</v>
      </c>
      <c r="AB170" s="14">
        <f t="shared" si="93"/>
        <v>0</v>
      </c>
      <c r="AC170" s="12"/>
      <c r="AD170" s="13"/>
      <c r="AE170" s="12"/>
      <c r="AF170" s="11"/>
      <c r="AG170" s="11"/>
      <c r="AH170" s="5" t="s">
        <v>0</v>
      </c>
      <c r="AI170" s="4"/>
    </row>
    <row r="171" spans="1:35" ht="14.4" customHeight="1" x14ac:dyDescent="0.25">
      <c r="A171" s="221"/>
      <c r="B171" s="222"/>
      <c r="C171" s="223">
        <v>4050</v>
      </c>
      <c r="D171" s="224">
        <v>40418</v>
      </c>
      <c r="E171" s="225">
        <v>0.9</v>
      </c>
      <c r="F171" s="199">
        <v>1</v>
      </c>
      <c r="G171" s="227"/>
      <c r="H171" s="227"/>
      <c r="I171" s="227"/>
      <c r="J171" s="227"/>
      <c r="K171" s="228" t="s">
        <v>2478</v>
      </c>
      <c r="L171" s="111"/>
      <c r="M171" s="112"/>
      <c r="N171" s="23" t="str">
        <f t="shared" si="88"/>
        <v/>
      </c>
      <c r="O171" s="23" t="str">
        <f t="shared" si="89"/>
        <v>◄</v>
      </c>
      <c r="P171" s="24"/>
      <c r="Q171" s="21"/>
      <c r="R171" s="23" t="str">
        <f t="shared" si="90"/>
        <v/>
      </c>
      <c r="S171" s="23" t="str">
        <f t="shared" si="91"/>
        <v>◄</v>
      </c>
      <c r="T171" s="22"/>
      <c r="U171" s="21"/>
      <c r="V171" s="20"/>
      <c r="W171" s="19"/>
      <c r="X171" s="18">
        <f t="shared" si="92"/>
        <v>0</v>
      </c>
      <c r="Y171" s="17">
        <f t="shared" si="92"/>
        <v>0</v>
      </c>
      <c r="Z171" s="16"/>
      <c r="AA171" s="15">
        <f t="shared" si="93"/>
        <v>0</v>
      </c>
      <c r="AB171" s="14">
        <f t="shared" si="93"/>
        <v>0</v>
      </c>
      <c r="AC171" s="12"/>
      <c r="AD171" s="13"/>
      <c r="AE171" s="12"/>
      <c r="AF171" s="11"/>
      <c r="AG171" s="11"/>
      <c r="AH171" s="5" t="s">
        <v>0</v>
      </c>
      <c r="AI171" s="4"/>
    </row>
    <row r="172" spans="1:35" ht="15.6" customHeight="1" x14ac:dyDescent="0.25">
      <c r="A172" s="221"/>
      <c r="B172" s="222"/>
      <c r="C172" s="223">
        <v>4051</v>
      </c>
      <c r="D172" s="224">
        <v>40418</v>
      </c>
      <c r="E172" s="225">
        <v>0.9</v>
      </c>
      <c r="F172" s="199">
        <v>1</v>
      </c>
      <c r="G172" s="227"/>
      <c r="H172" s="227"/>
      <c r="I172" s="227"/>
      <c r="J172" s="227"/>
      <c r="K172" s="228" t="s">
        <v>2477</v>
      </c>
      <c r="L172" s="111"/>
      <c r="M172" s="112"/>
      <c r="N172" s="23" t="str">
        <f t="shared" si="88"/>
        <v/>
      </c>
      <c r="O172" s="23" t="str">
        <f t="shared" si="89"/>
        <v>◄</v>
      </c>
      <c r="P172" s="24"/>
      <c r="Q172" s="21"/>
      <c r="R172" s="23" t="str">
        <f t="shared" si="90"/>
        <v/>
      </c>
      <c r="S172" s="23" t="str">
        <f t="shared" si="91"/>
        <v>◄</v>
      </c>
      <c r="T172" s="22"/>
      <c r="U172" s="21"/>
      <c r="V172" s="20"/>
      <c r="W172" s="19"/>
      <c r="X172" s="18">
        <f t="shared" si="92"/>
        <v>0</v>
      </c>
      <c r="Y172" s="17">
        <f t="shared" si="92"/>
        <v>0</v>
      </c>
      <c r="Z172" s="16"/>
      <c r="AA172" s="15">
        <f t="shared" si="93"/>
        <v>0</v>
      </c>
      <c r="AB172" s="14">
        <f t="shared" si="93"/>
        <v>0</v>
      </c>
      <c r="AC172" s="12"/>
      <c r="AD172" s="13"/>
      <c r="AE172" s="12"/>
      <c r="AF172" s="11"/>
      <c r="AG172" s="11"/>
      <c r="AH172" s="5" t="s">
        <v>0</v>
      </c>
      <c r="AI172" s="4"/>
    </row>
    <row r="173" spans="1:35" ht="27" customHeight="1" x14ac:dyDescent="0.25">
      <c r="A173" s="221"/>
      <c r="B173" s="222"/>
      <c r="C173" s="223">
        <v>4052</v>
      </c>
      <c r="D173" s="224">
        <v>40418</v>
      </c>
      <c r="E173" s="225">
        <v>0.9</v>
      </c>
      <c r="F173" s="199">
        <v>1</v>
      </c>
      <c r="G173" s="227"/>
      <c r="H173" s="227"/>
      <c r="I173" s="227"/>
      <c r="J173" s="227"/>
      <c r="K173" s="228" t="s">
        <v>2476</v>
      </c>
      <c r="L173" s="111"/>
      <c r="M173" s="112"/>
      <c r="N173" s="23" t="str">
        <f t="shared" si="88"/>
        <v/>
      </c>
      <c r="O173" s="23" t="str">
        <f t="shared" si="89"/>
        <v>◄</v>
      </c>
      <c r="P173" s="24"/>
      <c r="Q173" s="21"/>
      <c r="R173" s="23" t="str">
        <f t="shared" si="90"/>
        <v/>
      </c>
      <c r="S173" s="23" t="str">
        <f t="shared" si="91"/>
        <v>◄</v>
      </c>
      <c r="T173" s="22"/>
      <c r="U173" s="21"/>
      <c r="V173" s="20"/>
      <c r="W173" s="19"/>
      <c r="X173" s="18">
        <f t="shared" si="92"/>
        <v>0</v>
      </c>
      <c r="Y173" s="17">
        <f t="shared" si="92"/>
        <v>0</v>
      </c>
      <c r="Z173" s="16"/>
      <c r="AA173" s="15">
        <f t="shared" si="93"/>
        <v>0</v>
      </c>
      <c r="AB173" s="14">
        <f t="shared" si="93"/>
        <v>0</v>
      </c>
      <c r="AC173" s="12"/>
      <c r="AD173" s="13"/>
      <c r="AE173" s="12"/>
      <c r="AF173" s="11"/>
      <c r="AG173" s="11"/>
      <c r="AH173" s="5" t="s">
        <v>0</v>
      </c>
      <c r="AI173" s="4"/>
    </row>
    <row r="174" spans="1:35" ht="18" customHeight="1" x14ac:dyDescent="0.25">
      <c r="A174" s="221"/>
      <c r="B174" s="222"/>
      <c r="C174" s="223">
        <v>4053</v>
      </c>
      <c r="D174" s="224">
        <v>40418</v>
      </c>
      <c r="E174" s="225">
        <v>0.9</v>
      </c>
      <c r="F174" s="199">
        <v>1</v>
      </c>
      <c r="G174" s="227"/>
      <c r="H174" s="227"/>
      <c r="I174" s="227"/>
      <c r="J174" s="227"/>
      <c r="K174" s="228" t="s">
        <v>2475</v>
      </c>
      <c r="L174" s="111"/>
      <c r="M174" s="112"/>
      <c r="N174" s="23" t="str">
        <f t="shared" si="88"/>
        <v/>
      </c>
      <c r="O174" s="23" t="str">
        <f t="shared" si="89"/>
        <v>◄</v>
      </c>
      <c r="P174" s="24"/>
      <c r="Q174" s="21"/>
      <c r="R174" s="23" t="str">
        <f t="shared" si="90"/>
        <v/>
      </c>
      <c r="S174" s="23" t="str">
        <f t="shared" si="91"/>
        <v>◄</v>
      </c>
      <c r="T174" s="22"/>
      <c r="U174" s="21"/>
      <c r="V174" s="20"/>
      <c r="W174" s="19"/>
      <c r="X174" s="18">
        <f t="shared" si="92"/>
        <v>0</v>
      </c>
      <c r="Y174" s="17">
        <f t="shared" si="92"/>
        <v>0</v>
      </c>
      <c r="Z174" s="16"/>
      <c r="AA174" s="15">
        <f t="shared" si="93"/>
        <v>0</v>
      </c>
      <c r="AB174" s="14">
        <f t="shared" si="93"/>
        <v>0</v>
      </c>
      <c r="AC174" s="12"/>
      <c r="AD174" s="13"/>
      <c r="AE174" s="12"/>
      <c r="AF174" s="11"/>
      <c r="AG174" s="11"/>
      <c r="AH174" s="5" t="s">
        <v>0</v>
      </c>
      <c r="AI174" s="4"/>
    </row>
    <row r="175" spans="1:35" ht="16.8" customHeight="1" x14ac:dyDescent="0.25">
      <c r="A175" s="221"/>
      <c r="B175" s="222"/>
      <c r="C175" s="229" t="s">
        <v>2474</v>
      </c>
      <c r="D175" s="224">
        <v>40418</v>
      </c>
      <c r="E175" s="225">
        <v>4.5</v>
      </c>
      <c r="F175" s="199">
        <v>1</v>
      </c>
      <c r="G175" s="227"/>
      <c r="H175" s="244" t="s">
        <v>2473</v>
      </c>
      <c r="I175" s="245" t="s">
        <v>0</v>
      </c>
      <c r="J175" s="244">
        <v>4053</v>
      </c>
      <c r="K175" s="231" t="s">
        <v>2386</v>
      </c>
      <c r="L175" s="111"/>
      <c r="M175" s="112"/>
      <c r="N175" s="23" t="str">
        <f t="shared" si="88"/>
        <v/>
      </c>
      <c r="O175" s="23" t="str">
        <f t="shared" si="89"/>
        <v>◄</v>
      </c>
      <c r="P175" s="24"/>
      <c r="Q175" s="21"/>
      <c r="R175" s="23" t="str">
        <f t="shared" si="90"/>
        <v/>
      </c>
      <c r="S175" s="23" t="str">
        <f t="shared" si="91"/>
        <v>◄</v>
      </c>
      <c r="T175" s="22"/>
      <c r="U175" s="21"/>
      <c r="V175" s="20"/>
      <c r="W175" s="19"/>
      <c r="X175" s="18">
        <f t="shared" si="92"/>
        <v>0</v>
      </c>
      <c r="Y175" s="17">
        <f t="shared" si="92"/>
        <v>0</v>
      </c>
      <c r="Z175" s="16"/>
      <c r="AA175" s="15">
        <f t="shared" si="93"/>
        <v>0</v>
      </c>
      <c r="AB175" s="14">
        <f t="shared" si="93"/>
        <v>0</v>
      </c>
      <c r="AC175" s="12"/>
      <c r="AD175" s="13"/>
      <c r="AE175" s="12"/>
      <c r="AF175" s="11"/>
      <c r="AG175" s="11"/>
      <c r="AH175" s="5" t="s">
        <v>0</v>
      </c>
      <c r="AI175" s="4"/>
    </row>
    <row r="176" spans="1:35" ht="15" customHeight="1" thickBot="1" x14ac:dyDescent="0.3">
      <c r="A176" s="221"/>
      <c r="B176" s="240"/>
      <c r="C176" s="241" t="s">
        <v>2472</v>
      </c>
      <c r="D176" s="224">
        <v>40418</v>
      </c>
      <c r="E176" s="225">
        <v>4.5</v>
      </c>
      <c r="F176" s="199">
        <v>1</v>
      </c>
      <c r="G176" s="227"/>
      <c r="H176" s="227"/>
      <c r="I176" s="227"/>
      <c r="J176" s="227"/>
      <c r="K176" s="237" t="s">
        <v>2471</v>
      </c>
      <c r="L176" s="111"/>
      <c r="M176" s="112"/>
      <c r="N176" s="23" t="str">
        <f t="shared" si="88"/>
        <v/>
      </c>
      <c r="O176" s="23" t="str">
        <f t="shared" si="89"/>
        <v>◄</v>
      </c>
      <c r="P176" s="24"/>
      <c r="Q176" s="21"/>
      <c r="R176" s="23" t="str">
        <f t="shared" si="90"/>
        <v/>
      </c>
      <c r="S176" s="23" t="str">
        <f t="shared" si="91"/>
        <v>◄</v>
      </c>
      <c r="T176" s="22"/>
      <c r="U176" s="21"/>
      <c r="V176" s="20"/>
      <c r="W176" s="19"/>
      <c r="X176" s="18">
        <f t="shared" si="92"/>
        <v>0</v>
      </c>
      <c r="Y176" s="17">
        <f t="shared" si="92"/>
        <v>0</v>
      </c>
      <c r="Z176" s="16"/>
      <c r="AA176" s="15">
        <f t="shared" si="93"/>
        <v>0</v>
      </c>
      <c r="AB176" s="14">
        <f t="shared" si="93"/>
        <v>0</v>
      </c>
      <c r="AC176" s="12"/>
      <c r="AD176" s="13"/>
      <c r="AE176" s="12"/>
      <c r="AF176" s="11"/>
      <c r="AG176" s="11"/>
      <c r="AH176" s="5" t="s">
        <v>0</v>
      </c>
      <c r="AI176" s="4"/>
    </row>
    <row r="177" spans="1:35" ht="21" customHeight="1" thickTop="1" thickBot="1" x14ac:dyDescent="0.25">
      <c r="A177" s="214">
        <f>ROWS(A178:A183)-1</f>
        <v>5</v>
      </c>
      <c r="B177" s="254" t="s">
        <v>2470</v>
      </c>
      <c r="C177" s="255"/>
      <c r="D177" s="255"/>
      <c r="E177" s="255"/>
      <c r="F177" s="255"/>
      <c r="G177" s="255"/>
      <c r="H177" s="255"/>
      <c r="I177" s="255"/>
      <c r="J177" s="255"/>
      <c r="K177" s="255"/>
      <c r="L177" s="74">
        <v>40418</v>
      </c>
      <c r="M177" s="9" t="s">
        <v>2469</v>
      </c>
      <c r="N177" s="23"/>
      <c r="O177" s="33" t="str">
        <f>IF(COUNTIF(N178:N183,"?")&gt;0,"?",IF(AND(P177="◄",Q177="►"),"◄►",IF(P177="◄","◄",IF(Q177="►","►",""))))</f>
        <v>◄</v>
      </c>
      <c r="P177" s="32" t="str">
        <f>IF(SUM(P178:P183)+1=ROWS(P178:P183)-COUNTIF(P178:P183,"-"),"","◄")</f>
        <v>◄</v>
      </c>
      <c r="Q177" s="31" t="str">
        <f>IF(SUM(Q178:Q183)&gt;0,"►","")</f>
        <v/>
      </c>
      <c r="R177" s="23"/>
      <c r="S177" s="33" t="str">
        <f>IF(COUNTIF(R178:R183,"?")&gt;0,"?",IF(AND(T177="◄",U177="►"),"◄►",IF(T177="◄","◄",IF(U177="►","►",""))))</f>
        <v>◄</v>
      </c>
      <c r="T177" s="32" t="str">
        <f>IF(SUM(T178:T183)+1=ROWS(T178:T183)-COUNTIF(T178:T183,"-"),"","◄")</f>
        <v>◄</v>
      </c>
      <c r="U177" s="31" t="str">
        <f>IF(SUM(U178:U183)&gt;0,"►","")</f>
        <v/>
      </c>
      <c r="V177" s="10">
        <f>ROWS(V178:V183)-1</f>
        <v>5</v>
      </c>
      <c r="W177" s="30">
        <f>SUM(W178:W183)-W183</f>
        <v>0</v>
      </c>
      <c r="X177" s="29" t="s">
        <v>17</v>
      </c>
      <c r="Y177" s="28"/>
      <c r="Z177" s="30">
        <f>SUM(Z178:Z183)-Z183</f>
        <v>0</v>
      </c>
      <c r="AA177" s="29" t="s">
        <v>17</v>
      </c>
      <c r="AB177" s="28"/>
      <c r="AC177" s="12"/>
      <c r="AD177" s="13"/>
      <c r="AE177" s="12"/>
      <c r="AF177" s="11"/>
      <c r="AG177" s="11"/>
      <c r="AH177" s="5" t="s">
        <v>0</v>
      </c>
      <c r="AI177" s="4"/>
    </row>
    <row r="178" spans="1:35" ht="16.2" x14ac:dyDescent="0.25">
      <c r="A178" s="221"/>
      <c r="B178" s="222"/>
      <c r="C178" s="223" t="s">
        <v>2466</v>
      </c>
      <c r="D178" s="224">
        <v>40418</v>
      </c>
      <c r="E178" s="225">
        <v>0.59</v>
      </c>
      <c r="F178" s="226" t="s">
        <v>13</v>
      </c>
      <c r="G178" s="227"/>
      <c r="H178" s="227"/>
      <c r="I178" s="227"/>
      <c r="J178" s="227"/>
      <c r="K178" s="228" t="s">
        <v>2468</v>
      </c>
      <c r="L178" s="75"/>
      <c r="M178" s="73" t="s">
        <v>599</v>
      </c>
      <c r="N178" s="23" t="str">
        <f>IF(O178="?","?","")</f>
        <v/>
      </c>
      <c r="O178" s="23" t="str">
        <f>IF(AND(P178="",Q178&gt;0),"?",IF(P178="","◄",IF(Q178&gt;=1,"►","")))</f>
        <v>◄</v>
      </c>
      <c r="P178" s="24"/>
      <c r="Q178" s="21"/>
      <c r="R178" s="23" t="str">
        <f>IF(S178="?","?","")</f>
        <v/>
      </c>
      <c r="S178" s="23" t="str">
        <f>IF(AND(T178="",U178&gt;0),"?",IF(T178="","◄",IF(U178&gt;=1,"►","")))</f>
        <v>◄</v>
      </c>
      <c r="T178" s="22"/>
      <c r="U178" s="21"/>
      <c r="V178" s="20"/>
      <c r="W178" s="19"/>
      <c r="X178" s="18">
        <f t="shared" ref="X178:Y182" si="94">(P178*W178)</f>
        <v>0</v>
      </c>
      <c r="Y178" s="17">
        <f t="shared" si="94"/>
        <v>0</v>
      </c>
      <c r="Z178" s="16"/>
      <c r="AA178" s="15">
        <f t="shared" ref="AA178:AB182" si="95">(T178*Z178)</f>
        <v>0</v>
      </c>
      <c r="AB178" s="14">
        <f t="shared" si="95"/>
        <v>0</v>
      </c>
      <c r="AC178" s="12"/>
      <c r="AD178" s="13"/>
      <c r="AE178" s="12"/>
      <c r="AF178" s="11"/>
      <c r="AG178" s="11"/>
      <c r="AH178" s="5" t="s">
        <v>0</v>
      </c>
      <c r="AI178" s="4"/>
    </row>
    <row r="179" spans="1:35" ht="15" customHeight="1" x14ac:dyDescent="0.25">
      <c r="A179" s="221"/>
      <c r="B179" s="222"/>
      <c r="C179" s="229" t="s">
        <v>2467</v>
      </c>
      <c r="D179" s="224">
        <v>40418</v>
      </c>
      <c r="E179" s="225">
        <v>0.59</v>
      </c>
      <c r="F179" s="226" t="s">
        <v>13</v>
      </c>
      <c r="G179" s="227"/>
      <c r="H179" s="227"/>
      <c r="I179" s="227"/>
      <c r="J179" s="230" t="s">
        <v>2466</v>
      </c>
      <c r="K179" s="231" t="s">
        <v>595</v>
      </c>
      <c r="L179" s="162"/>
      <c r="M179" s="163"/>
      <c r="N179" s="23" t="str">
        <f>IF(O179="?","?","")</f>
        <v/>
      </c>
      <c r="O179" s="23" t="str">
        <f>IF(AND(P179="",Q179&gt;0),"?",IF(P179="","◄",IF(Q179&gt;=1,"►","")))</f>
        <v>◄</v>
      </c>
      <c r="P179" s="24"/>
      <c r="Q179" s="21"/>
      <c r="R179" s="23" t="str">
        <f>IF(S179="?","?","")</f>
        <v/>
      </c>
      <c r="S179" s="23" t="str">
        <f>IF(AND(T179="",U179&gt;0),"?",IF(T179="","◄",IF(U179&gt;=1,"►","")))</f>
        <v>◄</v>
      </c>
      <c r="T179" s="22"/>
      <c r="U179" s="21"/>
      <c r="V179" s="20"/>
      <c r="W179" s="19"/>
      <c r="X179" s="18">
        <f t="shared" si="94"/>
        <v>0</v>
      </c>
      <c r="Y179" s="17">
        <f t="shared" si="94"/>
        <v>0</v>
      </c>
      <c r="Z179" s="16"/>
      <c r="AA179" s="15">
        <f t="shared" si="95"/>
        <v>0</v>
      </c>
      <c r="AB179" s="14">
        <f t="shared" si="95"/>
        <v>0</v>
      </c>
      <c r="AC179" s="12"/>
      <c r="AD179" s="13"/>
      <c r="AE179" s="12"/>
      <c r="AF179" s="11"/>
      <c r="AG179" s="11"/>
      <c r="AH179" s="5" t="s">
        <v>0</v>
      </c>
      <c r="AI179" s="4"/>
    </row>
    <row r="180" spans="1:35" ht="15" customHeight="1" x14ac:dyDescent="0.25">
      <c r="A180" s="221"/>
      <c r="B180" s="222"/>
      <c r="C180" s="223">
        <v>4055</v>
      </c>
      <c r="D180" s="224">
        <v>40418</v>
      </c>
      <c r="E180" s="225">
        <v>0.59</v>
      </c>
      <c r="F180" s="226" t="s">
        <v>13</v>
      </c>
      <c r="G180" s="227"/>
      <c r="H180" s="227"/>
      <c r="I180" s="227"/>
      <c r="J180" s="227"/>
      <c r="K180" s="228" t="s">
        <v>2465</v>
      </c>
      <c r="L180" s="76"/>
      <c r="M180" s="77"/>
      <c r="N180" s="23" t="str">
        <f>IF(O180="?","?","")</f>
        <v/>
      </c>
      <c r="O180" s="23" t="str">
        <f>IF(AND(P180="",Q180&gt;0),"?",IF(P180="","◄",IF(Q180&gt;=1,"►","")))</f>
        <v>◄</v>
      </c>
      <c r="P180" s="24"/>
      <c r="Q180" s="21"/>
      <c r="R180" s="23" t="str">
        <f>IF(S180="?","?","")</f>
        <v/>
      </c>
      <c r="S180" s="23" t="str">
        <f>IF(AND(T180="",U180&gt;0),"?",IF(T180="","◄",IF(U180&gt;=1,"►","")))</f>
        <v>◄</v>
      </c>
      <c r="T180" s="22"/>
      <c r="U180" s="21"/>
      <c r="V180" s="20"/>
      <c r="W180" s="19"/>
      <c r="X180" s="18">
        <f t="shared" si="94"/>
        <v>0</v>
      </c>
      <c r="Y180" s="17">
        <f t="shared" si="94"/>
        <v>0</v>
      </c>
      <c r="Z180" s="16"/>
      <c r="AA180" s="15">
        <f t="shared" si="95"/>
        <v>0</v>
      </c>
      <c r="AB180" s="14">
        <f t="shared" si="95"/>
        <v>0</v>
      </c>
      <c r="AC180" s="12"/>
      <c r="AD180" s="13"/>
      <c r="AE180" s="12"/>
      <c r="AF180" s="11"/>
      <c r="AG180" s="11"/>
      <c r="AH180" s="5" t="s">
        <v>0</v>
      </c>
      <c r="AI180" s="4"/>
    </row>
    <row r="181" spans="1:35" ht="15" customHeight="1" x14ac:dyDescent="0.25">
      <c r="A181" s="221"/>
      <c r="B181" s="222"/>
      <c r="C181" s="229" t="s">
        <v>2464</v>
      </c>
      <c r="D181" s="224">
        <v>40418</v>
      </c>
      <c r="E181" s="225">
        <v>0.59</v>
      </c>
      <c r="F181" s="226" t="s">
        <v>13</v>
      </c>
      <c r="G181" s="227"/>
      <c r="H181" s="227"/>
      <c r="I181" s="227"/>
      <c r="J181" s="230">
        <v>4055</v>
      </c>
      <c r="K181" s="231" t="s">
        <v>179</v>
      </c>
      <c r="L181" s="75"/>
      <c r="M181" s="73" t="s">
        <v>597</v>
      </c>
      <c r="N181" s="23" t="str">
        <f>IF(O181="?","?","")</f>
        <v/>
      </c>
      <c r="O181" s="23" t="str">
        <f>IF(AND(P181="",Q181&gt;0),"?",IF(P181="","◄",IF(Q181&gt;=1,"►","")))</f>
        <v>◄</v>
      </c>
      <c r="P181" s="24"/>
      <c r="Q181" s="21"/>
      <c r="R181" s="23" t="str">
        <f>IF(S181="?","?","")</f>
        <v/>
      </c>
      <c r="S181" s="23" t="str">
        <f>IF(AND(T181="",U181&gt;0),"?",IF(T181="","◄",IF(U181&gt;=1,"►","")))</f>
        <v>◄</v>
      </c>
      <c r="T181" s="22"/>
      <c r="U181" s="21"/>
      <c r="V181" s="20"/>
      <c r="W181" s="19"/>
      <c r="X181" s="18">
        <f t="shared" si="94"/>
        <v>0</v>
      </c>
      <c r="Y181" s="17">
        <f t="shared" si="94"/>
        <v>0</v>
      </c>
      <c r="Z181" s="16"/>
      <c r="AA181" s="15">
        <f t="shared" si="95"/>
        <v>0</v>
      </c>
      <c r="AB181" s="14">
        <f t="shared" si="95"/>
        <v>0</v>
      </c>
      <c r="AC181" s="12"/>
      <c r="AD181" s="13"/>
      <c r="AE181" s="12"/>
      <c r="AF181" s="11"/>
      <c r="AG181" s="11"/>
      <c r="AH181" s="5" t="s">
        <v>0</v>
      </c>
      <c r="AI181" s="4"/>
    </row>
    <row r="182" spans="1:35" ht="33" customHeight="1" thickBot="1" x14ac:dyDescent="0.3">
      <c r="A182" s="221"/>
      <c r="B182" s="240"/>
      <c r="C182" s="241" t="s">
        <v>2463</v>
      </c>
      <c r="D182" s="224">
        <v>40418</v>
      </c>
      <c r="E182" s="225">
        <v>5.8999999999999995</v>
      </c>
      <c r="F182" s="226" t="s">
        <v>13</v>
      </c>
      <c r="G182" s="227"/>
      <c r="H182" s="227"/>
      <c r="I182" s="227"/>
      <c r="J182" s="227"/>
      <c r="K182" s="237" t="s">
        <v>2462</v>
      </c>
      <c r="L182" s="111"/>
      <c r="M182" s="112"/>
      <c r="N182" s="23" t="str">
        <f>IF(O182="?","?","")</f>
        <v/>
      </c>
      <c r="O182" s="23" t="str">
        <f>IF(AND(P182="",Q182&gt;0),"?",IF(P182="","◄",IF(Q182&gt;=1,"►","")))</f>
        <v>◄</v>
      </c>
      <c r="P182" s="24"/>
      <c r="Q182" s="21"/>
      <c r="R182" s="23" t="str">
        <f>IF(S182="?","?","")</f>
        <v/>
      </c>
      <c r="S182" s="23" t="str">
        <f>IF(AND(T182="",U182&gt;0),"?",IF(T182="","◄",IF(U182&gt;=1,"►","")))</f>
        <v>◄</v>
      </c>
      <c r="T182" s="22"/>
      <c r="U182" s="21"/>
      <c r="V182" s="20"/>
      <c r="W182" s="19"/>
      <c r="X182" s="18">
        <f t="shared" si="94"/>
        <v>0</v>
      </c>
      <c r="Y182" s="17">
        <f t="shared" si="94"/>
        <v>0</v>
      </c>
      <c r="Z182" s="16"/>
      <c r="AA182" s="15">
        <f t="shared" si="95"/>
        <v>0</v>
      </c>
      <c r="AB182" s="14">
        <f t="shared" si="95"/>
        <v>0</v>
      </c>
      <c r="AC182" s="12"/>
      <c r="AD182" s="13"/>
      <c r="AE182" s="12"/>
      <c r="AF182" s="11"/>
      <c r="AG182" s="11"/>
      <c r="AH182" s="5" t="s">
        <v>0</v>
      </c>
      <c r="AI182" s="4"/>
    </row>
    <row r="183" spans="1:35" ht="16.8" thickTop="1" thickBot="1" x14ac:dyDescent="0.25">
      <c r="A183" s="214">
        <f>ROWS(A184:A195)-1</f>
        <v>11</v>
      </c>
      <c r="B183" s="215" t="s">
        <v>2461</v>
      </c>
      <c r="C183" s="220"/>
      <c r="D183" s="217"/>
      <c r="E183" s="217"/>
      <c r="F183" s="238"/>
      <c r="G183" s="239"/>
      <c r="H183" s="217"/>
      <c r="I183" s="217"/>
      <c r="J183" s="217"/>
      <c r="K183" s="220"/>
      <c r="L183" s="74">
        <v>40418</v>
      </c>
      <c r="M183" s="9" t="s">
        <v>2460</v>
      </c>
      <c r="N183" s="23"/>
      <c r="O183" s="33" t="str">
        <f>IF(COUNTIF(N184:N195,"?")&gt;0,"?",IF(AND(P183="◄",Q183="►"),"◄►",IF(P183="◄","◄",IF(Q183="►","►",""))))</f>
        <v>◄</v>
      </c>
      <c r="P183" s="32" t="str">
        <f>IF(SUM(P184:P195)+1=ROWS(P184:P195)-COUNTIF(P184:P195,"-"),"","◄")</f>
        <v>◄</v>
      </c>
      <c r="Q183" s="31" t="str">
        <f>IF(SUM(Q184:Q195)&gt;0,"►","")</f>
        <v/>
      </c>
      <c r="R183" s="23"/>
      <c r="S183" s="33" t="str">
        <f>IF(COUNTIF(R184:R195,"?")&gt;0,"?",IF(AND(T183="◄",U183="►"),"◄►",IF(T183="◄","◄",IF(U183="►","►",""))))</f>
        <v>◄</v>
      </c>
      <c r="T183" s="32" t="str">
        <f>IF(SUM(T184:T195)+1=ROWS(T184:T195)-COUNTIF(T184:T195,"-"),"","◄")</f>
        <v>◄</v>
      </c>
      <c r="U183" s="31" t="str">
        <f>IF(SUM(U184:U195)&gt;0,"►","")</f>
        <v/>
      </c>
      <c r="V183" s="10">
        <f>ROWS(V184:V195)-1</f>
        <v>11</v>
      </c>
      <c r="W183" s="30">
        <f>SUM(W184:W195)-W195</f>
        <v>0</v>
      </c>
      <c r="X183" s="29" t="s">
        <v>17</v>
      </c>
      <c r="Y183" s="28"/>
      <c r="Z183" s="30">
        <f>SUM(Z184:Z195)-Z195</f>
        <v>0</v>
      </c>
      <c r="AA183" s="29" t="s">
        <v>17</v>
      </c>
      <c r="AB183" s="28"/>
      <c r="AC183" s="12"/>
      <c r="AD183" s="13"/>
      <c r="AE183" s="12"/>
      <c r="AF183" s="11"/>
      <c r="AG183" s="11"/>
      <c r="AH183" s="5" t="s">
        <v>0</v>
      </c>
      <c r="AI183" s="4"/>
    </row>
    <row r="184" spans="1:35" ht="16.2" x14ac:dyDescent="0.25">
      <c r="A184" s="221"/>
      <c r="B184" s="222"/>
      <c r="C184" s="223" t="s">
        <v>2455</v>
      </c>
      <c r="D184" s="224">
        <v>40418</v>
      </c>
      <c r="E184" s="225">
        <v>0.59</v>
      </c>
      <c r="F184" s="226" t="s">
        <v>13</v>
      </c>
      <c r="G184" s="227"/>
      <c r="H184" s="227"/>
      <c r="I184" s="227"/>
      <c r="J184" s="227"/>
      <c r="K184" s="228" t="s">
        <v>2459</v>
      </c>
      <c r="L184" s="111"/>
      <c r="M184" s="112"/>
      <c r="N184" s="23" t="str">
        <f t="shared" ref="N184:N194" si="96">IF(O184="?","?","")</f>
        <v/>
      </c>
      <c r="O184" s="23" t="str">
        <f t="shared" ref="O184:O194" si="97">IF(AND(P184="",Q184&gt;0),"?",IF(P184="","◄",IF(Q184&gt;=1,"►","")))</f>
        <v>◄</v>
      </c>
      <c r="P184" s="24"/>
      <c r="Q184" s="21"/>
      <c r="R184" s="23" t="str">
        <f t="shared" ref="R184:R194" si="98">IF(S184="?","?","")</f>
        <v/>
      </c>
      <c r="S184" s="23" t="str">
        <f t="shared" ref="S184:S194" si="99">IF(AND(T184="",U184&gt;0),"?",IF(T184="","◄",IF(U184&gt;=1,"►","")))</f>
        <v>◄</v>
      </c>
      <c r="T184" s="22"/>
      <c r="U184" s="21"/>
      <c r="V184" s="20"/>
      <c r="W184" s="19"/>
      <c r="X184" s="18">
        <f t="shared" ref="X184:X194" si="100">(P184*W184)</f>
        <v>0</v>
      </c>
      <c r="Y184" s="17">
        <f t="shared" ref="Y184:Y194" si="101">(Q184*X184)</f>
        <v>0</v>
      </c>
      <c r="Z184" s="16"/>
      <c r="AA184" s="15">
        <f t="shared" ref="AA184:AA194" si="102">(T184*Z184)</f>
        <v>0</v>
      </c>
      <c r="AB184" s="14">
        <f t="shared" ref="AB184:AB194" si="103">(U184*AA184)</f>
        <v>0</v>
      </c>
      <c r="AC184" s="12"/>
      <c r="AD184" s="13"/>
      <c r="AE184" s="12"/>
      <c r="AF184" s="11"/>
      <c r="AG184" s="11"/>
      <c r="AH184" s="5" t="s">
        <v>0</v>
      </c>
      <c r="AI184" s="4"/>
    </row>
    <row r="185" spans="1:35" ht="16.2" x14ac:dyDescent="0.25">
      <c r="A185" s="221"/>
      <c r="B185" s="222"/>
      <c r="C185" s="223">
        <v>4057</v>
      </c>
      <c r="D185" s="224">
        <v>40418</v>
      </c>
      <c r="E185" s="225">
        <v>0.59</v>
      </c>
      <c r="F185" s="226" t="s">
        <v>13</v>
      </c>
      <c r="G185" s="227"/>
      <c r="H185" s="227"/>
      <c r="I185" s="227"/>
      <c r="J185" s="227"/>
      <c r="K185" s="228" t="s">
        <v>2458</v>
      </c>
      <c r="L185" s="111"/>
      <c r="M185" s="112"/>
      <c r="N185" s="23" t="str">
        <f t="shared" si="96"/>
        <v/>
      </c>
      <c r="O185" s="23" t="str">
        <f t="shared" si="97"/>
        <v>◄</v>
      </c>
      <c r="P185" s="24"/>
      <c r="Q185" s="21"/>
      <c r="R185" s="23" t="str">
        <f t="shared" si="98"/>
        <v/>
      </c>
      <c r="S185" s="23" t="str">
        <f t="shared" si="99"/>
        <v>◄</v>
      </c>
      <c r="T185" s="22"/>
      <c r="U185" s="21"/>
      <c r="V185" s="20"/>
      <c r="W185" s="19"/>
      <c r="X185" s="18">
        <f t="shared" si="100"/>
        <v>0</v>
      </c>
      <c r="Y185" s="17">
        <f t="shared" si="101"/>
        <v>0</v>
      </c>
      <c r="Z185" s="16"/>
      <c r="AA185" s="15">
        <f t="shared" si="102"/>
        <v>0</v>
      </c>
      <c r="AB185" s="14">
        <f t="shared" si="103"/>
        <v>0</v>
      </c>
      <c r="AC185" s="12"/>
      <c r="AD185" s="13"/>
      <c r="AE185" s="12"/>
      <c r="AF185" s="11"/>
      <c r="AG185" s="11"/>
      <c r="AH185" s="5" t="s">
        <v>0</v>
      </c>
      <c r="AI185" s="4"/>
    </row>
    <row r="186" spans="1:35" ht="16.2" x14ac:dyDescent="0.25">
      <c r="A186" s="221"/>
      <c r="B186" s="222"/>
      <c r="C186" s="223">
        <v>4058</v>
      </c>
      <c r="D186" s="224">
        <v>40418</v>
      </c>
      <c r="E186" s="225">
        <v>0.59</v>
      </c>
      <c r="F186" s="226" t="s">
        <v>13</v>
      </c>
      <c r="G186" s="227"/>
      <c r="H186" s="227"/>
      <c r="I186" s="227"/>
      <c r="J186" s="227"/>
      <c r="K186" s="228" t="s">
        <v>2457</v>
      </c>
      <c r="L186" s="111"/>
      <c r="M186" s="112"/>
      <c r="N186" s="23" t="str">
        <f t="shared" si="96"/>
        <v/>
      </c>
      <c r="O186" s="23" t="str">
        <f t="shared" si="97"/>
        <v>◄</v>
      </c>
      <c r="P186" s="24"/>
      <c r="Q186" s="21"/>
      <c r="R186" s="23" t="str">
        <f t="shared" si="98"/>
        <v/>
      </c>
      <c r="S186" s="23" t="str">
        <f t="shared" si="99"/>
        <v>◄</v>
      </c>
      <c r="T186" s="22"/>
      <c r="U186" s="21"/>
      <c r="V186" s="20"/>
      <c r="W186" s="19"/>
      <c r="X186" s="18">
        <f t="shared" si="100"/>
        <v>0</v>
      </c>
      <c r="Y186" s="17">
        <f t="shared" si="101"/>
        <v>0</v>
      </c>
      <c r="Z186" s="16"/>
      <c r="AA186" s="15">
        <f t="shared" si="102"/>
        <v>0</v>
      </c>
      <c r="AB186" s="14">
        <f t="shared" si="103"/>
        <v>0</v>
      </c>
      <c r="AC186" s="12"/>
      <c r="AD186" s="13"/>
      <c r="AE186" s="12"/>
      <c r="AF186" s="11"/>
      <c r="AG186" s="11"/>
      <c r="AH186" s="5" t="s">
        <v>0</v>
      </c>
      <c r="AI186" s="4"/>
    </row>
    <row r="187" spans="1:35" ht="16.2" x14ac:dyDescent="0.25">
      <c r="A187" s="221"/>
      <c r="B187" s="222"/>
      <c r="C187" s="223">
        <v>4059</v>
      </c>
      <c r="D187" s="224">
        <v>40418</v>
      </c>
      <c r="E187" s="225">
        <v>0.59</v>
      </c>
      <c r="F187" s="226" t="s">
        <v>13</v>
      </c>
      <c r="G187" s="227"/>
      <c r="H187" s="227"/>
      <c r="I187" s="227"/>
      <c r="J187" s="227"/>
      <c r="K187" s="228" t="s">
        <v>2456</v>
      </c>
      <c r="L187" s="111"/>
      <c r="M187" s="112"/>
      <c r="N187" s="23" t="str">
        <f t="shared" si="96"/>
        <v/>
      </c>
      <c r="O187" s="23" t="str">
        <f t="shared" si="97"/>
        <v>◄</v>
      </c>
      <c r="P187" s="24"/>
      <c r="Q187" s="21"/>
      <c r="R187" s="23" t="str">
        <f t="shared" si="98"/>
        <v/>
      </c>
      <c r="S187" s="23" t="str">
        <f t="shared" si="99"/>
        <v>◄</v>
      </c>
      <c r="T187" s="22"/>
      <c r="U187" s="21"/>
      <c r="V187" s="20"/>
      <c r="W187" s="19"/>
      <c r="X187" s="18">
        <f t="shared" si="100"/>
        <v>0</v>
      </c>
      <c r="Y187" s="17">
        <f t="shared" si="101"/>
        <v>0</v>
      </c>
      <c r="Z187" s="16"/>
      <c r="AA187" s="15">
        <f t="shared" si="102"/>
        <v>0</v>
      </c>
      <c r="AB187" s="14">
        <f t="shared" si="103"/>
        <v>0</v>
      </c>
      <c r="AC187" s="12"/>
      <c r="AD187" s="13"/>
      <c r="AE187" s="12"/>
      <c r="AF187" s="11"/>
      <c r="AG187" s="11"/>
      <c r="AH187" s="5" t="s">
        <v>0</v>
      </c>
      <c r="AI187" s="4"/>
    </row>
    <row r="188" spans="1:35" ht="16.2" x14ac:dyDescent="0.25">
      <c r="A188" s="221"/>
      <c r="B188" s="222"/>
      <c r="C188" s="223">
        <v>4060</v>
      </c>
      <c r="D188" s="224">
        <v>40418</v>
      </c>
      <c r="E188" s="225">
        <v>0.59</v>
      </c>
      <c r="F188" s="226" t="s">
        <v>13</v>
      </c>
      <c r="G188" s="227"/>
      <c r="H188" s="227"/>
      <c r="I188" s="227"/>
      <c r="J188" s="227"/>
      <c r="K188" s="228" t="s">
        <v>2456</v>
      </c>
      <c r="L188" s="111"/>
      <c r="M188" s="112"/>
      <c r="N188" s="23" t="str">
        <f t="shared" si="96"/>
        <v/>
      </c>
      <c r="O188" s="23" t="str">
        <f t="shared" si="97"/>
        <v>◄</v>
      </c>
      <c r="P188" s="24"/>
      <c r="Q188" s="21"/>
      <c r="R188" s="23" t="str">
        <f t="shared" si="98"/>
        <v/>
      </c>
      <c r="S188" s="23" t="str">
        <f t="shared" si="99"/>
        <v>◄</v>
      </c>
      <c r="T188" s="22"/>
      <c r="U188" s="21"/>
      <c r="V188" s="20"/>
      <c r="W188" s="19"/>
      <c r="X188" s="18">
        <f t="shared" si="100"/>
        <v>0</v>
      </c>
      <c r="Y188" s="17">
        <f t="shared" si="101"/>
        <v>0</v>
      </c>
      <c r="Z188" s="16"/>
      <c r="AA188" s="15">
        <f t="shared" si="102"/>
        <v>0</v>
      </c>
      <c r="AB188" s="14">
        <f t="shared" si="103"/>
        <v>0</v>
      </c>
      <c r="AC188" s="12"/>
      <c r="AD188" s="13"/>
      <c r="AE188" s="12"/>
      <c r="AF188" s="11"/>
      <c r="AG188" s="11"/>
      <c r="AH188" s="5" t="s">
        <v>0</v>
      </c>
      <c r="AI188" s="4"/>
    </row>
    <row r="189" spans="1:35" ht="16.8" customHeight="1" thickBot="1" x14ac:dyDescent="0.3">
      <c r="A189" s="221"/>
      <c r="B189" s="222"/>
      <c r="C189" s="229" t="s">
        <v>2452</v>
      </c>
      <c r="D189" s="224">
        <v>40418</v>
      </c>
      <c r="E189" s="225">
        <v>2.9499999999999997</v>
      </c>
      <c r="F189" s="226" t="s">
        <v>13</v>
      </c>
      <c r="G189" s="227"/>
      <c r="H189" s="244" t="s">
        <v>2455</v>
      </c>
      <c r="I189" s="245" t="s">
        <v>0</v>
      </c>
      <c r="J189" s="244">
        <v>4060</v>
      </c>
      <c r="K189" s="231" t="s">
        <v>2454</v>
      </c>
      <c r="L189" s="111"/>
      <c r="M189" s="112"/>
      <c r="N189" s="23" t="str">
        <f t="shared" si="96"/>
        <v/>
      </c>
      <c r="O189" s="23" t="str">
        <f t="shared" si="97"/>
        <v>◄</v>
      </c>
      <c r="P189" s="24"/>
      <c r="Q189" s="21"/>
      <c r="R189" s="23" t="str">
        <f t="shared" si="98"/>
        <v/>
      </c>
      <c r="S189" s="23" t="str">
        <f t="shared" si="99"/>
        <v>◄</v>
      </c>
      <c r="T189" s="22"/>
      <c r="U189" s="21"/>
      <c r="V189" s="20"/>
      <c r="W189" s="19"/>
      <c r="X189" s="18">
        <f t="shared" si="100"/>
        <v>0</v>
      </c>
      <c r="Y189" s="17">
        <f t="shared" si="101"/>
        <v>0</v>
      </c>
      <c r="Z189" s="16"/>
      <c r="AA189" s="15">
        <f t="shared" si="102"/>
        <v>0</v>
      </c>
      <c r="AB189" s="14">
        <f t="shared" si="103"/>
        <v>0</v>
      </c>
      <c r="AC189" s="12"/>
      <c r="AD189" s="13"/>
      <c r="AE189" s="12"/>
      <c r="AF189" s="11"/>
      <c r="AG189" s="11"/>
      <c r="AH189" s="5" t="s">
        <v>0</v>
      </c>
      <c r="AI189" s="4"/>
    </row>
    <row r="190" spans="1:35" ht="16.8" thickBot="1" x14ac:dyDescent="0.3">
      <c r="A190" s="221"/>
      <c r="B190" s="249" t="s">
        <v>394</v>
      </c>
      <c r="C190" s="261" t="s">
        <v>2452</v>
      </c>
      <c r="D190" s="224">
        <v>40418</v>
      </c>
      <c r="E190" s="225">
        <v>5.8999999999999995</v>
      </c>
      <c r="F190" s="226" t="s">
        <v>13</v>
      </c>
      <c r="G190" s="227"/>
      <c r="H190" s="262">
        <v>1</v>
      </c>
      <c r="I190" s="236" t="s">
        <v>709</v>
      </c>
      <c r="J190" s="227"/>
      <c r="K190" s="237" t="s">
        <v>2450</v>
      </c>
      <c r="L190" s="80" t="s">
        <v>423</v>
      </c>
      <c r="M190" s="77"/>
      <c r="N190" s="23" t="str">
        <f t="shared" si="96"/>
        <v/>
      </c>
      <c r="O190" s="23" t="str">
        <f t="shared" si="97"/>
        <v>◄</v>
      </c>
      <c r="P190" s="24"/>
      <c r="Q190" s="21"/>
      <c r="R190" s="23" t="str">
        <f t="shared" si="98"/>
        <v/>
      </c>
      <c r="S190" s="23" t="str">
        <f t="shared" si="99"/>
        <v>◄</v>
      </c>
      <c r="T190" s="22"/>
      <c r="U190" s="21"/>
      <c r="V190" s="20"/>
      <c r="W190" s="19"/>
      <c r="X190" s="18">
        <f t="shared" si="100"/>
        <v>0</v>
      </c>
      <c r="Y190" s="17">
        <f t="shared" si="101"/>
        <v>0</v>
      </c>
      <c r="Z190" s="16"/>
      <c r="AA190" s="15">
        <f t="shared" si="102"/>
        <v>0</v>
      </c>
      <c r="AB190" s="14">
        <f t="shared" si="103"/>
        <v>0</v>
      </c>
      <c r="AC190" s="12"/>
      <c r="AD190" s="13"/>
      <c r="AE190" s="12"/>
      <c r="AF190" s="11"/>
      <c r="AG190" s="11"/>
      <c r="AH190" s="5" t="s">
        <v>0</v>
      </c>
      <c r="AI190" s="4"/>
    </row>
    <row r="191" spans="1:35" ht="16.8" thickBot="1" x14ac:dyDescent="0.3">
      <c r="A191" s="221"/>
      <c r="B191" s="249" t="s">
        <v>394</v>
      </c>
      <c r="C191" s="261" t="s">
        <v>2452</v>
      </c>
      <c r="D191" s="224">
        <v>40418</v>
      </c>
      <c r="E191" s="225">
        <v>5.8999999999999995</v>
      </c>
      <c r="F191" s="226" t="s">
        <v>13</v>
      </c>
      <c r="G191" s="227"/>
      <c r="H191" s="262" t="s">
        <v>1393</v>
      </c>
      <c r="I191" s="236" t="s">
        <v>709</v>
      </c>
      <c r="J191" s="227"/>
      <c r="K191" s="237" t="s">
        <v>2450</v>
      </c>
      <c r="L191" s="80" t="s">
        <v>423</v>
      </c>
      <c r="M191" s="77"/>
      <c r="N191" s="23" t="str">
        <f t="shared" si="96"/>
        <v/>
      </c>
      <c r="O191" s="23" t="str">
        <f t="shared" si="97"/>
        <v>◄</v>
      </c>
      <c r="P191" s="24"/>
      <c r="Q191" s="21"/>
      <c r="R191" s="23" t="str">
        <f t="shared" si="98"/>
        <v/>
      </c>
      <c r="S191" s="23" t="str">
        <f t="shared" si="99"/>
        <v>◄</v>
      </c>
      <c r="T191" s="22"/>
      <c r="U191" s="21"/>
      <c r="V191" s="20"/>
      <c r="W191" s="19"/>
      <c r="X191" s="18">
        <f t="shared" si="100"/>
        <v>0</v>
      </c>
      <c r="Y191" s="17">
        <f t="shared" si="101"/>
        <v>0</v>
      </c>
      <c r="Z191" s="16"/>
      <c r="AA191" s="15">
        <f t="shared" si="102"/>
        <v>0</v>
      </c>
      <c r="AB191" s="14">
        <f t="shared" si="103"/>
        <v>0</v>
      </c>
      <c r="AC191" s="12"/>
      <c r="AD191" s="13"/>
      <c r="AE191" s="12"/>
      <c r="AF191" s="11"/>
      <c r="AG191" s="11"/>
      <c r="AH191" s="5" t="s">
        <v>0</v>
      </c>
      <c r="AI191" s="4"/>
    </row>
    <row r="192" spans="1:35" ht="16.8" thickBot="1" x14ac:dyDescent="0.3">
      <c r="A192" s="221"/>
      <c r="B192" s="249" t="s">
        <v>394</v>
      </c>
      <c r="C192" s="261" t="s">
        <v>2452</v>
      </c>
      <c r="D192" s="224">
        <v>40418</v>
      </c>
      <c r="E192" s="225">
        <v>5.8999999999999995</v>
      </c>
      <c r="F192" s="226" t="s">
        <v>13</v>
      </c>
      <c r="G192" s="227"/>
      <c r="H192" s="262" t="s">
        <v>1391</v>
      </c>
      <c r="I192" s="236" t="s">
        <v>709</v>
      </c>
      <c r="J192" s="227"/>
      <c r="K192" s="237" t="s">
        <v>2450</v>
      </c>
      <c r="L192" s="80" t="s">
        <v>423</v>
      </c>
      <c r="M192" s="77"/>
      <c r="N192" s="23" t="str">
        <f t="shared" si="96"/>
        <v/>
      </c>
      <c r="O192" s="23" t="str">
        <f t="shared" si="97"/>
        <v>◄</v>
      </c>
      <c r="P192" s="24"/>
      <c r="Q192" s="21"/>
      <c r="R192" s="23" t="str">
        <f t="shared" si="98"/>
        <v/>
      </c>
      <c r="S192" s="23" t="str">
        <f t="shared" si="99"/>
        <v>◄</v>
      </c>
      <c r="T192" s="22"/>
      <c r="U192" s="21"/>
      <c r="V192" s="20"/>
      <c r="W192" s="19"/>
      <c r="X192" s="18">
        <f t="shared" si="100"/>
        <v>0</v>
      </c>
      <c r="Y192" s="17">
        <f t="shared" si="101"/>
        <v>0</v>
      </c>
      <c r="Z192" s="16"/>
      <c r="AA192" s="15">
        <f t="shared" si="102"/>
        <v>0</v>
      </c>
      <c r="AB192" s="14">
        <f t="shared" si="103"/>
        <v>0</v>
      </c>
      <c r="AC192" s="12"/>
      <c r="AD192" s="13"/>
      <c r="AE192" s="12"/>
      <c r="AF192" s="11"/>
      <c r="AG192" s="11"/>
      <c r="AH192" s="5" t="s">
        <v>0</v>
      </c>
      <c r="AI192" s="4"/>
    </row>
    <row r="193" spans="1:39" ht="16.8" thickBot="1" x14ac:dyDescent="0.3">
      <c r="A193" s="221"/>
      <c r="B193" s="249" t="s">
        <v>394</v>
      </c>
      <c r="C193" s="261" t="s">
        <v>2452</v>
      </c>
      <c r="D193" s="224">
        <v>40418</v>
      </c>
      <c r="E193" s="225">
        <v>5.8999999999999995</v>
      </c>
      <c r="F193" s="226" t="s">
        <v>13</v>
      </c>
      <c r="G193" s="227"/>
      <c r="H193" s="262" t="s">
        <v>2453</v>
      </c>
      <c r="I193" s="236" t="s">
        <v>709</v>
      </c>
      <c r="J193" s="227"/>
      <c r="K193" s="237" t="s">
        <v>2450</v>
      </c>
      <c r="L193" s="80" t="s">
        <v>423</v>
      </c>
      <c r="M193" s="77"/>
      <c r="N193" s="23" t="str">
        <f t="shared" si="96"/>
        <v/>
      </c>
      <c r="O193" s="23" t="str">
        <f t="shared" si="97"/>
        <v>◄</v>
      </c>
      <c r="P193" s="24"/>
      <c r="Q193" s="21"/>
      <c r="R193" s="23" t="str">
        <f t="shared" si="98"/>
        <v/>
      </c>
      <c r="S193" s="23" t="str">
        <f t="shared" si="99"/>
        <v>◄</v>
      </c>
      <c r="T193" s="22"/>
      <c r="U193" s="21"/>
      <c r="V193" s="20"/>
      <c r="W193" s="19"/>
      <c r="X193" s="18">
        <f t="shared" si="100"/>
        <v>0</v>
      </c>
      <c r="Y193" s="17">
        <f t="shared" si="101"/>
        <v>0</v>
      </c>
      <c r="Z193" s="16"/>
      <c r="AA193" s="15">
        <f t="shared" si="102"/>
        <v>0</v>
      </c>
      <c r="AB193" s="14">
        <f t="shared" si="103"/>
        <v>0</v>
      </c>
      <c r="AC193" s="12"/>
      <c r="AD193" s="13"/>
      <c r="AE193" s="12"/>
      <c r="AF193" s="11"/>
      <c r="AG193" s="11"/>
      <c r="AH193" s="5" t="s">
        <v>0</v>
      </c>
      <c r="AI193" s="4"/>
    </row>
    <row r="194" spans="1:39" ht="16.8" thickBot="1" x14ac:dyDescent="0.3">
      <c r="A194" s="221"/>
      <c r="B194" s="249" t="s">
        <v>394</v>
      </c>
      <c r="C194" s="261" t="s">
        <v>2452</v>
      </c>
      <c r="D194" s="224">
        <v>40418</v>
      </c>
      <c r="E194" s="225">
        <v>5.8999999999999995</v>
      </c>
      <c r="F194" s="226" t="s">
        <v>13</v>
      </c>
      <c r="G194" s="227"/>
      <c r="H194" s="262" t="s">
        <v>2451</v>
      </c>
      <c r="I194" s="236" t="s">
        <v>709</v>
      </c>
      <c r="J194" s="227"/>
      <c r="K194" s="237" t="s">
        <v>2450</v>
      </c>
      <c r="L194" s="80" t="s">
        <v>423</v>
      </c>
      <c r="M194" s="77"/>
      <c r="N194" s="23" t="str">
        <f t="shared" si="96"/>
        <v/>
      </c>
      <c r="O194" s="23" t="str">
        <f t="shared" si="97"/>
        <v>◄</v>
      </c>
      <c r="P194" s="24"/>
      <c r="Q194" s="21"/>
      <c r="R194" s="23" t="str">
        <f t="shared" si="98"/>
        <v/>
      </c>
      <c r="S194" s="23" t="str">
        <f t="shared" si="99"/>
        <v>◄</v>
      </c>
      <c r="T194" s="22"/>
      <c r="U194" s="21"/>
      <c r="V194" s="20"/>
      <c r="W194" s="19"/>
      <c r="X194" s="18">
        <f t="shared" si="100"/>
        <v>0</v>
      </c>
      <c r="Y194" s="17">
        <f t="shared" si="101"/>
        <v>0</v>
      </c>
      <c r="Z194" s="16"/>
      <c r="AA194" s="15">
        <f t="shared" si="102"/>
        <v>0</v>
      </c>
      <c r="AB194" s="14">
        <f t="shared" si="103"/>
        <v>0</v>
      </c>
      <c r="AC194" s="12"/>
      <c r="AD194" s="13"/>
      <c r="AE194" s="12"/>
      <c r="AF194" s="11"/>
      <c r="AG194" s="11"/>
      <c r="AH194" s="5" t="s">
        <v>0</v>
      </c>
      <c r="AI194" s="4"/>
    </row>
    <row r="195" spans="1:39" ht="36.6" customHeight="1" thickTop="1" thickBot="1" x14ac:dyDescent="0.25">
      <c r="A195" s="214">
        <f>ROWS(A196:A205)-1</f>
        <v>9</v>
      </c>
      <c r="B195" s="254" t="s">
        <v>2449</v>
      </c>
      <c r="C195" s="255"/>
      <c r="D195" s="255"/>
      <c r="E195" s="255"/>
      <c r="F195" s="255"/>
      <c r="G195" s="255"/>
      <c r="H195" s="255"/>
      <c r="I195" s="255"/>
      <c r="J195" s="255"/>
      <c r="K195" s="255"/>
      <c r="L195" s="74">
        <v>40439</v>
      </c>
      <c r="M195" s="9" t="s">
        <v>2448</v>
      </c>
      <c r="N195" s="23"/>
      <c r="O195" s="33" t="str">
        <f>IF(COUNTIF(N196:N205,"?")&gt;0,"?",IF(AND(P195="◄",Q195="►"),"◄►",IF(P195="◄","◄",IF(Q195="►","►",""))))</f>
        <v>◄</v>
      </c>
      <c r="P195" s="32" t="str">
        <f>IF(SUM(P196:P205)+1=ROWS(P196:P205)-COUNTIF(P196:P205,"-"),"","◄")</f>
        <v>◄</v>
      </c>
      <c r="Q195" s="31" t="str">
        <f>IF(SUM(Q196:Q205)&gt;0,"►","")</f>
        <v/>
      </c>
      <c r="R195" s="23"/>
      <c r="S195" s="33" t="str">
        <f>IF(COUNTIF(R196:R205,"?")&gt;0,"?",IF(AND(T195="◄",U195="►"),"◄►",IF(T195="◄","◄",IF(U195="►","►",""))))</f>
        <v>◄</v>
      </c>
      <c r="T195" s="32" t="str">
        <f>IF(SUM(T196:T205)+1=ROWS(T196:T205)-COUNTIF(T196:T205,"-"),"","◄")</f>
        <v>◄</v>
      </c>
      <c r="U195" s="31" t="str">
        <f>IF(SUM(U196:U205)&gt;0,"►","")</f>
        <v/>
      </c>
      <c r="V195" s="10">
        <f>ROWS(V196:V205)-1</f>
        <v>9</v>
      </c>
      <c r="W195" s="30">
        <f>SUM(W196:W205)-W205</f>
        <v>0</v>
      </c>
      <c r="X195" s="29" t="s">
        <v>17</v>
      </c>
      <c r="Y195" s="28"/>
      <c r="Z195" s="30">
        <f>SUM(Z196:Z205)-Z205</f>
        <v>0</v>
      </c>
      <c r="AA195" s="29" t="s">
        <v>17</v>
      </c>
      <c r="AB195" s="28"/>
      <c r="AC195" s="12"/>
      <c r="AD195" s="13"/>
      <c r="AE195" s="12"/>
      <c r="AF195" s="11"/>
      <c r="AG195" s="11"/>
      <c r="AH195" s="5" t="s">
        <v>0</v>
      </c>
      <c r="AI195" s="4"/>
    </row>
    <row r="196" spans="1:39" ht="18" customHeight="1" thickBot="1" x14ac:dyDescent="0.3">
      <c r="A196" s="221"/>
      <c r="B196" s="222"/>
      <c r="C196" s="223" t="s">
        <v>2446</v>
      </c>
      <c r="D196" s="224">
        <v>40439</v>
      </c>
      <c r="E196" s="225">
        <v>0.9</v>
      </c>
      <c r="F196" s="199">
        <v>1</v>
      </c>
      <c r="G196" s="227"/>
      <c r="H196" s="227"/>
      <c r="I196" s="227"/>
      <c r="J196" s="227"/>
      <c r="K196" s="228" t="s">
        <v>2447</v>
      </c>
      <c r="L196" s="111"/>
      <c r="M196" s="112"/>
      <c r="N196" s="23" t="str">
        <f t="shared" ref="N196:N204" si="104">IF(O196="?","?","")</f>
        <v/>
      </c>
      <c r="O196" s="23" t="str">
        <f t="shared" ref="O196:O204" si="105">IF(AND(P196="",Q196&gt;0),"?",IF(P196="","◄",IF(Q196&gt;=1,"►","")))</f>
        <v>◄</v>
      </c>
      <c r="P196" s="24"/>
      <c r="Q196" s="21"/>
      <c r="R196" s="23" t="str">
        <f t="shared" ref="R196:R204" si="106">IF(S196="?","?","")</f>
        <v/>
      </c>
      <c r="S196" s="23" t="str">
        <f t="shared" ref="S196:S204" si="107">IF(AND(T196="",U196&gt;0),"?",IF(T196="","◄",IF(U196&gt;=1,"►","")))</f>
        <v>◄</v>
      </c>
      <c r="T196" s="22"/>
      <c r="U196" s="21"/>
      <c r="V196" s="20"/>
      <c r="W196" s="19"/>
      <c r="X196" s="18">
        <f t="shared" ref="X196:X204" si="108">(P196*W196)</f>
        <v>0</v>
      </c>
      <c r="Y196" s="17">
        <f t="shared" ref="Y196:Y204" si="109">(Q196*X196)</f>
        <v>0</v>
      </c>
      <c r="Z196" s="16"/>
      <c r="AA196" s="15">
        <f t="shared" ref="AA196:AA204" si="110">(T196*Z196)</f>
        <v>0</v>
      </c>
      <c r="AB196" s="14">
        <f t="shared" ref="AB196:AB204" si="111">(U196*AA196)</f>
        <v>0</v>
      </c>
      <c r="AC196" s="12"/>
      <c r="AD196" s="13"/>
      <c r="AE196" s="12"/>
      <c r="AF196" s="11"/>
      <c r="AG196" s="11"/>
      <c r="AH196" s="5" t="s">
        <v>0</v>
      </c>
      <c r="AI196" s="4"/>
    </row>
    <row r="197" spans="1:39" ht="23.4" customHeight="1" thickBot="1" x14ac:dyDescent="0.3">
      <c r="A197" s="221"/>
      <c r="B197" s="252" t="s">
        <v>23</v>
      </c>
      <c r="C197" s="233" t="s">
        <v>2446</v>
      </c>
      <c r="D197" s="224">
        <v>40439</v>
      </c>
      <c r="E197" s="225">
        <v>9</v>
      </c>
      <c r="F197" s="199">
        <v>1</v>
      </c>
      <c r="G197" s="227"/>
      <c r="H197" s="234" t="s">
        <v>2443</v>
      </c>
      <c r="I197" s="235"/>
      <c r="J197" s="236" t="s">
        <v>709</v>
      </c>
      <c r="K197" s="263" t="s">
        <v>2441</v>
      </c>
      <c r="L197" s="79" t="s">
        <v>423</v>
      </c>
      <c r="M197" s="78"/>
      <c r="N197" s="23" t="str">
        <f t="shared" si="104"/>
        <v/>
      </c>
      <c r="O197" s="23" t="str">
        <f t="shared" si="105"/>
        <v>◄</v>
      </c>
      <c r="P197" s="24"/>
      <c r="Q197" s="21"/>
      <c r="R197" s="23" t="str">
        <f t="shared" si="106"/>
        <v/>
      </c>
      <c r="S197" s="23" t="str">
        <f t="shared" si="107"/>
        <v>◄</v>
      </c>
      <c r="T197" s="22"/>
      <c r="U197" s="21"/>
      <c r="V197" s="20"/>
      <c r="W197" s="19"/>
      <c r="X197" s="18">
        <f t="shared" si="108"/>
        <v>0</v>
      </c>
      <c r="Y197" s="17">
        <f t="shared" si="109"/>
        <v>0</v>
      </c>
      <c r="Z197" s="16"/>
      <c r="AA197" s="15">
        <f t="shared" si="110"/>
        <v>0</v>
      </c>
      <c r="AB197" s="14">
        <f t="shared" si="111"/>
        <v>0</v>
      </c>
      <c r="AC197" s="12"/>
      <c r="AD197" s="13"/>
      <c r="AE197" s="12"/>
      <c r="AF197" s="11"/>
      <c r="AG197" s="11"/>
      <c r="AH197" s="5" t="s">
        <v>0</v>
      </c>
      <c r="AI197" s="4"/>
    </row>
    <row r="198" spans="1:39" ht="21" customHeight="1" thickBot="1" x14ac:dyDescent="0.3">
      <c r="A198" s="221"/>
      <c r="B198" s="252" t="s">
        <v>23</v>
      </c>
      <c r="C198" s="233" t="s">
        <v>2446</v>
      </c>
      <c r="D198" s="224">
        <v>40439</v>
      </c>
      <c r="E198" s="225">
        <v>90</v>
      </c>
      <c r="F198" s="199">
        <v>1</v>
      </c>
      <c r="G198" s="227"/>
      <c r="H198" s="234" t="s">
        <v>2442</v>
      </c>
      <c r="I198" s="235"/>
      <c r="J198" s="236" t="s">
        <v>709</v>
      </c>
      <c r="K198" s="264"/>
      <c r="L198" s="79" t="s">
        <v>423</v>
      </c>
      <c r="M198" s="78"/>
      <c r="N198" s="23" t="str">
        <f t="shared" si="104"/>
        <v/>
      </c>
      <c r="O198" s="23" t="str">
        <f t="shared" si="105"/>
        <v>◄</v>
      </c>
      <c r="P198" s="24"/>
      <c r="Q198" s="21"/>
      <c r="R198" s="23" t="str">
        <f t="shared" si="106"/>
        <v/>
      </c>
      <c r="S198" s="23" t="str">
        <f t="shared" si="107"/>
        <v>◄</v>
      </c>
      <c r="T198" s="22"/>
      <c r="U198" s="21"/>
      <c r="V198" s="20"/>
      <c r="W198" s="19"/>
      <c r="X198" s="18">
        <f t="shared" si="108"/>
        <v>0</v>
      </c>
      <c r="Y198" s="17">
        <f t="shared" si="109"/>
        <v>0</v>
      </c>
      <c r="Z198" s="16"/>
      <c r="AA198" s="15">
        <f t="shared" si="110"/>
        <v>0</v>
      </c>
      <c r="AB198" s="14">
        <f t="shared" si="111"/>
        <v>0</v>
      </c>
      <c r="AC198" s="12"/>
      <c r="AD198" s="13"/>
      <c r="AE198" s="12"/>
      <c r="AF198" s="11"/>
      <c r="AG198" s="11"/>
      <c r="AH198" s="5" t="s">
        <v>0</v>
      </c>
      <c r="AI198" s="4"/>
    </row>
    <row r="199" spans="1:39" ht="28.8" customHeight="1" thickBot="1" x14ac:dyDescent="0.3">
      <c r="A199" s="221"/>
      <c r="B199" s="252"/>
      <c r="C199" s="223">
        <v>4062</v>
      </c>
      <c r="D199" s="224">
        <v>40439</v>
      </c>
      <c r="E199" s="225">
        <v>1.05</v>
      </c>
      <c r="F199" s="201">
        <v>1</v>
      </c>
      <c r="G199" s="227"/>
      <c r="H199" s="227"/>
      <c r="I199" s="227"/>
      <c r="J199" s="227"/>
      <c r="K199" s="265" t="s">
        <v>2445</v>
      </c>
      <c r="L199" s="153"/>
      <c r="M199" s="164"/>
      <c r="N199" s="23" t="str">
        <f t="shared" si="104"/>
        <v/>
      </c>
      <c r="O199" s="23" t="str">
        <f t="shared" si="105"/>
        <v>◄</v>
      </c>
      <c r="P199" s="24"/>
      <c r="Q199" s="21"/>
      <c r="R199" s="23" t="str">
        <f t="shared" si="106"/>
        <v/>
      </c>
      <c r="S199" s="23" t="str">
        <f t="shared" si="107"/>
        <v>◄</v>
      </c>
      <c r="T199" s="22"/>
      <c r="U199" s="21"/>
      <c r="V199" s="20"/>
      <c r="W199" s="19"/>
      <c r="X199" s="18">
        <f t="shared" si="108"/>
        <v>0</v>
      </c>
      <c r="Y199" s="17">
        <f t="shared" si="109"/>
        <v>0</v>
      </c>
      <c r="Z199" s="16"/>
      <c r="AA199" s="15">
        <f t="shared" si="110"/>
        <v>0</v>
      </c>
      <c r="AB199" s="14">
        <f t="shared" si="111"/>
        <v>0</v>
      </c>
      <c r="AC199" s="12"/>
      <c r="AD199" s="13"/>
      <c r="AE199" s="12"/>
      <c r="AF199" s="11"/>
      <c r="AG199" s="11"/>
      <c r="AH199" s="5" t="s">
        <v>0</v>
      </c>
      <c r="AI199" s="4"/>
    </row>
    <row r="200" spans="1:39" ht="18.600000000000001" customHeight="1" thickBot="1" x14ac:dyDescent="0.3">
      <c r="A200" s="221"/>
      <c r="B200" s="252" t="s">
        <v>23</v>
      </c>
      <c r="C200" s="233">
        <v>4062</v>
      </c>
      <c r="D200" s="224">
        <v>40439</v>
      </c>
      <c r="E200" s="225">
        <v>10.5</v>
      </c>
      <c r="F200" s="201">
        <v>1</v>
      </c>
      <c r="G200" s="227"/>
      <c r="H200" s="234" t="s">
        <v>2443</v>
      </c>
      <c r="I200" s="235"/>
      <c r="J200" s="236" t="s">
        <v>709</v>
      </c>
      <c r="K200" s="263" t="s">
        <v>2441</v>
      </c>
      <c r="L200" s="79" t="s">
        <v>423</v>
      </c>
      <c r="M200" s="78"/>
      <c r="N200" s="23" t="str">
        <f t="shared" si="104"/>
        <v/>
      </c>
      <c r="O200" s="23" t="str">
        <f t="shared" si="105"/>
        <v>◄</v>
      </c>
      <c r="P200" s="24"/>
      <c r="Q200" s="21"/>
      <c r="R200" s="23" t="str">
        <f t="shared" si="106"/>
        <v/>
      </c>
      <c r="S200" s="23" t="str">
        <f t="shared" si="107"/>
        <v>◄</v>
      </c>
      <c r="T200" s="22"/>
      <c r="U200" s="21"/>
      <c r="V200" s="20"/>
      <c r="W200" s="19"/>
      <c r="X200" s="18">
        <f t="shared" si="108"/>
        <v>0</v>
      </c>
      <c r="Y200" s="17">
        <f t="shared" si="109"/>
        <v>0</v>
      </c>
      <c r="Z200" s="16"/>
      <c r="AA200" s="15">
        <f t="shared" si="110"/>
        <v>0</v>
      </c>
      <c r="AB200" s="14">
        <f t="shared" si="111"/>
        <v>0</v>
      </c>
      <c r="AC200" s="12"/>
      <c r="AD200" s="13"/>
      <c r="AE200" s="12"/>
      <c r="AF200" s="11"/>
      <c r="AG200" s="11"/>
      <c r="AH200" s="5" t="s">
        <v>0</v>
      </c>
      <c r="AI200" s="4"/>
    </row>
    <row r="201" spans="1:39" ht="18.600000000000001" customHeight="1" thickBot="1" x14ac:dyDescent="0.3">
      <c r="A201" s="221"/>
      <c r="B201" s="252" t="s">
        <v>23</v>
      </c>
      <c r="C201" s="233">
        <v>4062</v>
      </c>
      <c r="D201" s="224">
        <v>40439</v>
      </c>
      <c r="E201" s="225">
        <v>10.5</v>
      </c>
      <c r="F201" s="201">
        <v>1</v>
      </c>
      <c r="G201" s="227"/>
      <c r="H201" s="234" t="s">
        <v>2442</v>
      </c>
      <c r="I201" s="235"/>
      <c r="J201" s="236" t="s">
        <v>709</v>
      </c>
      <c r="K201" s="264"/>
      <c r="L201" s="79" t="s">
        <v>423</v>
      </c>
      <c r="M201" s="78"/>
      <c r="N201" s="23" t="str">
        <f t="shared" si="104"/>
        <v/>
      </c>
      <c r="O201" s="23" t="str">
        <f t="shared" si="105"/>
        <v>◄</v>
      </c>
      <c r="P201" s="24"/>
      <c r="Q201" s="21"/>
      <c r="R201" s="23" t="str">
        <f t="shared" si="106"/>
        <v/>
      </c>
      <c r="S201" s="23" t="str">
        <f t="shared" si="107"/>
        <v>◄</v>
      </c>
      <c r="T201" s="22"/>
      <c r="U201" s="21"/>
      <c r="V201" s="20"/>
      <c r="W201" s="19"/>
      <c r="X201" s="18">
        <f t="shared" si="108"/>
        <v>0</v>
      </c>
      <c r="Y201" s="17">
        <f t="shared" si="109"/>
        <v>0</v>
      </c>
      <c r="Z201" s="16"/>
      <c r="AA201" s="15">
        <f t="shared" si="110"/>
        <v>0</v>
      </c>
      <c r="AB201" s="14">
        <f t="shared" si="111"/>
        <v>0</v>
      </c>
      <c r="AC201" s="12"/>
      <c r="AD201" s="13"/>
      <c r="AE201" s="12"/>
      <c r="AF201" s="11"/>
      <c r="AG201" s="11"/>
      <c r="AH201" s="5" t="s">
        <v>0</v>
      </c>
      <c r="AI201" s="4"/>
    </row>
    <row r="202" spans="1:39" ht="18" customHeight="1" thickBot="1" x14ac:dyDescent="0.3">
      <c r="A202" s="221"/>
      <c r="B202" s="252"/>
      <c r="C202" s="223">
        <v>4063</v>
      </c>
      <c r="D202" s="224">
        <v>40439</v>
      </c>
      <c r="E202" s="225">
        <v>1.18</v>
      </c>
      <c r="F202" s="226" t="s">
        <v>21</v>
      </c>
      <c r="G202" s="227"/>
      <c r="H202" s="227"/>
      <c r="I202" s="227"/>
      <c r="J202" s="227"/>
      <c r="K202" s="228" t="s">
        <v>2444</v>
      </c>
      <c r="L202" s="153"/>
      <c r="M202" s="164"/>
      <c r="N202" s="23" t="str">
        <f t="shared" si="104"/>
        <v/>
      </c>
      <c r="O202" s="23" t="str">
        <f t="shared" si="105"/>
        <v>◄</v>
      </c>
      <c r="P202" s="24"/>
      <c r="Q202" s="21"/>
      <c r="R202" s="23" t="str">
        <f t="shared" si="106"/>
        <v/>
      </c>
      <c r="S202" s="23" t="str">
        <f t="shared" si="107"/>
        <v>◄</v>
      </c>
      <c r="T202" s="22"/>
      <c r="U202" s="21"/>
      <c r="V202" s="20"/>
      <c r="W202" s="19"/>
      <c r="X202" s="18">
        <f t="shared" si="108"/>
        <v>0</v>
      </c>
      <c r="Y202" s="17">
        <f t="shared" si="109"/>
        <v>0</v>
      </c>
      <c r="Z202" s="16"/>
      <c r="AA202" s="15">
        <f t="shared" si="110"/>
        <v>0</v>
      </c>
      <c r="AB202" s="14">
        <f t="shared" si="111"/>
        <v>0</v>
      </c>
      <c r="AC202" s="12"/>
      <c r="AD202" s="13"/>
      <c r="AE202" s="12"/>
      <c r="AF202" s="11"/>
      <c r="AG202" s="11"/>
      <c r="AH202" s="5" t="s">
        <v>0</v>
      </c>
      <c r="AI202" s="4"/>
    </row>
    <row r="203" spans="1:39" ht="18.600000000000001" customHeight="1" thickBot="1" x14ac:dyDescent="0.3">
      <c r="A203" s="221"/>
      <c r="B203" s="252" t="s">
        <v>23</v>
      </c>
      <c r="C203" s="233">
        <v>4063</v>
      </c>
      <c r="D203" s="224">
        <v>40439</v>
      </c>
      <c r="E203" s="225">
        <v>11.799999999999999</v>
      </c>
      <c r="F203" s="226" t="s">
        <v>21</v>
      </c>
      <c r="G203" s="227"/>
      <c r="H203" s="234" t="s">
        <v>2443</v>
      </c>
      <c r="I203" s="235"/>
      <c r="J203" s="236" t="s">
        <v>709</v>
      </c>
      <c r="K203" s="263" t="s">
        <v>2441</v>
      </c>
      <c r="L203" s="79" t="s">
        <v>423</v>
      </c>
      <c r="M203" s="78"/>
      <c r="N203" s="23" t="str">
        <f t="shared" si="104"/>
        <v/>
      </c>
      <c r="O203" s="23" t="str">
        <f t="shared" si="105"/>
        <v>◄</v>
      </c>
      <c r="P203" s="24"/>
      <c r="Q203" s="21"/>
      <c r="R203" s="23" t="str">
        <f t="shared" si="106"/>
        <v/>
      </c>
      <c r="S203" s="23" t="str">
        <f t="shared" si="107"/>
        <v>◄</v>
      </c>
      <c r="T203" s="22"/>
      <c r="U203" s="21"/>
      <c r="V203" s="20"/>
      <c r="W203" s="19"/>
      <c r="X203" s="18">
        <f t="shared" si="108"/>
        <v>0</v>
      </c>
      <c r="Y203" s="17">
        <f t="shared" si="109"/>
        <v>0</v>
      </c>
      <c r="Z203" s="16"/>
      <c r="AA203" s="15">
        <f t="shared" si="110"/>
        <v>0</v>
      </c>
      <c r="AB203" s="14">
        <f t="shared" si="111"/>
        <v>0</v>
      </c>
      <c r="AC203" s="12"/>
      <c r="AD203" s="13"/>
      <c r="AE203" s="12"/>
      <c r="AF203" s="11"/>
      <c r="AG203" s="11"/>
      <c r="AH203" s="5" t="s">
        <v>0</v>
      </c>
      <c r="AI203" s="4"/>
    </row>
    <row r="204" spans="1:39" ht="18.600000000000001" customHeight="1" thickBot="1" x14ac:dyDescent="0.3">
      <c r="A204" s="221"/>
      <c r="B204" s="252" t="s">
        <v>23</v>
      </c>
      <c r="C204" s="233">
        <v>4063</v>
      </c>
      <c r="D204" s="224">
        <v>40439</v>
      </c>
      <c r="E204" s="225">
        <v>11.799999999999999</v>
      </c>
      <c r="F204" s="226" t="s">
        <v>21</v>
      </c>
      <c r="G204" s="227"/>
      <c r="H204" s="234" t="s">
        <v>2442</v>
      </c>
      <c r="I204" s="235"/>
      <c r="J204" s="236" t="s">
        <v>709</v>
      </c>
      <c r="K204" s="266"/>
      <c r="L204" s="79" t="s">
        <v>423</v>
      </c>
      <c r="M204" s="78"/>
      <c r="N204" s="23" t="str">
        <f t="shared" si="104"/>
        <v/>
      </c>
      <c r="O204" s="23" t="str">
        <f t="shared" si="105"/>
        <v>◄</v>
      </c>
      <c r="P204" s="24"/>
      <c r="Q204" s="21"/>
      <c r="R204" s="23" t="str">
        <f t="shared" si="106"/>
        <v/>
      </c>
      <c r="S204" s="23" t="str">
        <f t="shared" si="107"/>
        <v>◄</v>
      </c>
      <c r="T204" s="22"/>
      <c r="U204" s="21"/>
      <c r="V204" s="20"/>
      <c r="W204" s="19"/>
      <c r="X204" s="18">
        <f t="shared" si="108"/>
        <v>0</v>
      </c>
      <c r="Y204" s="17">
        <f t="shared" si="109"/>
        <v>0</v>
      </c>
      <c r="Z204" s="16"/>
      <c r="AA204" s="15">
        <f t="shared" si="110"/>
        <v>0</v>
      </c>
      <c r="AB204" s="14">
        <f t="shared" si="111"/>
        <v>0</v>
      </c>
      <c r="AC204" s="12"/>
      <c r="AD204" s="13"/>
      <c r="AE204" s="12"/>
      <c r="AF204" s="11"/>
      <c r="AG204" s="11"/>
      <c r="AH204" s="5" t="s">
        <v>0</v>
      </c>
      <c r="AI204" s="4"/>
    </row>
    <row r="205" spans="1:39" ht="16.8" thickTop="1" thickBot="1" x14ac:dyDescent="0.25">
      <c r="A205" s="214">
        <f>ROWS(A206:A228)-1</f>
        <v>22</v>
      </c>
      <c r="B205" s="215" t="s">
        <v>2440</v>
      </c>
      <c r="C205" s="220"/>
      <c r="D205" s="217"/>
      <c r="E205" s="217"/>
      <c r="F205" s="238"/>
      <c r="G205" s="239"/>
      <c r="H205" s="217"/>
      <c r="I205" s="217"/>
      <c r="J205" s="217"/>
      <c r="K205" s="220"/>
      <c r="L205" s="74">
        <v>40439</v>
      </c>
      <c r="M205" s="9" t="s">
        <v>2439</v>
      </c>
      <c r="N205" s="23"/>
      <c r="O205" s="33" t="str">
        <f>IF(COUNTIF(N206:N228,"?")&gt;0,"?",IF(AND(P205="◄",Q205="►"),"◄►",IF(P205="◄","◄",IF(Q205="►","►",""))))</f>
        <v>◄</v>
      </c>
      <c r="P205" s="32" t="str">
        <f>IF(SUM(P206:P228)+1=ROWS(P206:P228)-COUNTIF(P206:P228,"-"),"","◄")</f>
        <v>◄</v>
      </c>
      <c r="Q205" s="31" t="str">
        <f>IF(SUM(Q206:Q228)&gt;0,"►","")</f>
        <v/>
      </c>
      <c r="R205" s="23"/>
      <c r="S205" s="33" t="str">
        <f>IF(COUNTIF(R206:R228,"?")&gt;0,"?",IF(AND(T205="◄",U205="►"),"◄►",IF(T205="◄","◄",IF(U205="►","►",""))))</f>
        <v>◄</v>
      </c>
      <c r="T205" s="32" t="str">
        <f>IF(SUM(T206:T228)+1=ROWS(T206:T228)-COUNTIF(T206:T228,"-"),"","◄")</f>
        <v>◄</v>
      </c>
      <c r="U205" s="31" t="str">
        <f>IF(SUM(U206:U228)&gt;0,"►","")</f>
        <v/>
      </c>
      <c r="V205" s="10">
        <f>ROWS(V206:V228)-1</f>
        <v>22</v>
      </c>
      <c r="W205" s="30">
        <f>SUM(W206:W228)-W228</f>
        <v>0</v>
      </c>
      <c r="X205" s="29" t="s">
        <v>17</v>
      </c>
      <c r="Y205" s="28"/>
      <c r="Z205" s="30">
        <f>SUM(Z206:Z228)-Z228</f>
        <v>0</v>
      </c>
      <c r="AA205" s="29" t="s">
        <v>17</v>
      </c>
      <c r="AB205" s="28"/>
      <c r="AC205" s="12"/>
      <c r="AD205" s="13"/>
      <c r="AE205" s="12"/>
      <c r="AF205" s="11"/>
      <c r="AG205" s="11"/>
      <c r="AH205" s="5" t="s">
        <v>0</v>
      </c>
      <c r="AI205" s="4"/>
      <c r="AJ205" s="4"/>
      <c r="AK205" s="4"/>
      <c r="AL205" s="4"/>
      <c r="AM205" s="4"/>
    </row>
    <row r="206" spans="1:39" ht="14.4" x14ac:dyDescent="0.25">
      <c r="A206" s="221"/>
      <c r="B206" s="222"/>
      <c r="C206" s="223" t="s">
        <v>2430</v>
      </c>
      <c r="D206" s="224">
        <v>40439</v>
      </c>
      <c r="E206" s="225">
        <v>0.9</v>
      </c>
      <c r="F206" s="199">
        <v>1</v>
      </c>
      <c r="G206" s="227"/>
      <c r="H206" s="227"/>
      <c r="I206" s="227"/>
      <c r="J206" s="227"/>
      <c r="K206" s="228" t="s">
        <v>2438</v>
      </c>
      <c r="L206" s="111"/>
      <c r="M206" s="112"/>
      <c r="N206" s="23" t="str">
        <f t="shared" ref="N206:N227" si="112">IF(O206="?","?","")</f>
        <v/>
      </c>
      <c r="O206" s="23" t="str">
        <f t="shared" ref="O206:O227" si="113">IF(AND(P206="",Q206&gt;0),"?",IF(P206="","◄",IF(Q206&gt;=1,"►","")))</f>
        <v>◄</v>
      </c>
      <c r="P206" s="24"/>
      <c r="Q206" s="21"/>
      <c r="R206" s="23" t="str">
        <f t="shared" ref="R206:R227" si="114">IF(S206="?","?","")</f>
        <v/>
      </c>
      <c r="S206" s="23" t="str">
        <f t="shared" ref="S206:S227" si="115">IF(AND(T206="",U206&gt;0),"?",IF(T206="","◄",IF(U206&gt;=1,"►","")))</f>
        <v>◄</v>
      </c>
      <c r="T206" s="22"/>
      <c r="U206" s="21"/>
      <c r="V206" s="20"/>
      <c r="W206" s="19"/>
      <c r="X206" s="18">
        <f t="shared" ref="X206:X227" si="116">(P206*W206)</f>
        <v>0</v>
      </c>
      <c r="Y206" s="17">
        <f t="shared" ref="Y206:Y227" si="117">(Q206*X206)</f>
        <v>0</v>
      </c>
      <c r="Z206" s="16"/>
      <c r="AA206" s="15">
        <f t="shared" ref="AA206:AA227" si="118">(T206*Z206)</f>
        <v>0</v>
      </c>
      <c r="AB206" s="14">
        <f t="shared" ref="AB206:AB227" si="119">(U206*AA206)</f>
        <v>0</v>
      </c>
      <c r="AC206" s="12"/>
      <c r="AD206" s="13"/>
      <c r="AE206" s="12"/>
      <c r="AF206" s="11"/>
      <c r="AG206" s="11"/>
      <c r="AH206" s="5" t="s">
        <v>0</v>
      </c>
      <c r="AI206" s="4"/>
    </row>
    <row r="207" spans="1:39" ht="14.4" x14ac:dyDescent="0.25">
      <c r="A207" s="221"/>
      <c r="B207" s="222"/>
      <c r="C207" s="223">
        <v>4065</v>
      </c>
      <c r="D207" s="224">
        <v>40439</v>
      </c>
      <c r="E207" s="225">
        <v>0.9</v>
      </c>
      <c r="F207" s="199">
        <v>1</v>
      </c>
      <c r="G207" s="227"/>
      <c r="H207" s="227"/>
      <c r="I207" s="227"/>
      <c r="J207" s="227"/>
      <c r="K207" s="228" t="s">
        <v>2437</v>
      </c>
      <c r="L207" s="111"/>
      <c r="M207" s="112"/>
      <c r="N207" s="23" t="str">
        <f t="shared" si="112"/>
        <v/>
      </c>
      <c r="O207" s="23" t="str">
        <f t="shared" si="113"/>
        <v>◄</v>
      </c>
      <c r="P207" s="24"/>
      <c r="Q207" s="21"/>
      <c r="R207" s="23" t="str">
        <f t="shared" si="114"/>
        <v/>
      </c>
      <c r="S207" s="23" t="str">
        <f t="shared" si="115"/>
        <v>◄</v>
      </c>
      <c r="T207" s="22"/>
      <c r="U207" s="21"/>
      <c r="V207" s="20"/>
      <c r="W207" s="19"/>
      <c r="X207" s="18">
        <f t="shared" si="116"/>
        <v>0</v>
      </c>
      <c r="Y207" s="17">
        <f t="shared" si="117"/>
        <v>0</v>
      </c>
      <c r="Z207" s="16"/>
      <c r="AA207" s="15">
        <f t="shared" si="118"/>
        <v>0</v>
      </c>
      <c r="AB207" s="14">
        <f t="shared" si="119"/>
        <v>0</v>
      </c>
      <c r="AC207" s="12"/>
      <c r="AD207" s="13"/>
      <c r="AE207" s="12"/>
      <c r="AF207" s="11"/>
      <c r="AG207" s="11"/>
      <c r="AH207" s="5" t="s">
        <v>0</v>
      </c>
      <c r="AI207" s="4"/>
    </row>
    <row r="208" spans="1:39" ht="14.4" x14ac:dyDescent="0.25">
      <c r="A208" s="221"/>
      <c r="B208" s="222"/>
      <c r="C208" s="223">
        <v>4066</v>
      </c>
      <c r="D208" s="224">
        <v>40439</v>
      </c>
      <c r="E208" s="225">
        <v>0.9</v>
      </c>
      <c r="F208" s="199">
        <v>1</v>
      </c>
      <c r="G208" s="227"/>
      <c r="H208" s="227"/>
      <c r="I208" s="227"/>
      <c r="J208" s="227"/>
      <c r="K208" s="228" t="s">
        <v>2436</v>
      </c>
      <c r="L208" s="111"/>
      <c r="M208" s="112"/>
      <c r="N208" s="23" t="str">
        <f t="shared" si="112"/>
        <v/>
      </c>
      <c r="O208" s="23" t="str">
        <f t="shared" si="113"/>
        <v>◄</v>
      </c>
      <c r="P208" s="24"/>
      <c r="Q208" s="21"/>
      <c r="R208" s="23" t="str">
        <f t="shared" si="114"/>
        <v/>
      </c>
      <c r="S208" s="23" t="str">
        <f t="shared" si="115"/>
        <v>◄</v>
      </c>
      <c r="T208" s="22"/>
      <c r="U208" s="21"/>
      <c r="V208" s="20"/>
      <c r="W208" s="19"/>
      <c r="X208" s="18">
        <f t="shared" si="116"/>
        <v>0</v>
      </c>
      <c r="Y208" s="17">
        <f t="shared" si="117"/>
        <v>0</v>
      </c>
      <c r="Z208" s="16"/>
      <c r="AA208" s="15">
        <f t="shared" si="118"/>
        <v>0</v>
      </c>
      <c r="AB208" s="14">
        <f t="shared" si="119"/>
        <v>0</v>
      </c>
      <c r="AC208" s="12"/>
      <c r="AD208" s="13"/>
      <c r="AE208" s="12"/>
      <c r="AF208" s="11"/>
      <c r="AG208" s="11"/>
      <c r="AH208" s="5" t="s">
        <v>0</v>
      </c>
      <c r="AI208" s="4"/>
    </row>
    <row r="209" spans="1:35" ht="14.4" x14ac:dyDescent="0.25">
      <c r="A209" s="221"/>
      <c r="B209" s="222"/>
      <c r="C209" s="223">
        <v>4067</v>
      </c>
      <c r="D209" s="224">
        <v>40439</v>
      </c>
      <c r="E209" s="225">
        <v>0.9</v>
      </c>
      <c r="F209" s="199">
        <v>1</v>
      </c>
      <c r="G209" s="227"/>
      <c r="H209" s="227"/>
      <c r="I209" s="227"/>
      <c r="J209" s="227"/>
      <c r="K209" s="228" t="s">
        <v>2435</v>
      </c>
      <c r="L209" s="111"/>
      <c r="M209" s="112"/>
      <c r="N209" s="23" t="str">
        <f t="shared" si="112"/>
        <v/>
      </c>
      <c r="O209" s="23" t="str">
        <f t="shared" si="113"/>
        <v>◄</v>
      </c>
      <c r="P209" s="24"/>
      <c r="Q209" s="21"/>
      <c r="R209" s="23" t="str">
        <f t="shared" si="114"/>
        <v/>
      </c>
      <c r="S209" s="23" t="str">
        <f t="shared" si="115"/>
        <v>◄</v>
      </c>
      <c r="T209" s="22"/>
      <c r="U209" s="21"/>
      <c r="V209" s="20"/>
      <c r="W209" s="19"/>
      <c r="X209" s="18">
        <f t="shared" si="116"/>
        <v>0</v>
      </c>
      <c r="Y209" s="17">
        <f t="shared" si="117"/>
        <v>0</v>
      </c>
      <c r="Z209" s="16"/>
      <c r="AA209" s="15">
        <f t="shared" si="118"/>
        <v>0</v>
      </c>
      <c r="AB209" s="14">
        <f t="shared" si="119"/>
        <v>0</v>
      </c>
      <c r="AC209" s="12"/>
      <c r="AD209" s="13"/>
      <c r="AE209" s="12"/>
      <c r="AF209" s="11"/>
      <c r="AG209" s="11"/>
      <c r="AH209" s="5" t="s">
        <v>0</v>
      </c>
      <c r="AI209" s="4"/>
    </row>
    <row r="210" spans="1:35" ht="14.4" x14ac:dyDescent="0.25">
      <c r="A210" s="221"/>
      <c r="B210" s="222"/>
      <c r="C210" s="223">
        <v>4068</v>
      </c>
      <c r="D210" s="224">
        <v>40439</v>
      </c>
      <c r="E210" s="225">
        <v>0.9</v>
      </c>
      <c r="F210" s="199">
        <v>1</v>
      </c>
      <c r="G210" s="227"/>
      <c r="H210" s="227"/>
      <c r="I210" s="227"/>
      <c r="J210" s="227"/>
      <c r="K210" s="228" t="s">
        <v>2434</v>
      </c>
      <c r="L210" s="111"/>
      <c r="M210" s="112"/>
      <c r="N210" s="23" t="str">
        <f t="shared" si="112"/>
        <v/>
      </c>
      <c r="O210" s="23" t="str">
        <f t="shared" si="113"/>
        <v>◄</v>
      </c>
      <c r="P210" s="24"/>
      <c r="Q210" s="21"/>
      <c r="R210" s="23" t="str">
        <f t="shared" si="114"/>
        <v/>
      </c>
      <c r="S210" s="23" t="str">
        <f t="shared" si="115"/>
        <v>◄</v>
      </c>
      <c r="T210" s="22"/>
      <c r="U210" s="21"/>
      <c r="V210" s="20"/>
      <c r="W210" s="19"/>
      <c r="X210" s="18">
        <f t="shared" si="116"/>
        <v>0</v>
      </c>
      <c r="Y210" s="17">
        <f t="shared" si="117"/>
        <v>0</v>
      </c>
      <c r="Z210" s="16"/>
      <c r="AA210" s="15">
        <f t="shared" si="118"/>
        <v>0</v>
      </c>
      <c r="AB210" s="14">
        <f t="shared" si="119"/>
        <v>0</v>
      </c>
      <c r="AC210" s="12"/>
      <c r="AD210" s="13"/>
      <c r="AE210" s="12"/>
      <c r="AF210" s="11"/>
      <c r="AG210" s="11"/>
      <c r="AH210" s="5" t="s">
        <v>0</v>
      </c>
      <c r="AI210" s="4"/>
    </row>
    <row r="211" spans="1:35" ht="14.4" x14ac:dyDescent="0.25">
      <c r="A211" s="221"/>
      <c r="B211" s="267" t="s">
        <v>2433</v>
      </c>
      <c r="C211" s="268"/>
      <c r="D211" s="269"/>
      <c r="E211" s="225">
        <v>2.7</v>
      </c>
      <c r="F211" s="199">
        <v>1</v>
      </c>
      <c r="G211" s="227"/>
      <c r="H211" s="230" t="s">
        <v>2430</v>
      </c>
      <c r="I211" s="230">
        <v>4066</v>
      </c>
      <c r="J211" s="230">
        <v>4067</v>
      </c>
      <c r="K211" s="231" t="s">
        <v>2432</v>
      </c>
      <c r="L211" s="111"/>
      <c r="M211" s="112"/>
      <c r="N211" s="23" t="str">
        <f t="shared" si="112"/>
        <v/>
      </c>
      <c r="O211" s="23" t="str">
        <f t="shared" si="113"/>
        <v>◄</v>
      </c>
      <c r="P211" s="24"/>
      <c r="Q211" s="21"/>
      <c r="R211" s="23" t="str">
        <f t="shared" si="114"/>
        <v/>
      </c>
      <c r="S211" s="23" t="str">
        <f t="shared" si="115"/>
        <v>◄</v>
      </c>
      <c r="T211" s="22"/>
      <c r="U211" s="21"/>
      <c r="V211" s="20"/>
      <c r="W211" s="19"/>
      <c r="X211" s="18">
        <f t="shared" si="116"/>
        <v>0</v>
      </c>
      <c r="Y211" s="17">
        <f t="shared" si="117"/>
        <v>0</v>
      </c>
      <c r="Z211" s="16"/>
      <c r="AA211" s="15">
        <f t="shared" si="118"/>
        <v>0</v>
      </c>
      <c r="AB211" s="14">
        <f t="shared" si="119"/>
        <v>0</v>
      </c>
      <c r="AC211" s="12"/>
      <c r="AD211" s="13"/>
      <c r="AE211" s="12"/>
      <c r="AF211" s="11"/>
      <c r="AG211" s="11"/>
      <c r="AH211" s="5" t="s">
        <v>0</v>
      </c>
      <c r="AI211" s="4"/>
    </row>
    <row r="212" spans="1:35" ht="16.2" customHeight="1" x14ac:dyDescent="0.25">
      <c r="A212" s="221"/>
      <c r="B212" s="222"/>
      <c r="C212" s="229" t="s">
        <v>2431</v>
      </c>
      <c r="D212" s="224">
        <v>40439</v>
      </c>
      <c r="E212" s="225">
        <v>0.9</v>
      </c>
      <c r="F212" s="199">
        <v>1</v>
      </c>
      <c r="G212" s="227"/>
      <c r="H212" s="227"/>
      <c r="I212" s="227"/>
      <c r="J212" s="230" t="s">
        <v>2430</v>
      </c>
      <c r="K212" s="231" t="s">
        <v>2418</v>
      </c>
      <c r="L212" s="111"/>
      <c r="M212" s="112"/>
      <c r="N212" s="23" t="str">
        <f t="shared" si="112"/>
        <v/>
      </c>
      <c r="O212" s="23" t="str">
        <f t="shared" si="113"/>
        <v>◄</v>
      </c>
      <c r="P212" s="24"/>
      <c r="Q212" s="21"/>
      <c r="R212" s="23" t="str">
        <f t="shared" si="114"/>
        <v/>
      </c>
      <c r="S212" s="23" t="str">
        <f t="shared" si="115"/>
        <v>◄</v>
      </c>
      <c r="T212" s="22"/>
      <c r="U212" s="21"/>
      <c r="V212" s="20"/>
      <c r="W212" s="19"/>
      <c r="X212" s="18">
        <f t="shared" si="116"/>
        <v>0</v>
      </c>
      <c r="Y212" s="17">
        <f t="shared" si="117"/>
        <v>0</v>
      </c>
      <c r="Z212" s="16"/>
      <c r="AA212" s="15">
        <f t="shared" si="118"/>
        <v>0</v>
      </c>
      <c r="AB212" s="14">
        <f t="shared" si="119"/>
        <v>0</v>
      </c>
      <c r="AC212" s="12"/>
      <c r="AD212" s="13"/>
      <c r="AE212" s="12"/>
      <c r="AF212" s="11"/>
      <c r="AG212" s="11"/>
      <c r="AH212" s="5" t="s">
        <v>0</v>
      </c>
      <c r="AI212" s="4"/>
    </row>
    <row r="213" spans="1:35" ht="14.4" x14ac:dyDescent="0.25">
      <c r="A213" s="221"/>
      <c r="B213" s="222"/>
      <c r="C213" s="229" t="s">
        <v>2429</v>
      </c>
      <c r="D213" s="224">
        <v>40439</v>
      </c>
      <c r="E213" s="225">
        <v>0.9</v>
      </c>
      <c r="F213" s="199">
        <v>1</v>
      </c>
      <c r="G213" s="227"/>
      <c r="H213" s="227"/>
      <c r="I213" s="227"/>
      <c r="J213" s="230">
        <v>4064</v>
      </c>
      <c r="K213" s="231" t="s">
        <v>736</v>
      </c>
      <c r="L213" s="111"/>
      <c r="M213" s="112"/>
      <c r="N213" s="23" t="str">
        <f t="shared" si="112"/>
        <v/>
      </c>
      <c r="O213" s="23" t="str">
        <f t="shared" si="113"/>
        <v>◄</v>
      </c>
      <c r="P213" s="24"/>
      <c r="Q213" s="21"/>
      <c r="R213" s="23" t="str">
        <f t="shared" si="114"/>
        <v/>
      </c>
      <c r="S213" s="23" t="str">
        <f t="shared" si="115"/>
        <v>◄</v>
      </c>
      <c r="T213" s="22"/>
      <c r="U213" s="21"/>
      <c r="V213" s="20"/>
      <c r="W213" s="19"/>
      <c r="X213" s="18">
        <f t="shared" si="116"/>
        <v>0</v>
      </c>
      <c r="Y213" s="17">
        <f t="shared" si="117"/>
        <v>0</v>
      </c>
      <c r="Z213" s="16"/>
      <c r="AA213" s="15">
        <f t="shared" si="118"/>
        <v>0</v>
      </c>
      <c r="AB213" s="14">
        <f t="shared" si="119"/>
        <v>0</v>
      </c>
      <c r="AC213" s="12"/>
      <c r="AD213" s="13"/>
      <c r="AE213" s="12"/>
      <c r="AF213" s="11"/>
      <c r="AG213" s="11"/>
      <c r="AH213" s="5" t="s">
        <v>0</v>
      </c>
      <c r="AI213" s="4"/>
    </row>
    <row r="214" spans="1:35" ht="14.4" x14ac:dyDescent="0.25">
      <c r="A214" s="221"/>
      <c r="B214" s="222"/>
      <c r="C214" s="229" t="s">
        <v>2428</v>
      </c>
      <c r="D214" s="224">
        <v>40439</v>
      </c>
      <c r="E214" s="225">
        <v>0.9</v>
      </c>
      <c r="F214" s="199">
        <v>1</v>
      </c>
      <c r="G214" s="227"/>
      <c r="H214" s="227"/>
      <c r="I214" s="227"/>
      <c r="J214" s="230">
        <v>4064</v>
      </c>
      <c r="K214" s="231" t="s">
        <v>734</v>
      </c>
      <c r="L214" s="111"/>
      <c r="M214" s="112"/>
      <c r="N214" s="23" t="str">
        <f t="shared" si="112"/>
        <v/>
      </c>
      <c r="O214" s="23" t="str">
        <f t="shared" si="113"/>
        <v>◄</v>
      </c>
      <c r="P214" s="24"/>
      <c r="Q214" s="21"/>
      <c r="R214" s="23" t="str">
        <f t="shared" si="114"/>
        <v/>
      </c>
      <c r="S214" s="23" t="str">
        <f t="shared" si="115"/>
        <v>◄</v>
      </c>
      <c r="T214" s="22"/>
      <c r="U214" s="21"/>
      <c r="V214" s="20"/>
      <c r="W214" s="19"/>
      <c r="X214" s="18">
        <f t="shared" si="116"/>
        <v>0</v>
      </c>
      <c r="Y214" s="17">
        <f t="shared" si="117"/>
        <v>0</v>
      </c>
      <c r="Z214" s="16"/>
      <c r="AA214" s="15">
        <f t="shared" si="118"/>
        <v>0</v>
      </c>
      <c r="AB214" s="14">
        <f t="shared" si="119"/>
        <v>0</v>
      </c>
      <c r="AC214" s="12"/>
      <c r="AD214" s="13"/>
      <c r="AE214" s="12"/>
      <c r="AF214" s="11"/>
      <c r="AG214" s="11"/>
      <c r="AH214" s="5" t="s">
        <v>0</v>
      </c>
      <c r="AI214" s="4"/>
    </row>
    <row r="215" spans="1:35" ht="16.2" customHeight="1" x14ac:dyDescent="0.25">
      <c r="A215" s="221"/>
      <c r="B215" s="222"/>
      <c r="C215" s="229" t="s">
        <v>2427</v>
      </c>
      <c r="D215" s="224">
        <v>40439</v>
      </c>
      <c r="E215" s="225">
        <v>0.9</v>
      </c>
      <c r="F215" s="199">
        <v>1</v>
      </c>
      <c r="G215" s="227"/>
      <c r="H215" s="227"/>
      <c r="I215" s="227"/>
      <c r="J215" s="230">
        <v>4065</v>
      </c>
      <c r="K215" s="231" t="s">
        <v>2418</v>
      </c>
      <c r="L215" s="111"/>
      <c r="M215" s="112"/>
      <c r="N215" s="23" t="str">
        <f t="shared" si="112"/>
        <v/>
      </c>
      <c r="O215" s="23" t="str">
        <f t="shared" si="113"/>
        <v>◄</v>
      </c>
      <c r="P215" s="24"/>
      <c r="Q215" s="21"/>
      <c r="R215" s="23" t="str">
        <f t="shared" si="114"/>
        <v/>
      </c>
      <c r="S215" s="23" t="str">
        <f t="shared" si="115"/>
        <v>◄</v>
      </c>
      <c r="T215" s="22"/>
      <c r="U215" s="21"/>
      <c r="V215" s="20"/>
      <c r="W215" s="19"/>
      <c r="X215" s="18">
        <f t="shared" si="116"/>
        <v>0</v>
      </c>
      <c r="Y215" s="17">
        <f t="shared" si="117"/>
        <v>0</v>
      </c>
      <c r="Z215" s="16"/>
      <c r="AA215" s="15">
        <f t="shared" si="118"/>
        <v>0</v>
      </c>
      <c r="AB215" s="14">
        <f t="shared" si="119"/>
        <v>0</v>
      </c>
      <c r="AC215" s="12"/>
      <c r="AD215" s="13"/>
      <c r="AE215" s="12"/>
      <c r="AF215" s="11"/>
      <c r="AG215" s="11"/>
      <c r="AH215" s="5" t="s">
        <v>0</v>
      </c>
      <c r="AI215" s="4"/>
    </row>
    <row r="216" spans="1:35" ht="14.4" x14ac:dyDescent="0.25">
      <c r="A216" s="221"/>
      <c r="B216" s="222"/>
      <c r="C216" s="229" t="s">
        <v>2426</v>
      </c>
      <c r="D216" s="224">
        <v>40439</v>
      </c>
      <c r="E216" s="225">
        <v>0.9</v>
      </c>
      <c r="F216" s="199">
        <v>1</v>
      </c>
      <c r="G216" s="227"/>
      <c r="H216" s="227"/>
      <c r="I216" s="227"/>
      <c r="J216" s="230">
        <v>4065</v>
      </c>
      <c r="K216" s="231" t="s">
        <v>736</v>
      </c>
      <c r="L216" s="111"/>
      <c r="M216" s="112"/>
      <c r="N216" s="23" t="str">
        <f t="shared" si="112"/>
        <v/>
      </c>
      <c r="O216" s="23" t="str">
        <f t="shared" si="113"/>
        <v>◄</v>
      </c>
      <c r="P216" s="24"/>
      <c r="Q216" s="21"/>
      <c r="R216" s="23" t="str">
        <f t="shared" si="114"/>
        <v/>
      </c>
      <c r="S216" s="23" t="str">
        <f t="shared" si="115"/>
        <v>◄</v>
      </c>
      <c r="T216" s="22"/>
      <c r="U216" s="21"/>
      <c r="V216" s="20"/>
      <c r="W216" s="19"/>
      <c r="X216" s="18">
        <f t="shared" si="116"/>
        <v>0</v>
      </c>
      <c r="Y216" s="17">
        <f t="shared" si="117"/>
        <v>0</v>
      </c>
      <c r="Z216" s="16"/>
      <c r="AA216" s="15">
        <f t="shared" si="118"/>
        <v>0</v>
      </c>
      <c r="AB216" s="14">
        <f t="shared" si="119"/>
        <v>0</v>
      </c>
      <c r="AC216" s="12"/>
      <c r="AD216" s="13"/>
      <c r="AE216" s="12"/>
      <c r="AF216" s="11"/>
      <c r="AG216" s="11"/>
      <c r="AH216" s="5" t="s">
        <v>0</v>
      </c>
      <c r="AI216" s="4"/>
    </row>
    <row r="217" spans="1:35" ht="14.4" x14ac:dyDescent="0.25">
      <c r="A217" s="221"/>
      <c r="B217" s="222"/>
      <c r="C217" s="229" t="s">
        <v>2425</v>
      </c>
      <c r="D217" s="224">
        <v>40439</v>
      </c>
      <c r="E217" s="225">
        <v>0.9</v>
      </c>
      <c r="F217" s="199">
        <v>1</v>
      </c>
      <c r="G217" s="227"/>
      <c r="H217" s="227"/>
      <c r="I217" s="227"/>
      <c r="J217" s="230">
        <v>4065</v>
      </c>
      <c r="K217" s="231" t="s">
        <v>734</v>
      </c>
      <c r="L217" s="111"/>
      <c r="M217" s="112"/>
      <c r="N217" s="23" t="str">
        <f t="shared" si="112"/>
        <v/>
      </c>
      <c r="O217" s="23" t="str">
        <f t="shared" si="113"/>
        <v>◄</v>
      </c>
      <c r="P217" s="24"/>
      <c r="Q217" s="21"/>
      <c r="R217" s="23" t="str">
        <f t="shared" si="114"/>
        <v/>
      </c>
      <c r="S217" s="23" t="str">
        <f t="shared" si="115"/>
        <v>◄</v>
      </c>
      <c r="T217" s="22"/>
      <c r="U217" s="21"/>
      <c r="V217" s="20"/>
      <c r="W217" s="19"/>
      <c r="X217" s="18">
        <f t="shared" si="116"/>
        <v>0</v>
      </c>
      <c r="Y217" s="17">
        <f t="shared" si="117"/>
        <v>0</v>
      </c>
      <c r="Z217" s="16"/>
      <c r="AA217" s="15">
        <f t="shared" si="118"/>
        <v>0</v>
      </c>
      <c r="AB217" s="14">
        <f t="shared" si="119"/>
        <v>0</v>
      </c>
      <c r="AC217" s="12"/>
      <c r="AD217" s="13"/>
      <c r="AE217" s="12"/>
      <c r="AF217" s="11"/>
      <c r="AG217" s="11"/>
      <c r="AH217" s="5" t="s">
        <v>0</v>
      </c>
      <c r="AI217" s="4"/>
    </row>
    <row r="218" spans="1:35" ht="16.2" customHeight="1" x14ac:dyDescent="0.25">
      <c r="A218" s="221"/>
      <c r="B218" s="222"/>
      <c r="C218" s="229" t="s">
        <v>2424</v>
      </c>
      <c r="D218" s="224">
        <v>40439</v>
      </c>
      <c r="E218" s="225">
        <v>0.9</v>
      </c>
      <c r="F218" s="199">
        <v>1</v>
      </c>
      <c r="G218" s="227"/>
      <c r="H218" s="227"/>
      <c r="I218" s="227"/>
      <c r="J218" s="230">
        <v>4066</v>
      </c>
      <c r="K218" s="231" t="s">
        <v>2418</v>
      </c>
      <c r="L218" s="111"/>
      <c r="M218" s="112"/>
      <c r="N218" s="23" t="str">
        <f t="shared" si="112"/>
        <v/>
      </c>
      <c r="O218" s="23" t="str">
        <f t="shared" si="113"/>
        <v>◄</v>
      </c>
      <c r="P218" s="24"/>
      <c r="Q218" s="21"/>
      <c r="R218" s="23" t="str">
        <f t="shared" si="114"/>
        <v/>
      </c>
      <c r="S218" s="23" t="str">
        <f t="shared" si="115"/>
        <v>◄</v>
      </c>
      <c r="T218" s="22"/>
      <c r="U218" s="21"/>
      <c r="V218" s="20"/>
      <c r="W218" s="19"/>
      <c r="X218" s="18">
        <f t="shared" si="116"/>
        <v>0</v>
      </c>
      <c r="Y218" s="17">
        <f t="shared" si="117"/>
        <v>0</v>
      </c>
      <c r="Z218" s="16"/>
      <c r="AA218" s="15">
        <f t="shared" si="118"/>
        <v>0</v>
      </c>
      <c r="AB218" s="14">
        <f t="shared" si="119"/>
        <v>0</v>
      </c>
      <c r="AC218" s="12"/>
      <c r="AD218" s="13"/>
      <c r="AE218" s="12"/>
      <c r="AF218" s="11"/>
      <c r="AG218" s="11"/>
      <c r="AH218" s="5" t="s">
        <v>0</v>
      </c>
      <c r="AI218" s="4"/>
    </row>
    <row r="219" spans="1:35" ht="14.4" x14ac:dyDescent="0.25">
      <c r="A219" s="221"/>
      <c r="B219" s="222"/>
      <c r="C219" s="229" t="s">
        <v>2423</v>
      </c>
      <c r="D219" s="224">
        <v>40439</v>
      </c>
      <c r="E219" s="225">
        <v>0.9</v>
      </c>
      <c r="F219" s="199">
        <v>1</v>
      </c>
      <c r="G219" s="227"/>
      <c r="H219" s="227"/>
      <c r="I219" s="227"/>
      <c r="J219" s="230">
        <v>4066</v>
      </c>
      <c r="K219" s="231" t="s">
        <v>736</v>
      </c>
      <c r="L219" s="111"/>
      <c r="M219" s="112"/>
      <c r="N219" s="23" t="str">
        <f t="shared" si="112"/>
        <v/>
      </c>
      <c r="O219" s="23" t="str">
        <f t="shared" si="113"/>
        <v>◄</v>
      </c>
      <c r="P219" s="24"/>
      <c r="Q219" s="21"/>
      <c r="R219" s="23" t="str">
        <f t="shared" si="114"/>
        <v/>
      </c>
      <c r="S219" s="23" t="str">
        <f t="shared" si="115"/>
        <v>◄</v>
      </c>
      <c r="T219" s="22"/>
      <c r="U219" s="21"/>
      <c r="V219" s="20"/>
      <c r="W219" s="19"/>
      <c r="X219" s="18">
        <f t="shared" si="116"/>
        <v>0</v>
      </c>
      <c r="Y219" s="17">
        <f t="shared" si="117"/>
        <v>0</v>
      </c>
      <c r="Z219" s="16"/>
      <c r="AA219" s="15">
        <f t="shared" si="118"/>
        <v>0</v>
      </c>
      <c r="AB219" s="14">
        <f t="shared" si="119"/>
        <v>0</v>
      </c>
      <c r="AC219" s="12"/>
      <c r="AD219" s="13"/>
      <c r="AE219" s="12"/>
      <c r="AF219" s="11"/>
      <c r="AG219" s="11"/>
      <c r="AH219" s="5" t="s">
        <v>0</v>
      </c>
      <c r="AI219" s="4"/>
    </row>
    <row r="220" spans="1:35" ht="14.4" x14ac:dyDescent="0.25">
      <c r="A220" s="221"/>
      <c r="B220" s="222"/>
      <c r="C220" s="229" t="s">
        <v>2422</v>
      </c>
      <c r="D220" s="224">
        <v>40439</v>
      </c>
      <c r="E220" s="225">
        <v>0.9</v>
      </c>
      <c r="F220" s="199">
        <v>1</v>
      </c>
      <c r="G220" s="227"/>
      <c r="H220" s="227"/>
      <c r="I220" s="227"/>
      <c r="J220" s="230">
        <v>4066</v>
      </c>
      <c r="K220" s="231" t="s">
        <v>734</v>
      </c>
      <c r="L220" s="111"/>
      <c r="M220" s="112"/>
      <c r="N220" s="23" t="str">
        <f t="shared" si="112"/>
        <v/>
      </c>
      <c r="O220" s="23" t="str">
        <f t="shared" si="113"/>
        <v>◄</v>
      </c>
      <c r="P220" s="24"/>
      <c r="Q220" s="21"/>
      <c r="R220" s="23" t="str">
        <f t="shared" si="114"/>
        <v/>
      </c>
      <c r="S220" s="23" t="str">
        <f t="shared" si="115"/>
        <v>◄</v>
      </c>
      <c r="T220" s="22"/>
      <c r="U220" s="21"/>
      <c r="V220" s="20"/>
      <c r="W220" s="19"/>
      <c r="X220" s="18">
        <f t="shared" si="116"/>
        <v>0</v>
      </c>
      <c r="Y220" s="17">
        <f t="shared" si="117"/>
        <v>0</v>
      </c>
      <c r="Z220" s="16"/>
      <c r="AA220" s="15">
        <f t="shared" si="118"/>
        <v>0</v>
      </c>
      <c r="AB220" s="14">
        <f t="shared" si="119"/>
        <v>0</v>
      </c>
      <c r="AC220" s="12"/>
      <c r="AD220" s="13"/>
      <c r="AE220" s="12"/>
      <c r="AF220" s="11"/>
      <c r="AG220" s="11"/>
      <c r="AH220" s="5" t="s">
        <v>0</v>
      </c>
      <c r="AI220" s="4"/>
    </row>
    <row r="221" spans="1:35" ht="14.4" x14ac:dyDescent="0.25">
      <c r="A221" s="221"/>
      <c r="B221" s="222"/>
      <c r="C221" s="229" t="s">
        <v>2421</v>
      </c>
      <c r="D221" s="224">
        <v>40439</v>
      </c>
      <c r="E221" s="225">
        <v>0.9</v>
      </c>
      <c r="F221" s="199">
        <v>1</v>
      </c>
      <c r="G221" s="227"/>
      <c r="H221" s="227"/>
      <c r="I221" s="227"/>
      <c r="J221" s="230">
        <v>4067</v>
      </c>
      <c r="K221" s="231" t="s">
        <v>736</v>
      </c>
      <c r="L221" s="111"/>
      <c r="M221" s="112"/>
      <c r="N221" s="23" t="str">
        <f t="shared" si="112"/>
        <v/>
      </c>
      <c r="O221" s="23" t="str">
        <f t="shared" si="113"/>
        <v>◄</v>
      </c>
      <c r="P221" s="24"/>
      <c r="Q221" s="21"/>
      <c r="R221" s="23" t="str">
        <f t="shared" si="114"/>
        <v/>
      </c>
      <c r="S221" s="23" t="str">
        <f t="shared" si="115"/>
        <v>◄</v>
      </c>
      <c r="T221" s="22"/>
      <c r="U221" s="21"/>
      <c r="V221" s="20"/>
      <c r="W221" s="19"/>
      <c r="X221" s="18">
        <f t="shared" si="116"/>
        <v>0</v>
      </c>
      <c r="Y221" s="17">
        <f t="shared" si="117"/>
        <v>0</v>
      </c>
      <c r="Z221" s="16"/>
      <c r="AA221" s="15">
        <f t="shared" si="118"/>
        <v>0</v>
      </c>
      <c r="AB221" s="14">
        <f t="shared" si="119"/>
        <v>0</v>
      </c>
      <c r="AC221" s="12"/>
      <c r="AD221" s="13"/>
      <c r="AE221" s="12"/>
      <c r="AF221" s="11"/>
      <c r="AG221" s="11"/>
      <c r="AH221" s="5" t="s">
        <v>0</v>
      </c>
      <c r="AI221" s="4"/>
    </row>
    <row r="222" spans="1:35" ht="14.4" x14ac:dyDescent="0.25">
      <c r="A222" s="221"/>
      <c r="B222" s="222"/>
      <c r="C222" s="229" t="s">
        <v>2420</v>
      </c>
      <c r="D222" s="224">
        <v>40439</v>
      </c>
      <c r="E222" s="225">
        <v>0.9</v>
      </c>
      <c r="F222" s="199">
        <v>1</v>
      </c>
      <c r="G222" s="227"/>
      <c r="H222" s="227"/>
      <c r="I222" s="227"/>
      <c r="J222" s="230">
        <v>4067</v>
      </c>
      <c r="K222" s="231" t="s">
        <v>734</v>
      </c>
      <c r="L222" s="111"/>
      <c r="M222" s="112"/>
      <c r="N222" s="23" t="str">
        <f t="shared" si="112"/>
        <v/>
      </c>
      <c r="O222" s="23" t="str">
        <f t="shared" si="113"/>
        <v>◄</v>
      </c>
      <c r="P222" s="24"/>
      <c r="Q222" s="21"/>
      <c r="R222" s="23" t="str">
        <f t="shared" si="114"/>
        <v/>
      </c>
      <c r="S222" s="23" t="str">
        <f t="shared" si="115"/>
        <v>◄</v>
      </c>
      <c r="T222" s="22"/>
      <c r="U222" s="21"/>
      <c r="V222" s="20"/>
      <c r="W222" s="19"/>
      <c r="X222" s="18">
        <f t="shared" si="116"/>
        <v>0</v>
      </c>
      <c r="Y222" s="17">
        <f t="shared" si="117"/>
        <v>0</v>
      </c>
      <c r="Z222" s="16"/>
      <c r="AA222" s="15">
        <f t="shared" si="118"/>
        <v>0</v>
      </c>
      <c r="AB222" s="14">
        <f t="shared" si="119"/>
        <v>0</v>
      </c>
      <c r="AC222" s="12"/>
      <c r="AD222" s="13"/>
      <c r="AE222" s="12"/>
      <c r="AF222" s="11"/>
      <c r="AG222" s="11"/>
      <c r="AH222" s="5" t="s">
        <v>0</v>
      </c>
      <c r="AI222" s="4"/>
    </row>
    <row r="223" spans="1:35" ht="17.399999999999999" customHeight="1" x14ac:dyDescent="0.25">
      <c r="A223" s="221"/>
      <c r="B223" s="222"/>
      <c r="C223" s="229" t="s">
        <v>2419</v>
      </c>
      <c r="D223" s="224">
        <v>40439</v>
      </c>
      <c r="E223" s="225">
        <v>0.9</v>
      </c>
      <c r="F223" s="199">
        <v>1</v>
      </c>
      <c r="G223" s="227"/>
      <c r="H223" s="227"/>
      <c r="I223" s="227"/>
      <c r="J223" s="230">
        <v>4067</v>
      </c>
      <c r="K223" s="231" t="s">
        <v>2418</v>
      </c>
      <c r="L223" s="111"/>
      <c r="M223" s="112"/>
      <c r="N223" s="23" t="str">
        <f t="shared" si="112"/>
        <v/>
      </c>
      <c r="O223" s="23" t="str">
        <f t="shared" si="113"/>
        <v>◄</v>
      </c>
      <c r="P223" s="24"/>
      <c r="Q223" s="21"/>
      <c r="R223" s="23" t="str">
        <f t="shared" si="114"/>
        <v/>
      </c>
      <c r="S223" s="23" t="str">
        <f t="shared" si="115"/>
        <v>◄</v>
      </c>
      <c r="T223" s="22"/>
      <c r="U223" s="21"/>
      <c r="V223" s="20"/>
      <c r="W223" s="19"/>
      <c r="X223" s="18">
        <f t="shared" si="116"/>
        <v>0</v>
      </c>
      <c r="Y223" s="17">
        <f t="shared" si="117"/>
        <v>0</v>
      </c>
      <c r="Z223" s="16"/>
      <c r="AA223" s="15">
        <f t="shared" si="118"/>
        <v>0</v>
      </c>
      <c r="AB223" s="14">
        <f t="shared" si="119"/>
        <v>0</v>
      </c>
      <c r="AC223" s="12"/>
      <c r="AD223" s="13"/>
      <c r="AE223" s="12"/>
      <c r="AF223" s="11"/>
      <c r="AG223" s="11"/>
      <c r="AH223" s="5" t="s">
        <v>0</v>
      </c>
      <c r="AI223" s="4"/>
    </row>
    <row r="224" spans="1:35" ht="14.4" x14ac:dyDescent="0.25">
      <c r="A224" s="221"/>
      <c r="B224" s="222"/>
      <c r="C224" s="229" t="s">
        <v>2417</v>
      </c>
      <c r="D224" s="224">
        <v>40439</v>
      </c>
      <c r="E224" s="225">
        <v>0.9</v>
      </c>
      <c r="F224" s="199">
        <v>1</v>
      </c>
      <c r="G224" s="227"/>
      <c r="H224" s="227"/>
      <c r="I224" s="227"/>
      <c r="J224" s="230">
        <v>4068</v>
      </c>
      <c r="K224" s="231" t="s">
        <v>734</v>
      </c>
      <c r="L224" s="111"/>
      <c r="M224" s="112"/>
      <c r="N224" s="23" t="str">
        <f t="shared" si="112"/>
        <v/>
      </c>
      <c r="O224" s="23" t="str">
        <f t="shared" si="113"/>
        <v>◄</v>
      </c>
      <c r="P224" s="24"/>
      <c r="Q224" s="21"/>
      <c r="R224" s="23" t="str">
        <f t="shared" si="114"/>
        <v/>
      </c>
      <c r="S224" s="23" t="str">
        <f t="shared" si="115"/>
        <v>◄</v>
      </c>
      <c r="T224" s="22"/>
      <c r="U224" s="21"/>
      <c r="V224" s="20"/>
      <c r="W224" s="19"/>
      <c r="X224" s="18">
        <f t="shared" si="116"/>
        <v>0</v>
      </c>
      <c r="Y224" s="17">
        <f t="shared" si="117"/>
        <v>0</v>
      </c>
      <c r="Z224" s="16"/>
      <c r="AA224" s="15">
        <f t="shared" si="118"/>
        <v>0</v>
      </c>
      <c r="AB224" s="14">
        <f t="shared" si="119"/>
        <v>0</v>
      </c>
      <c r="AC224" s="12"/>
      <c r="AD224" s="13"/>
      <c r="AE224" s="12"/>
      <c r="AF224" s="11"/>
      <c r="AG224" s="11"/>
      <c r="AH224" s="5" t="s">
        <v>0</v>
      </c>
      <c r="AI224" s="4"/>
    </row>
    <row r="225" spans="1:35" ht="14.4" x14ac:dyDescent="0.25">
      <c r="A225" s="221"/>
      <c r="B225" s="270" t="s">
        <v>2416</v>
      </c>
      <c r="C225" s="271"/>
      <c r="D225" s="224">
        <v>40439</v>
      </c>
      <c r="E225" s="225">
        <v>0.9</v>
      </c>
      <c r="F225" s="199">
        <v>1</v>
      </c>
      <c r="G225" s="227"/>
      <c r="H225" s="227"/>
      <c r="I225" s="227"/>
      <c r="J225" s="230">
        <v>4068</v>
      </c>
      <c r="K225" s="231" t="s">
        <v>2415</v>
      </c>
      <c r="L225" s="111"/>
      <c r="M225" s="112"/>
      <c r="N225" s="23" t="str">
        <f t="shared" si="112"/>
        <v/>
      </c>
      <c r="O225" s="23" t="str">
        <f t="shared" si="113"/>
        <v>◄</v>
      </c>
      <c r="P225" s="24"/>
      <c r="Q225" s="21"/>
      <c r="R225" s="23" t="str">
        <f t="shared" si="114"/>
        <v/>
      </c>
      <c r="S225" s="23" t="str">
        <f t="shared" si="115"/>
        <v>◄</v>
      </c>
      <c r="T225" s="22"/>
      <c r="U225" s="21"/>
      <c r="V225" s="20"/>
      <c r="W225" s="19"/>
      <c r="X225" s="18">
        <f t="shared" si="116"/>
        <v>0</v>
      </c>
      <c r="Y225" s="17">
        <f t="shared" si="117"/>
        <v>0</v>
      </c>
      <c r="Z225" s="16"/>
      <c r="AA225" s="15">
        <f t="shared" si="118"/>
        <v>0</v>
      </c>
      <c r="AB225" s="14">
        <f t="shared" si="119"/>
        <v>0</v>
      </c>
      <c r="AC225" s="12"/>
      <c r="AD225" s="13"/>
      <c r="AE225" s="12"/>
      <c r="AF225" s="11"/>
      <c r="AG225" s="11"/>
      <c r="AH225" s="5" t="s">
        <v>0</v>
      </c>
      <c r="AI225" s="4"/>
    </row>
    <row r="226" spans="1:35" ht="14.4" x14ac:dyDescent="0.25">
      <c r="A226" s="221"/>
      <c r="B226" s="270" t="s">
        <v>2414</v>
      </c>
      <c r="C226" s="271"/>
      <c r="D226" s="224">
        <v>40439</v>
      </c>
      <c r="E226" s="225">
        <v>0.9</v>
      </c>
      <c r="F226" s="199">
        <v>1</v>
      </c>
      <c r="G226" s="227"/>
      <c r="H226" s="227"/>
      <c r="I226" s="227"/>
      <c r="J226" s="230">
        <v>4068</v>
      </c>
      <c r="K226" s="231" t="s">
        <v>2413</v>
      </c>
      <c r="L226" s="111"/>
      <c r="M226" s="112"/>
      <c r="N226" s="23" t="str">
        <f t="shared" si="112"/>
        <v/>
      </c>
      <c r="O226" s="23" t="str">
        <f t="shared" si="113"/>
        <v>◄</v>
      </c>
      <c r="P226" s="24"/>
      <c r="Q226" s="21"/>
      <c r="R226" s="23" t="str">
        <f t="shared" si="114"/>
        <v/>
      </c>
      <c r="S226" s="23" t="str">
        <f t="shared" si="115"/>
        <v>◄</v>
      </c>
      <c r="T226" s="22"/>
      <c r="U226" s="21"/>
      <c r="V226" s="20"/>
      <c r="W226" s="19"/>
      <c r="X226" s="18">
        <f t="shared" si="116"/>
        <v>0</v>
      </c>
      <c r="Y226" s="17">
        <f t="shared" si="117"/>
        <v>0</v>
      </c>
      <c r="Z226" s="16"/>
      <c r="AA226" s="15">
        <f t="shared" si="118"/>
        <v>0</v>
      </c>
      <c r="AB226" s="14">
        <f t="shared" si="119"/>
        <v>0</v>
      </c>
      <c r="AC226" s="12"/>
      <c r="AD226" s="13"/>
      <c r="AE226" s="12"/>
      <c r="AF226" s="11"/>
      <c r="AG226" s="11"/>
      <c r="AH226" s="5" t="s">
        <v>0</v>
      </c>
      <c r="AI226" s="4"/>
    </row>
    <row r="227" spans="1:35" ht="15.6" customHeight="1" thickBot="1" x14ac:dyDescent="0.3">
      <c r="A227" s="221"/>
      <c r="B227" s="240"/>
      <c r="C227" s="241" t="s">
        <v>2412</v>
      </c>
      <c r="D227" s="224">
        <v>40439</v>
      </c>
      <c r="E227" s="225">
        <v>4.5</v>
      </c>
      <c r="F227" s="199">
        <v>1</v>
      </c>
      <c r="G227" s="227"/>
      <c r="H227" s="227"/>
      <c r="I227" s="227"/>
      <c r="J227" s="227"/>
      <c r="K227" s="237" t="s">
        <v>2411</v>
      </c>
      <c r="L227" s="111"/>
      <c r="M227" s="112"/>
      <c r="N227" s="23" t="str">
        <f t="shared" si="112"/>
        <v/>
      </c>
      <c r="O227" s="23" t="str">
        <f t="shared" si="113"/>
        <v>◄</v>
      </c>
      <c r="P227" s="24"/>
      <c r="Q227" s="21"/>
      <c r="R227" s="23" t="str">
        <f t="shared" si="114"/>
        <v/>
      </c>
      <c r="S227" s="23" t="str">
        <f t="shared" si="115"/>
        <v>◄</v>
      </c>
      <c r="T227" s="22"/>
      <c r="U227" s="21"/>
      <c r="V227" s="20"/>
      <c r="W227" s="19"/>
      <c r="X227" s="18">
        <f t="shared" si="116"/>
        <v>0</v>
      </c>
      <c r="Y227" s="17">
        <f t="shared" si="117"/>
        <v>0</v>
      </c>
      <c r="Z227" s="16"/>
      <c r="AA227" s="15">
        <f t="shared" si="118"/>
        <v>0</v>
      </c>
      <c r="AB227" s="14">
        <f t="shared" si="119"/>
        <v>0</v>
      </c>
      <c r="AC227" s="12"/>
      <c r="AD227" s="13"/>
      <c r="AE227" s="12"/>
      <c r="AF227" s="11"/>
      <c r="AG227" s="11"/>
      <c r="AH227" s="5" t="s">
        <v>0</v>
      </c>
      <c r="AI227" s="4"/>
    </row>
    <row r="228" spans="1:35" ht="16.8" thickTop="1" thickBot="1" x14ac:dyDescent="0.25">
      <c r="A228" s="214">
        <f>ROWS(A229:A240)-1</f>
        <v>11</v>
      </c>
      <c r="B228" s="215" t="s">
        <v>2410</v>
      </c>
      <c r="C228" s="220"/>
      <c r="D228" s="217"/>
      <c r="E228" s="217"/>
      <c r="F228" s="238"/>
      <c r="G228" s="239"/>
      <c r="H228" s="217"/>
      <c r="I228" s="217"/>
      <c r="J228" s="217"/>
      <c r="K228" s="220"/>
      <c r="L228" s="74">
        <v>40467</v>
      </c>
      <c r="M228" s="9" t="s">
        <v>2409</v>
      </c>
      <c r="N228" s="23"/>
      <c r="O228" s="33" t="str">
        <f>IF(COUNTIF(N229:N240,"?")&gt;0,"?",IF(AND(P228="◄",Q228="►"),"◄►",IF(P228="◄","◄",IF(Q228="►","►",""))))</f>
        <v>◄</v>
      </c>
      <c r="P228" s="32" t="str">
        <f>IF(SUM(P229:P240)+1=ROWS(P229:P240)-COUNTIF(P229:P240,"-"),"","◄")</f>
        <v>◄</v>
      </c>
      <c r="Q228" s="31" t="str">
        <f>IF(SUM(Q229:Q240)&gt;0,"►","")</f>
        <v/>
      </c>
      <c r="R228" s="23"/>
      <c r="S228" s="33" t="str">
        <f>IF(COUNTIF(R229:R240,"?")&gt;0,"?",IF(AND(T228="◄",U228="►"),"◄►",IF(T228="◄","◄",IF(U228="►","►",""))))</f>
        <v>◄</v>
      </c>
      <c r="T228" s="32" t="str">
        <f>IF(SUM(T229:T240)+1=ROWS(T229:T240)-COUNTIF(T229:T240,"-"),"","◄")</f>
        <v>◄</v>
      </c>
      <c r="U228" s="31" t="str">
        <f>IF(SUM(U229:U240)&gt;0,"►","")</f>
        <v/>
      </c>
      <c r="V228" s="10">
        <f>ROWS(V229:V240)-1</f>
        <v>11</v>
      </c>
      <c r="W228" s="30">
        <f>SUM(W229:W240)-W240</f>
        <v>0</v>
      </c>
      <c r="X228" s="29" t="s">
        <v>17</v>
      </c>
      <c r="Y228" s="28"/>
      <c r="Z228" s="30">
        <f>SUM(Z229:Z240)-Z240</f>
        <v>0</v>
      </c>
      <c r="AA228" s="29" t="s">
        <v>17</v>
      </c>
      <c r="AB228" s="28"/>
      <c r="AC228" s="43" t="str">
        <f>IF(AD228="◄","◄",IF(AD228="ok","►",""))</f>
        <v>◄</v>
      </c>
      <c r="AD228" s="42" t="str">
        <f>IF(AD229&gt;0,"OK","◄")</f>
        <v>◄</v>
      </c>
      <c r="AE228" s="41" t="str">
        <f>IF(AND(AF228="◄",AG228="►"),"◄?►",IF(AF228="◄","◄",IF(AG228="►","►","")))</f>
        <v>◄</v>
      </c>
      <c r="AF228" s="32" t="str">
        <f>IF(AF229&gt;0,"","◄")</f>
        <v>◄</v>
      </c>
      <c r="AG228" s="31" t="str">
        <f>IF(AG229&gt;0,"►","")</f>
        <v/>
      </c>
      <c r="AH228" s="5" t="s">
        <v>0</v>
      </c>
      <c r="AI228" s="4"/>
    </row>
    <row r="229" spans="1:35" ht="16.2" x14ac:dyDescent="0.25">
      <c r="A229" s="221"/>
      <c r="B229" s="222"/>
      <c r="C229" s="223" t="s">
        <v>2408</v>
      </c>
      <c r="D229" s="224">
        <v>40467</v>
      </c>
      <c r="E229" s="225">
        <v>0.59</v>
      </c>
      <c r="F229" s="226" t="s">
        <v>13</v>
      </c>
      <c r="G229" s="227"/>
      <c r="H229" s="227"/>
      <c r="I229" s="227"/>
      <c r="J229" s="227"/>
      <c r="K229" s="228" t="s">
        <v>2407</v>
      </c>
      <c r="L229" s="111"/>
      <c r="M229" s="112"/>
      <c r="N229" s="23" t="str">
        <f t="shared" ref="N229:N239" si="120">IF(O229="?","?","")</f>
        <v/>
      </c>
      <c r="O229" s="23" t="str">
        <f t="shared" ref="O229:O239" si="121">IF(AND(P229="",Q229&gt;0),"?",IF(P229="","◄",IF(Q229&gt;=1,"►","")))</f>
        <v>◄</v>
      </c>
      <c r="P229" s="24"/>
      <c r="Q229" s="21"/>
      <c r="R229" s="23" t="str">
        <f t="shared" ref="R229:R239" si="122">IF(S229="?","?","")</f>
        <v/>
      </c>
      <c r="S229" s="23" t="str">
        <f t="shared" ref="S229:S239" si="123">IF(AND(T229="",U229&gt;0),"?",IF(T229="","◄",IF(U229&gt;=1,"►","")))</f>
        <v>◄</v>
      </c>
      <c r="T229" s="22"/>
      <c r="U229" s="21"/>
      <c r="V229" s="20"/>
      <c r="W229" s="19"/>
      <c r="X229" s="18">
        <f t="shared" ref="X229:X239" si="124">(P229*W229)</f>
        <v>0</v>
      </c>
      <c r="Y229" s="17">
        <f t="shared" ref="Y229:Y239" si="125">(Q229*X229)</f>
        <v>0</v>
      </c>
      <c r="Z229" s="16"/>
      <c r="AA229" s="15">
        <f t="shared" ref="AA229:AA239" si="126">(T229*Z229)</f>
        <v>0</v>
      </c>
      <c r="AB229" s="14">
        <f t="shared" ref="AB229:AB239" si="127">(U229*AA229)</f>
        <v>0</v>
      </c>
      <c r="AC229" s="39" t="str">
        <f>IF(AD229&gt;0,"ok","◄")</f>
        <v>◄</v>
      </c>
      <c r="AD229" s="40"/>
      <c r="AE229" s="39" t="str">
        <f>IF(AND(AF229="",AG229&gt;0),"?",IF(AF229="","◄",IF(AG229&gt;=1,"►","")))</f>
        <v>◄</v>
      </c>
      <c r="AF229" s="38"/>
      <c r="AG229" s="37"/>
      <c r="AH229" s="5" t="s">
        <v>0</v>
      </c>
      <c r="AI229" s="4"/>
    </row>
    <row r="230" spans="1:35" ht="16.2" x14ac:dyDescent="0.25">
      <c r="A230" s="221"/>
      <c r="B230" s="222"/>
      <c r="C230" s="223">
        <v>4070</v>
      </c>
      <c r="D230" s="224">
        <v>40467</v>
      </c>
      <c r="E230" s="225">
        <v>0.59</v>
      </c>
      <c r="F230" s="226" t="s">
        <v>13</v>
      </c>
      <c r="G230" s="227"/>
      <c r="H230" s="227"/>
      <c r="I230" s="227"/>
      <c r="J230" s="227"/>
      <c r="K230" s="228" t="s">
        <v>2406</v>
      </c>
      <c r="L230" s="111"/>
      <c r="M230" s="112"/>
      <c r="N230" s="23" t="str">
        <f t="shared" si="120"/>
        <v/>
      </c>
      <c r="O230" s="23" t="str">
        <f t="shared" si="121"/>
        <v>◄</v>
      </c>
      <c r="P230" s="24"/>
      <c r="Q230" s="21"/>
      <c r="R230" s="23" t="str">
        <f t="shared" si="122"/>
        <v/>
      </c>
      <c r="S230" s="23" t="str">
        <f t="shared" si="123"/>
        <v>◄</v>
      </c>
      <c r="T230" s="22"/>
      <c r="U230" s="21"/>
      <c r="V230" s="20"/>
      <c r="W230" s="19"/>
      <c r="X230" s="18">
        <f t="shared" si="124"/>
        <v>0</v>
      </c>
      <c r="Y230" s="17">
        <f t="shared" si="125"/>
        <v>0</v>
      </c>
      <c r="Z230" s="16"/>
      <c r="AA230" s="15">
        <f t="shared" si="126"/>
        <v>0</v>
      </c>
      <c r="AB230" s="14">
        <f t="shared" si="127"/>
        <v>0</v>
      </c>
      <c r="AC230" s="12"/>
      <c r="AD230" s="13"/>
      <c r="AE230" s="12"/>
      <c r="AF230" s="149" t="str">
        <f>LEFT(M228,17)</f>
        <v>▬ Philanews Nr. 5</v>
      </c>
      <c r="AG230" s="150"/>
      <c r="AH230" s="5" t="s">
        <v>0</v>
      </c>
      <c r="AI230" s="4"/>
    </row>
    <row r="231" spans="1:35" ht="16.2" x14ac:dyDescent="0.25">
      <c r="A231" s="221"/>
      <c r="B231" s="222"/>
      <c r="C231" s="223">
        <v>4071</v>
      </c>
      <c r="D231" s="224">
        <v>40467</v>
      </c>
      <c r="E231" s="225">
        <v>0.59</v>
      </c>
      <c r="F231" s="226" t="s">
        <v>13</v>
      </c>
      <c r="G231" s="227"/>
      <c r="H231" s="227"/>
      <c r="I231" s="227"/>
      <c r="J231" s="227"/>
      <c r="K231" s="228" t="s">
        <v>2405</v>
      </c>
      <c r="L231" s="111"/>
      <c r="M231" s="112"/>
      <c r="N231" s="23" t="str">
        <f t="shared" si="120"/>
        <v/>
      </c>
      <c r="O231" s="23" t="str">
        <f t="shared" si="121"/>
        <v>◄</v>
      </c>
      <c r="P231" s="24"/>
      <c r="Q231" s="21"/>
      <c r="R231" s="23" t="str">
        <f t="shared" si="122"/>
        <v/>
      </c>
      <c r="S231" s="23" t="str">
        <f t="shared" si="123"/>
        <v>◄</v>
      </c>
      <c r="T231" s="22"/>
      <c r="U231" s="21"/>
      <c r="V231" s="20"/>
      <c r="W231" s="19"/>
      <c r="X231" s="18">
        <f t="shared" si="124"/>
        <v>0</v>
      </c>
      <c r="Y231" s="17">
        <f t="shared" si="125"/>
        <v>0</v>
      </c>
      <c r="Z231" s="16"/>
      <c r="AA231" s="15">
        <f t="shared" si="126"/>
        <v>0</v>
      </c>
      <c r="AB231" s="14">
        <f t="shared" si="127"/>
        <v>0</v>
      </c>
      <c r="AC231" s="12"/>
      <c r="AD231" s="13"/>
      <c r="AE231" s="12"/>
      <c r="AF231" s="151"/>
      <c r="AG231" s="152"/>
      <c r="AH231" s="5" t="s">
        <v>0</v>
      </c>
      <c r="AI231" s="4"/>
    </row>
    <row r="232" spans="1:35" ht="16.2" x14ac:dyDescent="0.25">
      <c r="A232" s="221"/>
      <c r="B232" s="222"/>
      <c r="C232" s="223">
        <v>4072</v>
      </c>
      <c r="D232" s="224">
        <v>40467</v>
      </c>
      <c r="E232" s="225">
        <v>0.59</v>
      </c>
      <c r="F232" s="226" t="s">
        <v>13</v>
      </c>
      <c r="G232" s="227"/>
      <c r="H232" s="227"/>
      <c r="I232" s="227"/>
      <c r="J232" s="227"/>
      <c r="K232" s="228" t="s">
        <v>2404</v>
      </c>
      <c r="L232" s="111"/>
      <c r="M232" s="112"/>
      <c r="N232" s="23" t="str">
        <f t="shared" si="120"/>
        <v/>
      </c>
      <c r="O232" s="23" t="str">
        <f t="shared" si="121"/>
        <v>◄</v>
      </c>
      <c r="P232" s="24"/>
      <c r="Q232" s="21"/>
      <c r="R232" s="23" t="str">
        <f t="shared" si="122"/>
        <v/>
      </c>
      <c r="S232" s="23" t="str">
        <f t="shared" si="123"/>
        <v>◄</v>
      </c>
      <c r="T232" s="22"/>
      <c r="U232" s="21"/>
      <c r="V232" s="20"/>
      <c r="W232" s="19"/>
      <c r="X232" s="18">
        <f t="shared" si="124"/>
        <v>0</v>
      </c>
      <c r="Y232" s="17">
        <f t="shared" si="125"/>
        <v>0</v>
      </c>
      <c r="Z232" s="16"/>
      <c r="AA232" s="15">
        <f t="shared" si="126"/>
        <v>0</v>
      </c>
      <c r="AB232" s="14">
        <f t="shared" si="127"/>
        <v>0</v>
      </c>
      <c r="AC232" s="12"/>
      <c r="AD232" s="13"/>
      <c r="AE232" s="12"/>
      <c r="AF232" s="36" t="s">
        <v>47</v>
      </c>
      <c r="AG232" s="35">
        <f>D229</f>
        <v>40467</v>
      </c>
      <c r="AH232" s="5" t="s">
        <v>0</v>
      </c>
      <c r="AI232" s="4"/>
    </row>
    <row r="233" spans="1:35" ht="16.2" x14ac:dyDescent="0.25">
      <c r="A233" s="221"/>
      <c r="B233" s="222"/>
      <c r="C233" s="223">
        <v>4073</v>
      </c>
      <c r="D233" s="224">
        <v>40467</v>
      </c>
      <c r="E233" s="225">
        <v>0.59</v>
      </c>
      <c r="F233" s="226" t="s">
        <v>13</v>
      </c>
      <c r="G233" s="227"/>
      <c r="H233" s="227"/>
      <c r="I233" s="227"/>
      <c r="J233" s="227"/>
      <c r="K233" s="228" t="s">
        <v>2403</v>
      </c>
      <c r="L233" s="111"/>
      <c r="M233" s="112"/>
      <c r="N233" s="23" t="str">
        <f t="shared" si="120"/>
        <v/>
      </c>
      <c r="O233" s="23" t="str">
        <f t="shared" si="121"/>
        <v>◄</v>
      </c>
      <c r="P233" s="24"/>
      <c r="Q233" s="21"/>
      <c r="R233" s="23" t="str">
        <f t="shared" si="122"/>
        <v/>
      </c>
      <c r="S233" s="23" t="str">
        <f t="shared" si="123"/>
        <v>◄</v>
      </c>
      <c r="T233" s="22"/>
      <c r="U233" s="21"/>
      <c r="V233" s="20"/>
      <c r="W233" s="19"/>
      <c r="X233" s="18">
        <f t="shared" si="124"/>
        <v>0</v>
      </c>
      <c r="Y233" s="17">
        <f t="shared" si="125"/>
        <v>0</v>
      </c>
      <c r="Z233" s="16"/>
      <c r="AA233" s="15">
        <f t="shared" si="126"/>
        <v>0</v>
      </c>
      <c r="AB233" s="14">
        <f t="shared" si="127"/>
        <v>0</v>
      </c>
      <c r="AC233" s="12"/>
      <c r="AD233" s="13"/>
      <c r="AE233" s="12"/>
      <c r="AF233" s="11"/>
      <c r="AG233" s="11"/>
      <c r="AH233" s="5" t="s">
        <v>0</v>
      </c>
      <c r="AI233" s="4"/>
    </row>
    <row r="234" spans="1:35" ht="16.2" x14ac:dyDescent="0.25">
      <c r="A234" s="221"/>
      <c r="B234" s="222"/>
      <c r="C234" s="223">
        <v>4074</v>
      </c>
      <c r="D234" s="224">
        <v>40467</v>
      </c>
      <c r="E234" s="225">
        <v>0.59</v>
      </c>
      <c r="F234" s="226" t="s">
        <v>13</v>
      </c>
      <c r="G234" s="227"/>
      <c r="H234" s="227"/>
      <c r="I234" s="227"/>
      <c r="J234" s="227"/>
      <c r="K234" s="228" t="s">
        <v>2402</v>
      </c>
      <c r="L234" s="111"/>
      <c r="M234" s="112"/>
      <c r="N234" s="23" t="str">
        <f t="shared" si="120"/>
        <v/>
      </c>
      <c r="O234" s="23" t="str">
        <f t="shared" si="121"/>
        <v>◄</v>
      </c>
      <c r="P234" s="24"/>
      <c r="Q234" s="21"/>
      <c r="R234" s="23" t="str">
        <f t="shared" si="122"/>
        <v/>
      </c>
      <c r="S234" s="23" t="str">
        <f t="shared" si="123"/>
        <v>◄</v>
      </c>
      <c r="T234" s="22"/>
      <c r="U234" s="21"/>
      <c r="V234" s="20"/>
      <c r="W234" s="19"/>
      <c r="X234" s="18">
        <f t="shared" si="124"/>
        <v>0</v>
      </c>
      <c r="Y234" s="17">
        <f t="shared" si="125"/>
        <v>0</v>
      </c>
      <c r="Z234" s="16"/>
      <c r="AA234" s="15">
        <f t="shared" si="126"/>
        <v>0</v>
      </c>
      <c r="AB234" s="14">
        <f t="shared" si="127"/>
        <v>0</v>
      </c>
      <c r="AC234" s="12"/>
      <c r="AD234" s="13"/>
      <c r="AE234" s="12"/>
      <c r="AF234" s="11"/>
      <c r="AG234" s="11"/>
      <c r="AH234" s="5" t="s">
        <v>0</v>
      </c>
      <c r="AI234" s="4"/>
    </row>
    <row r="235" spans="1:35" ht="16.2" x14ac:dyDescent="0.25">
      <c r="A235" s="221"/>
      <c r="B235" s="222"/>
      <c r="C235" s="223">
        <v>4075</v>
      </c>
      <c r="D235" s="224">
        <v>40467</v>
      </c>
      <c r="E235" s="225">
        <v>0.59</v>
      </c>
      <c r="F235" s="226" t="s">
        <v>13</v>
      </c>
      <c r="G235" s="227"/>
      <c r="H235" s="227"/>
      <c r="I235" s="227"/>
      <c r="J235" s="227"/>
      <c r="K235" s="228" t="s">
        <v>2401</v>
      </c>
      <c r="L235" s="111"/>
      <c r="M235" s="112"/>
      <c r="N235" s="23" t="str">
        <f t="shared" si="120"/>
        <v/>
      </c>
      <c r="O235" s="23" t="str">
        <f t="shared" si="121"/>
        <v>◄</v>
      </c>
      <c r="P235" s="24"/>
      <c r="Q235" s="21"/>
      <c r="R235" s="23" t="str">
        <f t="shared" si="122"/>
        <v/>
      </c>
      <c r="S235" s="23" t="str">
        <f t="shared" si="123"/>
        <v>◄</v>
      </c>
      <c r="T235" s="22"/>
      <c r="U235" s="21"/>
      <c r="V235" s="20"/>
      <c r="W235" s="19"/>
      <c r="X235" s="18">
        <f t="shared" si="124"/>
        <v>0</v>
      </c>
      <c r="Y235" s="17">
        <f t="shared" si="125"/>
        <v>0</v>
      </c>
      <c r="Z235" s="16"/>
      <c r="AA235" s="15">
        <f t="shared" si="126"/>
        <v>0</v>
      </c>
      <c r="AB235" s="14">
        <f t="shared" si="127"/>
        <v>0</v>
      </c>
      <c r="AC235" s="12"/>
      <c r="AD235" s="13"/>
      <c r="AE235" s="12"/>
      <c r="AF235" s="11"/>
      <c r="AG235" s="11"/>
      <c r="AH235" s="5" t="s">
        <v>0</v>
      </c>
      <c r="AI235" s="4"/>
    </row>
    <row r="236" spans="1:35" ht="19.8" customHeight="1" x14ac:dyDescent="0.25">
      <c r="A236" s="221"/>
      <c r="B236" s="222"/>
      <c r="C236" s="223">
        <v>4076</v>
      </c>
      <c r="D236" s="224">
        <v>40467</v>
      </c>
      <c r="E236" s="225">
        <v>0.59</v>
      </c>
      <c r="F236" s="226" t="s">
        <v>13</v>
      </c>
      <c r="G236" s="227"/>
      <c r="H236" s="227"/>
      <c r="I236" s="227"/>
      <c r="J236" s="227"/>
      <c r="K236" s="228" t="s">
        <v>2400</v>
      </c>
      <c r="L236" s="111"/>
      <c r="M236" s="112"/>
      <c r="N236" s="23" t="str">
        <f t="shared" si="120"/>
        <v/>
      </c>
      <c r="O236" s="23" t="str">
        <f t="shared" si="121"/>
        <v>◄</v>
      </c>
      <c r="P236" s="24"/>
      <c r="Q236" s="21"/>
      <c r="R236" s="23" t="str">
        <f t="shared" si="122"/>
        <v/>
      </c>
      <c r="S236" s="23" t="str">
        <f t="shared" si="123"/>
        <v>◄</v>
      </c>
      <c r="T236" s="22"/>
      <c r="U236" s="21"/>
      <c r="V236" s="20"/>
      <c r="W236" s="19"/>
      <c r="X236" s="18">
        <f t="shared" si="124"/>
        <v>0</v>
      </c>
      <c r="Y236" s="17">
        <f t="shared" si="125"/>
        <v>0</v>
      </c>
      <c r="Z236" s="16"/>
      <c r="AA236" s="15">
        <f t="shared" si="126"/>
        <v>0</v>
      </c>
      <c r="AB236" s="14">
        <f t="shared" si="127"/>
        <v>0</v>
      </c>
      <c r="AC236" s="12"/>
      <c r="AD236" s="13"/>
      <c r="AE236" s="12"/>
      <c r="AF236" s="11"/>
      <c r="AG236" s="11"/>
      <c r="AH236" s="5" t="s">
        <v>0</v>
      </c>
      <c r="AI236" s="4"/>
    </row>
    <row r="237" spans="1:35" ht="16.2" x14ac:dyDescent="0.25">
      <c r="A237" s="221"/>
      <c r="B237" s="222"/>
      <c r="C237" s="223">
        <v>4077</v>
      </c>
      <c r="D237" s="224">
        <v>40467</v>
      </c>
      <c r="E237" s="225">
        <v>0.59</v>
      </c>
      <c r="F237" s="226" t="s">
        <v>13</v>
      </c>
      <c r="G237" s="227"/>
      <c r="H237" s="227"/>
      <c r="I237" s="227"/>
      <c r="J237" s="227"/>
      <c r="K237" s="228" t="s">
        <v>2399</v>
      </c>
      <c r="L237" s="111"/>
      <c r="M237" s="112"/>
      <c r="N237" s="23" t="str">
        <f t="shared" si="120"/>
        <v/>
      </c>
      <c r="O237" s="23" t="str">
        <f t="shared" si="121"/>
        <v>◄</v>
      </c>
      <c r="P237" s="24"/>
      <c r="Q237" s="21"/>
      <c r="R237" s="23" t="str">
        <f t="shared" si="122"/>
        <v/>
      </c>
      <c r="S237" s="23" t="str">
        <f t="shared" si="123"/>
        <v>◄</v>
      </c>
      <c r="T237" s="22"/>
      <c r="U237" s="21"/>
      <c r="V237" s="20"/>
      <c r="W237" s="19"/>
      <c r="X237" s="18">
        <f t="shared" si="124"/>
        <v>0</v>
      </c>
      <c r="Y237" s="17">
        <f t="shared" si="125"/>
        <v>0</v>
      </c>
      <c r="Z237" s="16"/>
      <c r="AA237" s="15">
        <f t="shared" si="126"/>
        <v>0</v>
      </c>
      <c r="AB237" s="14">
        <f t="shared" si="127"/>
        <v>0</v>
      </c>
      <c r="AC237" s="12"/>
      <c r="AD237" s="13"/>
      <c r="AE237" s="12"/>
      <c r="AF237" s="11"/>
      <c r="AG237" s="11"/>
      <c r="AH237" s="5" t="s">
        <v>0</v>
      </c>
      <c r="AI237" s="4"/>
    </row>
    <row r="238" spans="1:35" ht="16.2" x14ac:dyDescent="0.25">
      <c r="A238" s="221"/>
      <c r="B238" s="222"/>
      <c r="C238" s="223">
        <v>4078</v>
      </c>
      <c r="D238" s="224">
        <v>40467</v>
      </c>
      <c r="E238" s="225">
        <v>0.59</v>
      </c>
      <c r="F238" s="226" t="s">
        <v>13</v>
      </c>
      <c r="G238" s="227"/>
      <c r="H238" s="227"/>
      <c r="I238" s="227"/>
      <c r="J238" s="227"/>
      <c r="K238" s="228" t="s">
        <v>2398</v>
      </c>
      <c r="L238" s="111"/>
      <c r="M238" s="112"/>
      <c r="N238" s="23" t="str">
        <f t="shared" si="120"/>
        <v/>
      </c>
      <c r="O238" s="23" t="str">
        <f t="shared" si="121"/>
        <v>◄</v>
      </c>
      <c r="P238" s="24"/>
      <c r="Q238" s="21"/>
      <c r="R238" s="23" t="str">
        <f t="shared" si="122"/>
        <v/>
      </c>
      <c r="S238" s="23" t="str">
        <f t="shared" si="123"/>
        <v>◄</v>
      </c>
      <c r="T238" s="22"/>
      <c r="U238" s="21"/>
      <c r="V238" s="20"/>
      <c r="W238" s="19"/>
      <c r="X238" s="18">
        <f t="shared" si="124"/>
        <v>0</v>
      </c>
      <c r="Y238" s="17">
        <f t="shared" si="125"/>
        <v>0</v>
      </c>
      <c r="Z238" s="16"/>
      <c r="AA238" s="15">
        <f t="shared" si="126"/>
        <v>0</v>
      </c>
      <c r="AB238" s="14">
        <f t="shared" si="127"/>
        <v>0</v>
      </c>
      <c r="AC238" s="12"/>
      <c r="AD238" s="13"/>
      <c r="AE238" s="12"/>
      <c r="AF238" s="11"/>
      <c r="AG238" s="11"/>
      <c r="AH238" s="5" t="s">
        <v>0</v>
      </c>
      <c r="AI238" s="4"/>
    </row>
    <row r="239" spans="1:35" ht="20.399999999999999" customHeight="1" thickBot="1" x14ac:dyDescent="0.3">
      <c r="A239" s="221"/>
      <c r="B239" s="222"/>
      <c r="C239" s="241" t="s">
        <v>2397</v>
      </c>
      <c r="D239" s="224">
        <v>40467</v>
      </c>
      <c r="E239" s="225">
        <v>0.59</v>
      </c>
      <c r="F239" s="226" t="s">
        <v>13</v>
      </c>
      <c r="G239" s="227"/>
      <c r="H239" s="227"/>
      <c r="I239" s="227"/>
      <c r="J239" s="227"/>
      <c r="K239" s="237" t="s">
        <v>2396</v>
      </c>
      <c r="L239" s="111"/>
      <c r="M239" s="112"/>
      <c r="N239" s="23" t="str">
        <f t="shared" si="120"/>
        <v/>
      </c>
      <c r="O239" s="23" t="str">
        <f t="shared" si="121"/>
        <v>◄</v>
      </c>
      <c r="P239" s="24"/>
      <c r="Q239" s="21"/>
      <c r="R239" s="23" t="str">
        <f t="shared" si="122"/>
        <v/>
      </c>
      <c r="S239" s="23" t="str">
        <f t="shared" si="123"/>
        <v>◄</v>
      </c>
      <c r="T239" s="22"/>
      <c r="U239" s="21"/>
      <c r="V239" s="20"/>
      <c r="W239" s="19"/>
      <c r="X239" s="18">
        <f t="shared" si="124"/>
        <v>0</v>
      </c>
      <c r="Y239" s="17">
        <f t="shared" si="125"/>
        <v>0</v>
      </c>
      <c r="Z239" s="16"/>
      <c r="AA239" s="15">
        <f t="shared" si="126"/>
        <v>0</v>
      </c>
      <c r="AB239" s="14">
        <f t="shared" si="127"/>
        <v>0</v>
      </c>
      <c r="AC239" s="12"/>
      <c r="AD239" s="13"/>
      <c r="AE239" s="12"/>
      <c r="AF239" s="11"/>
      <c r="AG239" s="11"/>
      <c r="AH239" s="5" t="s">
        <v>0</v>
      </c>
      <c r="AI239" s="4"/>
    </row>
    <row r="240" spans="1:35" ht="16.8" thickTop="1" thickBot="1" x14ac:dyDescent="0.25">
      <c r="A240" s="214">
        <f>ROWS(A241:A249)-1</f>
        <v>8</v>
      </c>
      <c r="B240" s="215" t="s">
        <v>2395</v>
      </c>
      <c r="C240" s="220"/>
      <c r="D240" s="217"/>
      <c r="E240" s="217"/>
      <c r="F240" s="238"/>
      <c r="G240" s="239"/>
      <c r="H240" s="217"/>
      <c r="I240" s="217"/>
      <c r="J240" s="217"/>
      <c r="K240" s="272"/>
      <c r="L240" s="74">
        <v>40467</v>
      </c>
      <c r="M240" s="9" t="s">
        <v>2394</v>
      </c>
      <c r="N240" s="23"/>
      <c r="O240" s="33" t="str">
        <f>IF(COUNTIF(N241:N249,"?")&gt;0,"?",IF(AND(P240="◄",Q240="►"),"◄►",IF(P240="◄","◄",IF(Q240="►","►",""))))</f>
        <v>◄</v>
      </c>
      <c r="P240" s="32" t="str">
        <f>IF(SUM(P241:P249)+1=ROWS(P241:P249)-COUNTIF(P241:P249,"-"),"","◄")</f>
        <v>◄</v>
      </c>
      <c r="Q240" s="31" t="str">
        <f>IF(SUM(Q241:Q249)&gt;0,"►","")</f>
        <v/>
      </c>
      <c r="R240" s="23"/>
      <c r="S240" s="33" t="str">
        <f>IF(COUNTIF(R241:R249,"?")&gt;0,"?",IF(AND(T240="◄",U240="►"),"◄►",IF(T240="◄","◄",IF(U240="►","►",""))))</f>
        <v>◄</v>
      </c>
      <c r="T240" s="32" t="str">
        <f>IF(SUM(T241:T249)+1=ROWS(T241:T249)-COUNTIF(T241:T249,"-"),"","◄")</f>
        <v>◄</v>
      </c>
      <c r="U240" s="31" t="str">
        <f>IF(SUM(U241:U249)&gt;0,"►","")</f>
        <v/>
      </c>
      <c r="V240" s="10">
        <f>ROWS(V241:V249)-1</f>
        <v>8</v>
      </c>
      <c r="W240" s="30">
        <f>SUM(W241:W249)-W249</f>
        <v>0</v>
      </c>
      <c r="X240" s="29" t="s">
        <v>17</v>
      </c>
      <c r="Y240" s="28"/>
      <c r="Z240" s="30">
        <f>SUM(Z241:Z249)-Z249</f>
        <v>0</v>
      </c>
      <c r="AA240" s="29" t="s">
        <v>17</v>
      </c>
      <c r="AB240" s="28"/>
      <c r="AC240" s="12"/>
      <c r="AD240" s="13"/>
      <c r="AE240" s="12"/>
      <c r="AF240" s="11"/>
      <c r="AG240" s="11"/>
      <c r="AH240" s="5" t="s">
        <v>0</v>
      </c>
      <c r="AI240" s="4"/>
    </row>
    <row r="241" spans="1:35" ht="16.2" x14ac:dyDescent="0.25">
      <c r="A241" s="221"/>
      <c r="B241" s="222"/>
      <c r="C241" s="223" t="s">
        <v>2387</v>
      </c>
      <c r="D241" s="224">
        <v>40467</v>
      </c>
      <c r="E241" s="225">
        <v>0.59</v>
      </c>
      <c r="F241" s="226" t="s">
        <v>13</v>
      </c>
      <c r="G241" s="227"/>
      <c r="H241" s="227"/>
      <c r="I241" s="227"/>
      <c r="J241" s="227"/>
      <c r="K241" s="228" t="s">
        <v>2393</v>
      </c>
      <c r="L241" s="111"/>
      <c r="M241" s="112"/>
      <c r="N241" s="23" t="str">
        <f t="shared" ref="N241:N248" si="128">IF(O241="?","?","")</f>
        <v/>
      </c>
      <c r="O241" s="23" t="str">
        <f t="shared" ref="O241:O248" si="129">IF(AND(P241="",Q241&gt;0),"?",IF(P241="","◄",IF(Q241&gt;=1,"►","")))</f>
        <v>◄</v>
      </c>
      <c r="P241" s="24"/>
      <c r="Q241" s="21"/>
      <c r="R241" s="23" t="str">
        <f t="shared" ref="R241:R248" si="130">IF(S241="?","?","")</f>
        <v/>
      </c>
      <c r="S241" s="23" t="str">
        <f t="shared" ref="S241:S248" si="131">IF(AND(T241="",U241&gt;0),"?",IF(T241="","◄",IF(U241&gt;=1,"►","")))</f>
        <v>◄</v>
      </c>
      <c r="T241" s="22"/>
      <c r="U241" s="21"/>
      <c r="V241" s="20"/>
      <c r="W241" s="19"/>
      <c r="X241" s="18">
        <f t="shared" ref="X241:Y248" si="132">(P241*W241)</f>
        <v>0</v>
      </c>
      <c r="Y241" s="17">
        <f t="shared" si="132"/>
        <v>0</v>
      </c>
      <c r="Z241" s="16"/>
      <c r="AA241" s="15">
        <f t="shared" ref="AA241:AB248" si="133">(T241*Z241)</f>
        <v>0</v>
      </c>
      <c r="AB241" s="14">
        <f t="shared" si="133"/>
        <v>0</v>
      </c>
      <c r="AC241" s="12"/>
      <c r="AD241" s="13"/>
      <c r="AE241" s="12"/>
      <c r="AF241" s="11"/>
      <c r="AG241" s="11"/>
      <c r="AH241" s="5" t="s">
        <v>0</v>
      </c>
      <c r="AI241" s="4"/>
    </row>
    <row r="242" spans="1:35" ht="16.2" x14ac:dyDescent="0.25">
      <c r="A242" s="221"/>
      <c r="B242" s="222"/>
      <c r="C242" s="223">
        <v>4080</v>
      </c>
      <c r="D242" s="224">
        <v>40467</v>
      </c>
      <c r="E242" s="225">
        <v>0.59</v>
      </c>
      <c r="F242" s="226" t="s">
        <v>13</v>
      </c>
      <c r="G242" s="227"/>
      <c r="H242" s="227"/>
      <c r="I242" s="227"/>
      <c r="J242" s="227"/>
      <c r="K242" s="228" t="s">
        <v>2392</v>
      </c>
      <c r="L242" s="111"/>
      <c r="M242" s="112"/>
      <c r="N242" s="23" t="str">
        <f t="shared" si="128"/>
        <v/>
      </c>
      <c r="O242" s="23" t="str">
        <f t="shared" si="129"/>
        <v>◄</v>
      </c>
      <c r="P242" s="24"/>
      <c r="Q242" s="21"/>
      <c r="R242" s="23" t="str">
        <f t="shared" si="130"/>
        <v/>
      </c>
      <c r="S242" s="23" t="str">
        <f t="shared" si="131"/>
        <v>◄</v>
      </c>
      <c r="T242" s="22"/>
      <c r="U242" s="21"/>
      <c r="V242" s="20"/>
      <c r="W242" s="19"/>
      <c r="X242" s="18">
        <f t="shared" si="132"/>
        <v>0</v>
      </c>
      <c r="Y242" s="17">
        <f t="shared" si="132"/>
        <v>0</v>
      </c>
      <c r="Z242" s="16"/>
      <c r="AA242" s="15">
        <f t="shared" si="133"/>
        <v>0</v>
      </c>
      <c r="AB242" s="14">
        <f t="shared" si="133"/>
        <v>0</v>
      </c>
      <c r="AC242" s="12"/>
      <c r="AD242" s="13"/>
      <c r="AE242" s="12"/>
      <c r="AF242" s="11"/>
      <c r="AG242" s="11"/>
      <c r="AH242" s="5" t="s">
        <v>0</v>
      </c>
      <c r="AI242" s="4"/>
    </row>
    <row r="243" spans="1:35" ht="16.2" x14ac:dyDescent="0.25">
      <c r="A243" s="221"/>
      <c r="B243" s="222"/>
      <c r="C243" s="223">
        <v>4081</v>
      </c>
      <c r="D243" s="224">
        <v>40467</v>
      </c>
      <c r="E243" s="225">
        <v>0.59</v>
      </c>
      <c r="F243" s="226" t="s">
        <v>13</v>
      </c>
      <c r="G243" s="227"/>
      <c r="H243" s="227"/>
      <c r="I243" s="227"/>
      <c r="J243" s="227"/>
      <c r="K243" s="228" t="s">
        <v>2391</v>
      </c>
      <c r="L243" s="111"/>
      <c r="M243" s="112"/>
      <c r="N243" s="23" t="str">
        <f t="shared" si="128"/>
        <v/>
      </c>
      <c r="O243" s="23" t="str">
        <f t="shared" si="129"/>
        <v>◄</v>
      </c>
      <c r="P243" s="24"/>
      <c r="Q243" s="21"/>
      <c r="R243" s="23" t="str">
        <f t="shared" si="130"/>
        <v/>
      </c>
      <c r="S243" s="23" t="str">
        <f t="shared" si="131"/>
        <v>◄</v>
      </c>
      <c r="T243" s="22"/>
      <c r="U243" s="21"/>
      <c r="V243" s="20"/>
      <c r="W243" s="19"/>
      <c r="X243" s="18">
        <f t="shared" si="132"/>
        <v>0</v>
      </c>
      <c r="Y243" s="17">
        <f t="shared" si="132"/>
        <v>0</v>
      </c>
      <c r="Z243" s="16"/>
      <c r="AA243" s="15">
        <f t="shared" si="133"/>
        <v>0</v>
      </c>
      <c r="AB243" s="14">
        <f t="shared" si="133"/>
        <v>0</v>
      </c>
      <c r="AC243" s="12"/>
      <c r="AD243" s="13"/>
      <c r="AE243" s="12"/>
      <c r="AF243" s="11"/>
      <c r="AG243" s="11"/>
      <c r="AH243" s="5" t="s">
        <v>0</v>
      </c>
      <c r="AI243" s="4"/>
    </row>
    <row r="244" spans="1:35" ht="16.2" x14ac:dyDescent="0.25">
      <c r="A244" s="221"/>
      <c r="B244" s="222"/>
      <c r="C244" s="223">
        <v>4082</v>
      </c>
      <c r="D244" s="224">
        <v>40467</v>
      </c>
      <c r="E244" s="225">
        <v>0.59</v>
      </c>
      <c r="F244" s="226" t="s">
        <v>13</v>
      </c>
      <c r="G244" s="227"/>
      <c r="H244" s="227"/>
      <c r="I244" s="227"/>
      <c r="J244" s="227"/>
      <c r="K244" s="228" t="s">
        <v>2390</v>
      </c>
      <c r="L244" s="111"/>
      <c r="M244" s="112"/>
      <c r="N244" s="23" t="str">
        <f t="shared" si="128"/>
        <v/>
      </c>
      <c r="O244" s="23" t="str">
        <f t="shared" si="129"/>
        <v>◄</v>
      </c>
      <c r="P244" s="24"/>
      <c r="Q244" s="21"/>
      <c r="R244" s="23" t="str">
        <f t="shared" si="130"/>
        <v/>
      </c>
      <c r="S244" s="23" t="str">
        <f t="shared" si="131"/>
        <v>◄</v>
      </c>
      <c r="T244" s="22"/>
      <c r="U244" s="21"/>
      <c r="V244" s="20"/>
      <c r="W244" s="19"/>
      <c r="X244" s="18">
        <f t="shared" si="132"/>
        <v>0</v>
      </c>
      <c r="Y244" s="17">
        <f t="shared" si="132"/>
        <v>0</v>
      </c>
      <c r="Z244" s="16"/>
      <c r="AA244" s="15">
        <f t="shared" si="133"/>
        <v>0</v>
      </c>
      <c r="AB244" s="14">
        <f t="shared" si="133"/>
        <v>0</v>
      </c>
      <c r="AC244" s="12"/>
      <c r="AD244" s="13"/>
      <c r="AE244" s="12"/>
      <c r="AF244" s="11"/>
      <c r="AG244" s="11"/>
      <c r="AH244" s="5" t="s">
        <v>0</v>
      </c>
      <c r="AI244" s="4"/>
    </row>
    <row r="245" spans="1:35" ht="16.2" x14ac:dyDescent="0.25">
      <c r="A245" s="221"/>
      <c r="B245" s="222"/>
      <c r="C245" s="223">
        <v>4083</v>
      </c>
      <c r="D245" s="224">
        <v>40467</v>
      </c>
      <c r="E245" s="225">
        <v>0.59</v>
      </c>
      <c r="F245" s="226" t="s">
        <v>13</v>
      </c>
      <c r="G245" s="227"/>
      <c r="H245" s="227"/>
      <c r="I245" s="227"/>
      <c r="J245" s="227"/>
      <c r="K245" s="228" t="s">
        <v>2389</v>
      </c>
      <c r="L245" s="111"/>
      <c r="M245" s="112"/>
      <c r="N245" s="23" t="str">
        <f t="shared" si="128"/>
        <v/>
      </c>
      <c r="O245" s="23" t="str">
        <f t="shared" si="129"/>
        <v>◄</v>
      </c>
      <c r="P245" s="24"/>
      <c r="Q245" s="21"/>
      <c r="R245" s="23" t="str">
        <f t="shared" si="130"/>
        <v/>
      </c>
      <c r="S245" s="23" t="str">
        <f t="shared" si="131"/>
        <v>◄</v>
      </c>
      <c r="T245" s="22"/>
      <c r="U245" s="21"/>
      <c r="V245" s="20"/>
      <c r="W245" s="19"/>
      <c r="X245" s="18">
        <f t="shared" si="132"/>
        <v>0</v>
      </c>
      <c r="Y245" s="17">
        <f t="shared" si="132"/>
        <v>0</v>
      </c>
      <c r="Z245" s="16"/>
      <c r="AA245" s="15">
        <f t="shared" si="133"/>
        <v>0</v>
      </c>
      <c r="AB245" s="14">
        <f t="shared" si="133"/>
        <v>0</v>
      </c>
      <c r="AC245" s="12"/>
      <c r="AD245" s="13"/>
      <c r="AE245" s="12"/>
      <c r="AF245" s="11"/>
      <c r="AG245" s="11"/>
      <c r="AH245" s="5" t="s">
        <v>0</v>
      </c>
      <c r="AI245" s="4"/>
    </row>
    <row r="246" spans="1:35" ht="16.8" customHeight="1" x14ac:dyDescent="0.25">
      <c r="A246" s="221"/>
      <c r="B246" s="222"/>
      <c r="C246" s="229" t="s">
        <v>2385</v>
      </c>
      <c r="D246" s="224">
        <v>40467</v>
      </c>
      <c r="E246" s="225">
        <v>2.9499999999999997</v>
      </c>
      <c r="F246" s="226" t="s">
        <v>13</v>
      </c>
      <c r="G246" s="227"/>
      <c r="H246" s="244" t="s">
        <v>2387</v>
      </c>
      <c r="I246" s="245" t="s">
        <v>0</v>
      </c>
      <c r="J246" s="244">
        <v>4083</v>
      </c>
      <c r="K246" s="231" t="s">
        <v>2386</v>
      </c>
      <c r="L246" s="111"/>
      <c r="M246" s="112"/>
      <c r="N246" s="23" t="str">
        <f t="shared" si="128"/>
        <v/>
      </c>
      <c r="O246" s="23" t="str">
        <f t="shared" si="129"/>
        <v>◄</v>
      </c>
      <c r="P246" s="24"/>
      <c r="Q246" s="21"/>
      <c r="R246" s="23" t="str">
        <f t="shared" si="130"/>
        <v/>
      </c>
      <c r="S246" s="23" t="str">
        <f t="shared" si="131"/>
        <v>◄</v>
      </c>
      <c r="T246" s="22"/>
      <c r="U246" s="21"/>
      <c r="V246" s="20"/>
      <c r="W246" s="19"/>
      <c r="X246" s="18">
        <f t="shared" si="132"/>
        <v>0</v>
      </c>
      <c r="Y246" s="17">
        <f t="shared" si="132"/>
        <v>0</v>
      </c>
      <c r="Z246" s="16"/>
      <c r="AA246" s="15">
        <f t="shared" si="133"/>
        <v>0</v>
      </c>
      <c r="AB246" s="14">
        <f t="shared" si="133"/>
        <v>0</v>
      </c>
      <c r="AC246" s="12"/>
      <c r="AD246" s="13"/>
      <c r="AE246" s="12"/>
      <c r="AF246" s="11"/>
      <c r="AG246" s="11"/>
      <c r="AH246" s="5" t="s">
        <v>0</v>
      </c>
      <c r="AI246" s="4"/>
    </row>
    <row r="247" spans="1:35" ht="16.8" customHeight="1" x14ac:dyDescent="0.25">
      <c r="A247" s="221"/>
      <c r="B247" s="222"/>
      <c r="C247" s="229" t="s">
        <v>2388</v>
      </c>
      <c r="D247" s="224">
        <v>40467</v>
      </c>
      <c r="E247" s="225">
        <v>2.9499999999999997</v>
      </c>
      <c r="F247" s="226" t="s">
        <v>13</v>
      </c>
      <c r="G247" s="227"/>
      <c r="H247" s="244">
        <v>4083</v>
      </c>
      <c r="I247" s="245" t="s">
        <v>0</v>
      </c>
      <c r="J247" s="244" t="s">
        <v>2387</v>
      </c>
      <c r="K247" s="231" t="s">
        <v>2386</v>
      </c>
      <c r="L247" s="111"/>
      <c r="M247" s="112"/>
      <c r="N247" s="23" t="str">
        <f t="shared" si="128"/>
        <v/>
      </c>
      <c r="O247" s="23" t="str">
        <f t="shared" si="129"/>
        <v>◄</v>
      </c>
      <c r="P247" s="24"/>
      <c r="Q247" s="21"/>
      <c r="R247" s="23" t="str">
        <f t="shared" si="130"/>
        <v/>
      </c>
      <c r="S247" s="23" t="str">
        <f t="shared" si="131"/>
        <v>◄</v>
      </c>
      <c r="T247" s="22"/>
      <c r="U247" s="21"/>
      <c r="V247" s="20"/>
      <c r="W247" s="19"/>
      <c r="X247" s="18">
        <f t="shared" si="132"/>
        <v>0</v>
      </c>
      <c r="Y247" s="17">
        <f t="shared" si="132"/>
        <v>0</v>
      </c>
      <c r="Z247" s="16"/>
      <c r="AA247" s="15">
        <f t="shared" si="133"/>
        <v>0</v>
      </c>
      <c r="AB247" s="14">
        <f t="shared" si="133"/>
        <v>0</v>
      </c>
      <c r="AC247" s="12"/>
      <c r="AD247" s="13"/>
      <c r="AE247" s="12"/>
      <c r="AF247" s="11"/>
      <c r="AG247" s="11"/>
      <c r="AH247" s="5" t="s">
        <v>0</v>
      </c>
      <c r="AI247" s="4"/>
    </row>
    <row r="248" spans="1:35" ht="15.6" customHeight="1" thickBot="1" x14ac:dyDescent="0.3">
      <c r="A248" s="221"/>
      <c r="B248" s="249" t="s">
        <v>394</v>
      </c>
      <c r="C248" s="250" t="s">
        <v>2385</v>
      </c>
      <c r="D248" s="224">
        <v>40467</v>
      </c>
      <c r="E248" s="225">
        <v>2.9499999999999997</v>
      </c>
      <c r="F248" s="226" t="s">
        <v>13</v>
      </c>
      <c r="G248" s="227"/>
      <c r="H248" s="227"/>
      <c r="I248" s="227"/>
      <c r="J248" s="227"/>
      <c r="K248" s="237" t="s">
        <v>2384</v>
      </c>
      <c r="L248" s="111"/>
      <c r="M248" s="112"/>
      <c r="N248" s="23" t="str">
        <f t="shared" si="128"/>
        <v/>
      </c>
      <c r="O248" s="23" t="str">
        <f t="shared" si="129"/>
        <v>◄</v>
      </c>
      <c r="P248" s="24"/>
      <c r="Q248" s="21"/>
      <c r="R248" s="23" t="str">
        <f t="shared" si="130"/>
        <v/>
      </c>
      <c r="S248" s="23" t="str">
        <f t="shared" si="131"/>
        <v>◄</v>
      </c>
      <c r="T248" s="22"/>
      <c r="U248" s="21"/>
      <c r="V248" s="20"/>
      <c r="W248" s="19"/>
      <c r="X248" s="18">
        <f t="shared" si="132"/>
        <v>0</v>
      </c>
      <c r="Y248" s="17">
        <f t="shared" si="132"/>
        <v>0</v>
      </c>
      <c r="Z248" s="16"/>
      <c r="AA248" s="15">
        <f t="shared" si="133"/>
        <v>0</v>
      </c>
      <c r="AB248" s="14">
        <f t="shared" si="133"/>
        <v>0</v>
      </c>
      <c r="AC248" s="12"/>
      <c r="AD248" s="13"/>
      <c r="AE248" s="12"/>
      <c r="AF248" s="11"/>
      <c r="AG248" s="11"/>
      <c r="AH248" s="5" t="s">
        <v>0</v>
      </c>
      <c r="AI248" s="4"/>
    </row>
    <row r="249" spans="1:35" ht="16.8" thickTop="1" thickBot="1" x14ac:dyDescent="0.25">
      <c r="A249" s="214">
        <f>ROWS(A250:A251)-1</f>
        <v>1</v>
      </c>
      <c r="B249" s="215" t="s">
        <v>2383</v>
      </c>
      <c r="C249" s="220"/>
      <c r="D249" s="217"/>
      <c r="E249" s="217"/>
      <c r="F249" s="238"/>
      <c r="G249" s="239"/>
      <c r="H249" s="217"/>
      <c r="I249" s="217"/>
      <c r="J249" s="217"/>
      <c r="K249" s="220"/>
      <c r="L249" s="74">
        <v>40469</v>
      </c>
      <c r="M249" s="9" t="s">
        <v>2382</v>
      </c>
      <c r="N249" s="23"/>
      <c r="O249" s="33" t="str">
        <f>IF(COUNTIF(N250:N251,"?")&gt;0,"?",IF(AND(P249="◄",Q249="►"),"◄►",IF(P249="◄","◄",IF(Q249="►","►",""))))</f>
        <v>◄</v>
      </c>
      <c r="P249" s="32" t="str">
        <f>IF(SUM(P250:P251)+1=ROWS(P250:P251)-COUNTIF(P250:P251,"-"),"","◄")</f>
        <v>◄</v>
      </c>
      <c r="Q249" s="31" t="str">
        <f>IF(SUM(Q250:Q251)&gt;0,"►","")</f>
        <v/>
      </c>
      <c r="R249" s="23"/>
      <c r="S249" s="33" t="str">
        <f>IF(COUNTIF(R250:R251,"?")&gt;0,"?",IF(AND(T249="◄",U249="►"),"◄►",IF(T249="◄","◄",IF(U249="►","►",""))))</f>
        <v>◄</v>
      </c>
      <c r="T249" s="32" t="str">
        <f>IF(SUM(T250:T251)+1=ROWS(T250:T251)-COUNTIF(T250:T251,"-"),"","◄")</f>
        <v>◄</v>
      </c>
      <c r="U249" s="31" t="str">
        <f>IF(SUM(U250:U251)&gt;0,"►","")</f>
        <v/>
      </c>
      <c r="V249" s="10">
        <f>ROWS(V250:V251)-1</f>
        <v>1</v>
      </c>
      <c r="W249" s="30">
        <f>SUM(W250:W251)-W251</f>
        <v>0</v>
      </c>
      <c r="X249" s="29" t="s">
        <v>17</v>
      </c>
      <c r="Y249" s="28"/>
      <c r="Z249" s="30">
        <f>SUM(Z250:Z251)-Z251</f>
        <v>0</v>
      </c>
      <c r="AA249" s="29" t="s">
        <v>17</v>
      </c>
      <c r="AB249" s="28"/>
      <c r="AC249" s="12"/>
      <c r="AD249" s="13"/>
      <c r="AE249" s="12"/>
      <c r="AF249" s="11"/>
      <c r="AG249" s="11"/>
      <c r="AH249" s="5" t="s">
        <v>0</v>
      </c>
      <c r="AI249" s="4"/>
    </row>
    <row r="250" spans="1:35" ht="16.8" thickBot="1" x14ac:dyDescent="0.3">
      <c r="A250" s="221"/>
      <c r="B250" s="222"/>
      <c r="C250" s="229" t="s">
        <v>2381</v>
      </c>
      <c r="D250" s="224">
        <v>40469</v>
      </c>
      <c r="E250" s="225">
        <v>0.59</v>
      </c>
      <c r="F250" s="226" t="s">
        <v>13</v>
      </c>
      <c r="G250" s="227"/>
      <c r="H250" s="227"/>
      <c r="I250" s="227"/>
      <c r="J250" s="227"/>
      <c r="K250" s="228" t="s">
        <v>2380</v>
      </c>
      <c r="L250" s="75"/>
      <c r="M250" s="73" t="s">
        <v>676</v>
      </c>
      <c r="N250" s="23" t="str">
        <f>IF(O250="?","?","")</f>
        <v/>
      </c>
      <c r="O250" s="23" t="str">
        <f>IF(AND(P250="",Q250&gt;0),"?",IF(P250="","◄",IF(Q250&gt;=1,"►","")))</f>
        <v>◄</v>
      </c>
      <c r="P250" s="24"/>
      <c r="Q250" s="21"/>
      <c r="R250" s="23" t="str">
        <f>IF(S250="?","?","")</f>
        <v/>
      </c>
      <c r="S250" s="23" t="str">
        <f>IF(AND(T250="",U250&gt;0),"?",IF(T250="","◄",IF(U250&gt;=1,"►","")))</f>
        <v>◄</v>
      </c>
      <c r="T250" s="22"/>
      <c r="U250" s="21"/>
      <c r="V250" s="20"/>
      <c r="W250" s="19"/>
      <c r="X250" s="18">
        <f>(P250*W250)</f>
        <v>0</v>
      </c>
      <c r="Y250" s="17">
        <f>(Q250*X250)</f>
        <v>0</v>
      </c>
      <c r="Z250" s="16"/>
      <c r="AA250" s="15">
        <f>(T250*Z250)</f>
        <v>0</v>
      </c>
      <c r="AB250" s="14">
        <f>(U250*AA250)</f>
        <v>0</v>
      </c>
      <c r="AC250" s="12"/>
      <c r="AD250" s="13"/>
      <c r="AE250" s="12"/>
      <c r="AF250" s="11"/>
      <c r="AG250" s="11"/>
      <c r="AH250" s="5" t="s">
        <v>0</v>
      </c>
      <c r="AI250" s="4"/>
    </row>
    <row r="251" spans="1:35" ht="16.8" thickTop="1" thickBot="1" x14ac:dyDescent="0.25">
      <c r="A251" s="214">
        <f>ROWS(A252:A256)-1</f>
        <v>4</v>
      </c>
      <c r="B251" s="215" t="s">
        <v>2379</v>
      </c>
      <c r="C251" s="220"/>
      <c r="D251" s="217"/>
      <c r="E251" s="217"/>
      <c r="F251" s="238"/>
      <c r="G251" s="239"/>
      <c r="H251" s="217"/>
      <c r="I251" s="217"/>
      <c r="J251" s="217"/>
      <c r="K251" s="220"/>
      <c r="L251" s="74">
        <v>40488</v>
      </c>
      <c r="M251" s="9" t="s">
        <v>2378</v>
      </c>
      <c r="N251" s="23"/>
      <c r="O251" s="33" t="str">
        <f>IF(COUNTIF(N252:N256,"?")&gt;0,"?",IF(AND(P251="◄",Q251="►"),"◄►",IF(P251="◄","◄",IF(Q251="►","►",""))))</f>
        <v>◄</v>
      </c>
      <c r="P251" s="32" t="str">
        <f>IF(SUM(P252:P256)+1=ROWS(P252:P256)-COUNTIF(P252:P256,"-"),"","◄")</f>
        <v>◄</v>
      </c>
      <c r="Q251" s="31" t="str">
        <f>IF(SUM(Q252:Q256)&gt;0,"►","")</f>
        <v/>
      </c>
      <c r="R251" s="23"/>
      <c r="S251" s="33" t="str">
        <f>IF(COUNTIF(R252:R256,"?")&gt;0,"?",IF(AND(T251="◄",U251="►"),"◄►",IF(T251="◄","◄",IF(U251="►","►",""))))</f>
        <v>◄</v>
      </c>
      <c r="T251" s="32" t="str">
        <f>IF(SUM(T252:T256)+1=ROWS(T252:T256)-COUNTIF(T252:T256,"-"),"","◄")</f>
        <v>◄</v>
      </c>
      <c r="U251" s="31" t="str">
        <f>IF(SUM(U252:U256)&gt;0,"►","")</f>
        <v/>
      </c>
      <c r="V251" s="10">
        <f>ROWS(V252:V256)-1</f>
        <v>4</v>
      </c>
      <c r="W251" s="30">
        <f>SUM(W252:W256)-W256</f>
        <v>0</v>
      </c>
      <c r="X251" s="29" t="s">
        <v>17</v>
      </c>
      <c r="Y251" s="28"/>
      <c r="Z251" s="30">
        <f>SUM(Z252:Z256)-Z256</f>
        <v>0</v>
      </c>
      <c r="AA251" s="29" t="s">
        <v>17</v>
      </c>
      <c r="AB251" s="28"/>
      <c r="AC251" s="12"/>
      <c r="AD251" s="13"/>
      <c r="AE251" s="12"/>
      <c r="AF251" s="11"/>
      <c r="AG251" s="11"/>
      <c r="AH251" s="5" t="s">
        <v>0</v>
      </c>
      <c r="AI251" s="4"/>
    </row>
    <row r="252" spans="1:35" ht="14.4" x14ac:dyDescent="0.25">
      <c r="A252" s="221"/>
      <c r="B252" s="222"/>
      <c r="C252" s="229" t="s">
        <v>2377</v>
      </c>
      <c r="D252" s="224">
        <v>40488</v>
      </c>
      <c r="E252" s="225">
        <v>2.7</v>
      </c>
      <c r="F252" s="209">
        <v>3</v>
      </c>
      <c r="G252" s="227"/>
      <c r="H252" s="227"/>
      <c r="I252" s="227"/>
      <c r="J252" s="227"/>
      <c r="K252" s="228" t="s">
        <v>2376</v>
      </c>
      <c r="L252" s="111"/>
      <c r="M252" s="112"/>
      <c r="N252" s="23" t="str">
        <f>IF(O252="?","?","")</f>
        <v/>
      </c>
      <c r="O252" s="23" t="str">
        <f>IF(AND(P252="",Q252&gt;0),"?",IF(P252="","◄",IF(Q252&gt;=1,"►","")))</f>
        <v>◄</v>
      </c>
      <c r="P252" s="24"/>
      <c r="Q252" s="21"/>
      <c r="R252" s="23" t="str">
        <f>IF(S252="?","?","")</f>
        <v/>
      </c>
      <c r="S252" s="23" t="str">
        <f>IF(AND(T252="",U252&gt;0),"?",IF(T252="","◄",IF(U252&gt;=1,"►","")))</f>
        <v>◄</v>
      </c>
      <c r="T252" s="22"/>
      <c r="U252" s="21"/>
      <c r="V252" s="20"/>
      <c r="W252" s="19"/>
      <c r="X252" s="18">
        <f t="shared" ref="X252:Y255" si="134">(P252*W252)</f>
        <v>0</v>
      </c>
      <c r="Y252" s="17">
        <f t="shared" si="134"/>
        <v>0</v>
      </c>
      <c r="Z252" s="16"/>
      <c r="AA252" s="15">
        <f t="shared" ref="AA252:AB255" si="135">(T252*Z252)</f>
        <v>0</v>
      </c>
      <c r="AB252" s="14">
        <f t="shared" si="135"/>
        <v>0</v>
      </c>
      <c r="AC252" s="12"/>
      <c r="AD252" s="13"/>
      <c r="AE252" s="12"/>
      <c r="AF252" s="11"/>
      <c r="AG252" s="11"/>
      <c r="AH252" s="5" t="s">
        <v>0</v>
      </c>
      <c r="AI252" s="4"/>
    </row>
    <row r="253" spans="1:35" ht="14.4" x14ac:dyDescent="0.25">
      <c r="A253" s="221"/>
      <c r="B253" s="222"/>
      <c r="C253" s="229">
        <v>4086</v>
      </c>
      <c r="D253" s="224">
        <v>40488</v>
      </c>
      <c r="E253" s="225">
        <v>2.7</v>
      </c>
      <c r="F253" s="209">
        <v>3</v>
      </c>
      <c r="G253" s="227"/>
      <c r="H253" s="227"/>
      <c r="I253" s="227"/>
      <c r="J253" s="227"/>
      <c r="K253" s="228" t="s">
        <v>2375</v>
      </c>
      <c r="L253" s="111"/>
      <c r="M253" s="112"/>
      <c r="N253" s="23" t="str">
        <f>IF(O253="?","?","")</f>
        <v/>
      </c>
      <c r="O253" s="23" t="str">
        <f>IF(AND(P253="",Q253&gt;0),"?",IF(P253="","◄",IF(Q253&gt;=1,"►","")))</f>
        <v>◄</v>
      </c>
      <c r="P253" s="24"/>
      <c r="Q253" s="21"/>
      <c r="R253" s="23" t="str">
        <f>IF(S253="?","?","")</f>
        <v/>
      </c>
      <c r="S253" s="23" t="str">
        <f>IF(AND(T253="",U253&gt;0),"?",IF(T253="","◄",IF(U253&gt;=1,"►","")))</f>
        <v>◄</v>
      </c>
      <c r="T253" s="22"/>
      <c r="U253" s="21"/>
      <c r="V253" s="20"/>
      <c r="W253" s="19"/>
      <c r="X253" s="18">
        <f t="shared" si="134"/>
        <v>0</v>
      </c>
      <c r="Y253" s="17">
        <f t="shared" si="134"/>
        <v>0</v>
      </c>
      <c r="Z253" s="16"/>
      <c r="AA253" s="15">
        <f t="shared" si="135"/>
        <v>0</v>
      </c>
      <c r="AB253" s="14">
        <f t="shared" si="135"/>
        <v>0</v>
      </c>
      <c r="AC253" s="12"/>
      <c r="AD253" s="13"/>
      <c r="AE253" s="12"/>
      <c r="AF253" s="11"/>
      <c r="AG253" s="11"/>
      <c r="AH253" s="5" t="s">
        <v>0</v>
      </c>
      <c r="AI253" s="4"/>
    </row>
    <row r="254" spans="1:35" ht="15" customHeight="1" x14ac:dyDescent="0.25">
      <c r="A254" s="221"/>
      <c r="B254" s="240"/>
      <c r="C254" s="241" t="s">
        <v>2374</v>
      </c>
      <c r="D254" s="224">
        <v>40488</v>
      </c>
      <c r="E254" s="225">
        <v>5.4</v>
      </c>
      <c r="F254" s="209">
        <v>3</v>
      </c>
      <c r="G254" s="227"/>
      <c r="H254" s="227"/>
      <c r="I254" s="227"/>
      <c r="J254" s="227"/>
      <c r="K254" s="237" t="s">
        <v>2372</v>
      </c>
      <c r="L254" s="111"/>
      <c r="M254" s="112"/>
      <c r="N254" s="23" t="str">
        <f>IF(O254="?","?","")</f>
        <v/>
      </c>
      <c r="O254" s="23" t="str">
        <f>IF(AND(P254="",Q254&gt;0),"?",IF(P254="","◄",IF(Q254&gt;=1,"►","")))</f>
        <v>◄</v>
      </c>
      <c r="P254" s="24"/>
      <c r="Q254" s="21"/>
      <c r="R254" s="23" t="str">
        <f>IF(S254="?","?","")</f>
        <v/>
      </c>
      <c r="S254" s="23" t="str">
        <f>IF(AND(T254="",U254&gt;0),"?",IF(T254="","◄",IF(U254&gt;=1,"►","")))</f>
        <v>◄</v>
      </c>
      <c r="T254" s="22"/>
      <c r="U254" s="21"/>
      <c r="V254" s="20"/>
      <c r="W254" s="19"/>
      <c r="X254" s="18">
        <f t="shared" si="134"/>
        <v>0</v>
      </c>
      <c r="Y254" s="17">
        <f t="shared" si="134"/>
        <v>0</v>
      </c>
      <c r="Z254" s="16"/>
      <c r="AA254" s="15">
        <f t="shared" si="135"/>
        <v>0</v>
      </c>
      <c r="AB254" s="14">
        <f t="shared" si="135"/>
        <v>0</v>
      </c>
      <c r="AC254" s="12"/>
      <c r="AD254" s="13"/>
      <c r="AE254" s="12"/>
      <c r="AF254" s="11"/>
      <c r="AG254" s="11"/>
      <c r="AH254" s="5" t="s">
        <v>0</v>
      </c>
      <c r="AI254" s="4"/>
    </row>
    <row r="255" spans="1:35" ht="15" customHeight="1" thickBot="1" x14ac:dyDescent="0.3">
      <c r="A255" s="221"/>
      <c r="B255" s="240"/>
      <c r="C255" s="241" t="s">
        <v>2373</v>
      </c>
      <c r="D255" s="224">
        <v>40488</v>
      </c>
      <c r="E255" s="225">
        <v>5.15</v>
      </c>
      <c r="F255" s="209">
        <v>3</v>
      </c>
      <c r="G255" s="227"/>
      <c r="H255" s="227"/>
      <c r="I255" s="227"/>
      <c r="J255" s="227"/>
      <c r="K255" s="237" t="s">
        <v>2372</v>
      </c>
      <c r="L255" s="75"/>
      <c r="M255" s="73" t="s">
        <v>1528</v>
      </c>
      <c r="N255" s="23" t="str">
        <f>IF(O255="?","?","")</f>
        <v/>
      </c>
      <c r="O255" s="23" t="str">
        <f>IF(AND(P255="",Q255&gt;0),"?",IF(P255="","◄",IF(Q255&gt;=1,"►","")))</f>
        <v>◄</v>
      </c>
      <c r="P255" s="24"/>
      <c r="Q255" s="21"/>
      <c r="R255" s="23" t="str">
        <f>IF(S255="?","?","")</f>
        <v/>
      </c>
      <c r="S255" s="23" t="str">
        <f>IF(AND(T255="",U255&gt;0),"?",IF(T255="","◄",IF(U255&gt;=1,"►","")))</f>
        <v>◄</v>
      </c>
      <c r="T255" s="22"/>
      <c r="U255" s="21"/>
      <c r="V255" s="20"/>
      <c r="W255" s="19"/>
      <c r="X255" s="18">
        <f t="shared" si="134"/>
        <v>0</v>
      </c>
      <c r="Y255" s="17">
        <f t="shared" si="134"/>
        <v>0</v>
      </c>
      <c r="Z255" s="16"/>
      <c r="AA255" s="15">
        <f t="shared" si="135"/>
        <v>0</v>
      </c>
      <c r="AB255" s="14">
        <f t="shared" si="135"/>
        <v>0</v>
      </c>
      <c r="AC255" s="12"/>
      <c r="AD255" s="13"/>
      <c r="AE255" s="12"/>
      <c r="AF255" s="11"/>
      <c r="AG255" s="11"/>
      <c r="AH255" s="5" t="s">
        <v>0</v>
      </c>
      <c r="AI255" s="4"/>
    </row>
    <row r="256" spans="1:35" ht="17.399999999999999" customHeight="1" thickTop="1" thickBot="1" x14ac:dyDescent="0.25">
      <c r="A256" s="214">
        <f>ROWS(A257:A267)-1</f>
        <v>10</v>
      </c>
      <c r="B256" s="254" t="s">
        <v>2371</v>
      </c>
      <c r="C256" s="255"/>
      <c r="D256" s="255"/>
      <c r="E256" s="255"/>
      <c r="F256" s="255"/>
      <c r="G256" s="255"/>
      <c r="H256" s="255"/>
      <c r="I256" s="255"/>
      <c r="J256" s="255"/>
      <c r="K256" s="255"/>
      <c r="L256" s="74">
        <v>40488</v>
      </c>
      <c r="M256" s="9" t="s">
        <v>2370</v>
      </c>
      <c r="N256" s="23"/>
      <c r="O256" s="33" t="str">
        <f>IF(COUNTIF(N257:N267,"?")&gt;0,"?",IF(AND(P256="◄",Q256="►"),"◄►",IF(P256="◄","◄",IF(Q256="►","►",""))))</f>
        <v>◄</v>
      </c>
      <c r="P256" s="32" t="str">
        <f>IF(SUM(P257:P267)+1=ROWS(P257:P267)-COUNTIF(P257:P267,"-"),"","◄")</f>
        <v>◄</v>
      </c>
      <c r="Q256" s="31" t="str">
        <f>IF(SUM(Q257:Q267)&gt;0,"►","")</f>
        <v/>
      </c>
      <c r="R256" s="23"/>
      <c r="S256" s="33" t="str">
        <f>IF(COUNTIF(R257:R267,"?")&gt;0,"?",IF(AND(T256="◄",U256="►"),"◄►",IF(T256="◄","◄",IF(U256="►","►",""))))</f>
        <v>◄</v>
      </c>
      <c r="T256" s="32" t="str">
        <f>IF(SUM(T257:T267)+1=ROWS(T257:T267)-COUNTIF(T257:T267,"-"),"","◄")</f>
        <v>◄</v>
      </c>
      <c r="U256" s="31" t="str">
        <f>IF(SUM(U257:U267)&gt;0,"►","")</f>
        <v/>
      </c>
      <c r="V256" s="10">
        <f>ROWS(V257:V267)-1</f>
        <v>10</v>
      </c>
      <c r="W256" s="30">
        <f>SUM(W257:W267)-W267</f>
        <v>0</v>
      </c>
      <c r="X256" s="29" t="s">
        <v>17</v>
      </c>
      <c r="Y256" s="28"/>
      <c r="Z256" s="30">
        <f>SUM(Z257:Z267)-Z267</f>
        <v>0</v>
      </c>
      <c r="AA256" s="29" t="s">
        <v>17</v>
      </c>
      <c r="AB256" s="28"/>
      <c r="AC256" s="12"/>
      <c r="AD256" s="13"/>
      <c r="AE256" s="12"/>
      <c r="AF256" s="11"/>
      <c r="AG256" s="11"/>
      <c r="AH256" s="5" t="s">
        <v>0</v>
      </c>
      <c r="AI256" s="4"/>
    </row>
    <row r="257" spans="1:35" ht="16.2" customHeight="1" x14ac:dyDescent="0.25">
      <c r="A257" s="221"/>
      <c r="B257" s="222"/>
      <c r="C257" s="223" t="s">
        <v>2366</v>
      </c>
      <c r="D257" s="224">
        <v>40488</v>
      </c>
      <c r="E257" s="225">
        <v>0.59</v>
      </c>
      <c r="F257" s="199">
        <v>1</v>
      </c>
      <c r="G257" s="273" t="s">
        <v>2364</v>
      </c>
      <c r="H257" s="201">
        <v>1</v>
      </c>
      <c r="I257" s="227"/>
      <c r="J257" s="227"/>
      <c r="K257" s="228" t="s">
        <v>2363</v>
      </c>
      <c r="L257" s="75"/>
      <c r="M257" s="73" t="s">
        <v>599</v>
      </c>
      <c r="N257" s="23" t="str">
        <f t="shared" ref="N257:N266" si="136">IF(O257="?","?","")</f>
        <v/>
      </c>
      <c r="O257" s="23" t="str">
        <f t="shared" ref="O257:O266" si="137">IF(AND(P257="",Q257&gt;0),"?",IF(P257="","◄",IF(Q257&gt;=1,"►","")))</f>
        <v>◄</v>
      </c>
      <c r="P257" s="24"/>
      <c r="Q257" s="21"/>
      <c r="R257" s="23" t="str">
        <f t="shared" ref="R257:R266" si="138">IF(S257="?","?","")</f>
        <v/>
      </c>
      <c r="S257" s="23" t="str">
        <f t="shared" ref="S257:S266" si="139">IF(AND(T257="",U257&gt;0),"?",IF(T257="","◄",IF(U257&gt;=1,"►","")))</f>
        <v>◄</v>
      </c>
      <c r="T257" s="22"/>
      <c r="U257" s="21"/>
      <c r="V257" s="20"/>
      <c r="W257" s="19"/>
      <c r="X257" s="18">
        <f t="shared" ref="X257:X266" si="140">(P257*W257)</f>
        <v>0</v>
      </c>
      <c r="Y257" s="17">
        <f t="shared" ref="Y257:Y266" si="141">(Q257*X257)</f>
        <v>0</v>
      </c>
      <c r="Z257" s="16"/>
      <c r="AA257" s="15">
        <f t="shared" ref="AA257:AA266" si="142">(T257*Z257)</f>
        <v>0</v>
      </c>
      <c r="AB257" s="14">
        <f t="shared" ref="AB257:AB266" si="143">(U257*AA257)</f>
        <v>0</v>
      </c>
      <c r="AC257" s="12"/>
      <c r="AD257" s="13"/>
      <c r="AE257" s="12"/>
      <c r="AF257" s="11"/>
      <c r="AG257" s="11"/>
      <c r="AH257" s="5" t="s">
        <v>0</v>
      </c>
      <c r="AI257" s="4"/>
    </row>
    <row r="258" spans="1:35" ht="19.2" customHeight="1" x14ac:dyDescent="0.25">
      <c r="A258" s="221"/>
      <c r="B258" s="222"/>
      <c r="C258" s="229" t="s">
        <v>2369</v>
      </c>
      <c r="D258" s="224">
        <v>40488</v>
      </c>
      <c r="E258" s="225">
        <v>0.9</v>
      </c>
      <c r="F258" s="199">
        <v>1</v>
      </c>
      <c r="G258" s="273" t="s">
        <v>2364</v>
      </c>
      <c r="H258" s="201">
        <v>1</v>
      </c>
      <c r="I258" s="227"/>
      <c r="J258" s="230" t="s">
        <v>2366</v>
      </c>
      <c r="K258" s="231" t="s">
        <v>597</v>
      </c>
      <c r="L258" s="162"/>
      <c r="M258" s="163"/>
      <c r="N258" s="23" t="str">
        <f t="shared" si="136"/>
        <v/>
      </c>
      <c r="O258" s="23" t="str">
        <f t="shared" si="137"/>
        <v>◄</v>
      </c>
      <c r="P258" s="24"/>
      <c r="Q258" s="21"/>
      <c r="R258" s="23" t="str">
        <f t="shared" si="138"/>
        <v/>
      </c>
      <c r="S258" s="23" t="str">
        <f t="shared" si="139"/>
        <v>◄</v>
      </c>
      <c r="T258" s="22"/>
      <c r="U258" s="21"/>
      <c r="V258" s="20"/>
      <c r="W258" s="19"/>
      <c r="X258" s="18">
        <f t="shared" si="140"/>
        <v>0</v>
      </c>
      <c r="Y258" s="17">
        <f t="shared" si="141"/>
        <v>0</v>
      </c>
      <c r="Z258" s="16"/>
      <c r="AA258" s="15">
        <f t="shared" si="142"/>
        <v>0</v>
      </c>
      <c r="AB258" s="14">
        <f t="shared" si="143"/>
        <v>0</v>
      </c>
      <c r="AC258" s="12"/>
      <c r="AD258" s="13"/>
      <c r="AE258" s="12"/>
      <c r="AF258" s="11"/>
      <c r="AG258" s="11"/>
      <c r="AH258" s="5" t="s">
        <v>0</v>
      </c>
      <c r="AI258" s="4"/>
    </row>
    <row r="259" spans="1:35" ht="19.2" customHeight="1" x14ac:dyDescent="0.25">
      <c r="A259" s="221"/>
      <c r="B259" s="222"/>
      <c r="C259" s="229" t="s">
        <v>2368</v>
      </c>
      <c r="D259" s="224">
        <v>40488</v>
      </c>
      <c r="E259" s="225">
        <v>0.9</v>
      </c>
      <c r="F259" s="199">
        <v>1</v>
      </c>
      <c r="G259" s="273" t="s">
        <v>2364</v>
      </c>
      <c r="H259" s="201">
        <v>1</v>
      </c>
      <c r="I259" s="227"/>
      <c r="J259" s="230" t="s">
        <v>2366</v>
      </c>
      <c r="K259" s="231" t="s">
        <v>595</v>
      </c>
      <c r="L259" s="162"/>
      <c r="M259" s="163"/>
      <c r="N259" s="23" t="str">
        <f t="shared" si="136"/>
        <v/>
      </c>
      <c r="O259" s="23" t="str">
        <f t="shared" si="137"/>
        <v>◄</v>
      </c>
      <c r="P259" s="24"/>
      <c r="Q259" s="21"/>
      <c r="R259" s="23" t="str">
        <f t="shared" si="138"/>
        <v/>
      </c>
      <c r="S259" s="23" t="str">
        <f t="shared" si="139"/>
        <v>◄</v>
      </c>
      <c r="T259" s="22"/>
      <c r="U259" s="21"/>
      <c r="V259" s="20"/>
      <c r="W259" s="19"/>
      <c r="X259" s="18">
        <f t="shared" si="140"/>
        <v>0</v>
      </c>
      <c r="Y259" s="17">
        <f t="shared" si="141"/>
        <v>0</v>
      </c>
      <c r="Z259" s="16"/>
      <c r="AA259" s="15">
        <f t="shared" si="142"/>
        <v>0</v>
      </c>
      <c r="AB259" s="14">
        <f t="shared" si="143"/>
        <v>0</v>
      </c>
      <c r="AC259" s="12"/>
      <c r="AD259" s="13"/>
      <c r="AE259" s="12"/>
      <c r="AF259" s="11"/>
      <c r="AG259" s="11"/>
      <c r="AH259" s="5" t="s">
        <v>0</v>
      </c>
      <c r="AI259" s="4"/>
    </row>
    <row r="260" spans="1:35" ht="19.2" customHeight="1" x14ac:dyDescent="0.25">
      <c r="A260" s="221"/>
      <c r="B260" s="222"/>
      <c r="C260" s="229" t="s">
        <v>2367</v>
      </c>
      <c r="D260" s="224">
        <v>40488</v>
      </c>
      <c r="E260" s="225">
        <v>0.9</v>
      </c>
      <c r="F260" s="199">
        <v>1</v>
      </c>
      <c r="G260" s="273" t="s">
        <v>2364</v>
      </c>
      <c r="H260" s="201">
        <v>1</v>
      </c>
      <c r="I260" s="227"/>
      <c r="J260" s="230" t="s">
        <v>2366</v>
      </c>
      <c r="K260" s="231" t="s">
        <v>179</v>
      </c>
      <c r="L260" s="162"/>
      <c r="M260" s="163"/>
      <c r="N260" s="23" t="str">
        <f t="shared" si="136"/>
        <v/>
      </c>
      <c r="O260" s="23" t="str">
        <f t="shared" si="137"/>
        <v>◄</v>
      </c>
      <c r="P260" s="24"/>
      <c r="Q260" s="21"/>
      <c r="R260" s="23" t="str">
        <f t="shared" si="138"/>
        <v/>
      </c>
      <c r="S260" s="23" t="str">
        <f t="shared" si="139"/>
        <v>◄</v>
      </c>
      <c r="T260" s="22"/>
      <c r="U260" s="21"/>
      <c r="V260" s="20"/>
      <c r="W260" s="19"/>
      <c r="X260" s="18">
        <f t="shared" si="140"/>
        <v>0</v>
      </c>
      <c r="Y260" s="17">
        <f t="shared" si="141"/>
        <v>0</v>
      </c>
      <c r="Z260" s="16"/>
      <c r="AA260" s="15">
        <f t="shared" si="142"/>
        <v>0</v>
      </c>
      <c r="AB260" s="14">
        <f t="shared" si="143"/>
        <v>0</v>
      </c>
      <c r="AC260" s="12"/>
      <c r="AD260" s="13"/>
      <c r="AE260" s="12"/>
      <c r="AF260" s="11"/>
      <c r="AG260" s="11"/>
      <c r="AH260" s="5" t="s">
        <v>0</v>
      </c>
      <c r="AI260" s="4"/>
    </row>
    <row r="261" spans="1:35" ht="15" customHeight="1" x14ac:dyDescent="0.25">
      <c r="A261" s="221"/>
      <c r="B261" s="240"/>
      <c r="C261" s="241" t="s">
        <v>2365</v>
      </c>
      <c r="D261" s="224">
        <v>40488</v>
      </c>
      <c r="E261" s="225">
        <v>9</v>
      </c>
      <c r="F261" s="199">
        <v>1</v>
      </c>
      <c r="G261" s="273" t="s">
        <v>2364</v>
      </c>
      <c r="H261" s="201">
        <v>1</v>
      </c>
      <c r="I261" s="227"/>
      <c r="J261" s="227"/>
      <c r="K261" s="237" t="s">
        <v>2363</v>
      </c>
      <c r="L261" s="162"/>
      <c r="M261" s="163"/>
      <c r="N261" s="23" t="str">
        <f t="shared" si="136"/>
        <v/>
      </c>
      <c r="O261" s="23" t="str">
        <f t="shared" si="137"/>
        <v>◄</v>
      </c>
      <c r="P261" s="24"/>
      <c r="Q261" s="21"/>
      <c r="R261" s="23" t="str">
        <f t="shared" si="138"/>
        <v/>
      </c>
      <c r="S261" s="23" t="str">
        <f t="shared" si="139"/>
        <v>◄</v>
      </c>
      <c r="T261" s="22"/>
      <c r="U261" s="21"/>
      <c r="V261" s="20"/>
      <c r="W261" s="19"/>
      <c r="X261" s="18">
        <f t="shared" si="140"/>
        <v>0</v>
      </c>
      <c r="Y261" s="17">
        <f t="shared" si="141"/>
        <v>0</v>
      </c>
      <c r="Z261" s="16"/>
      <c r="AA261" s="15">
        <f t="shared" si="142"/>
        <v>0</v>
      </c>
      <c r="AB261" s="14">
        <f t="shared" si="143"/>
        <v>0</v>
      </c>
      <c r="AC261" s="12"/>
      <c r="AD261" s="13"/>
      <c r="AE261" s="12"/>
      <c r="AF261" s="11"/>
      <c r="AG261" s="11"/>
      <c r="AH261" s="5" t="s">
        <v>0</v>
      </c>
      <c r="AI261" s="4"/>
    </row>
    <row r="262" spans="1:35" ht="16.2" x14ac:dyDescent="0.25">
      <c r="A262" s="221"/>
      <c r="B262" s="222"/>
      <c r="C262" s="223">
        <v>4088</v>
      </c>
      <c r="D262" s="224">
        <v>40488</v>
      </c>
      <c r="E262" s="225">
        <v>0.9</v>
      </c>
      <c r="F262" s="226" t="s">
        <v>13</v>
      </c>
      <c r="G262" s="227"/>
      <c r="H262" s="227"/>
      <c r="I262" s="227"/>
      <c r="J262" s="227"/>
      <c r="K262" s="228" t="s">
        <v>2358</v>
      </c>
      <c r="L262" s="75"/>
      <c r="M262" s="73" t="s">
        <v>599</v>
      </c>
      <c r="N262" s="23" t="str">
        <f t="shared" si="136"/>
        <v/>
      </c>
      <c r="O262" s="23" t="str">
        <f t="shared" si="137"/>
        <v>◄</v>
      </c>
      <c r="P262" s="24"/>
      <c r="Q262" s="21"/>
      <c r="R262" s="23" t="str">
        <f t="shared" si="138"/>
        <v/>
      </c>
      <c r="S262" s="23" t="str">
        <f t="shared" si="139"/>
        <v>◄</v>
      </c>
      <c r="T262" s="22"/>
      <c r="U262" s="21"/>
      <c r="V262" s="20"/>
      <c r="W262" s="19"/>
      <c r="X262" s="18">
        <f t="shared" si="140"/>
        <v>0</v>
      </c>
      <c r="Y262" s="17">
        <f t="shared" si="141"/>
        <v>0</v>
      </c>
      <c r="Z262" s="16"/>
      <c r="AA262" s="15">
        <f t="shared" si="142"/>
        <v>0</v>
      </c>
      <c r="AB262" s="14">
        <f t="shared" si="143"/>
        <v>0</v>
      </c>
      <c r="AC262" s="12"/>
      <c r="AD262" s="13"/>
      <c r="AE262" s="12"/>
      <c r="AF262" s="11"/>
      <c r="AG262" s="11"/>
      <c r="AH262" s="5" t="s">
        <v>0</v>
      </c>
      <c r="AI262" s="4"/>
    </row>
    <row r="263" spans="1:35" ht="16.2" x14ac:dyDescent="0.25">
      <c r="A263" s="221"/>
      <c r="B263" s="222"/>
      <c r="C263" s="229" t="s">
        <v>2362</v>
      </c>
      <c r="D263" s="224">
        <v>40488</v>
      </c>
      <c r="E263" s="225">
        <v>0.9</v>
      </c>
      <c r="F263" s="226" t="s">
        <v>13</v>
      </c>
      <c r="G263" s="227"/>
      <c r="H263" s="227"/>
      <c r="I263" s="227"/>
      <c r="J263" s="230">
        <v>4088</v>
      </c>
      <c r="K263" s="231" t="s">
        <v>597</v>
      </c>
      <c r="L263" s="111"/>
      <c r="M263" s="112"/>
      <c r="N263" s="23" t="str">
        <f t="shared" si="136"/>
        <v/>
      </c>
      <c r="O263" s="23" t="str">
        <f t="shared" si="137"/>
        <v>◄</v>
      </c>
      <c r="P263" s="24"/>
      <c r="Q263" s="21"/>
      <c r="R263" s="23" t="str">
        <f t="shared" si="138"/>
        <v/>
      </c>
      <c r="S263" s="23" t="str">
        <f t="shared" si="139"/>
        <v>◄</v>
      </c>
      <c r="T263" s="22"/>
      <c r="U263" s="21"/>
      <c r="V263" s="20"/>
      <c r="W263" s="19"/>
      <c r="X263" s="18">
        <f t="shared" si="140"/>
        <v>0</v>
      </c>
      <c r="Y263" s="17">
        <f t="shared" si="141"/>
        <v>0</v>
      </c>
      <c r="Z263" s="16"/>
      <c r="AA263" s="15">
        <f t="shared" si="142"/>
        <v>0</v>
      </c>
      <c r="AB263" s="14">
        <f t="shared" si="143"/>
        <v>0</v>
      </c>
      <c r="AC263" s="12"/>
      <c r="AD263" s="13"/>
      <c r="AE263" s="12"/>
      <c r="AF263" s="11"/>
      <c r="AG263" s="11"/>
      <c r="AH263" s="5" t="s">
        <v>0</v>
      </c>
      <c r="AI263" s="4"/>
    </row>
    <row r="264" spans="1:35" ht="16.2" x14ac:dyDescent="0.25">
      <c r="A264" s="221"/>
      <c r="B264" s="222"/>
      <c r="C264" s="229" t="s">
        <v>2361</v>
      </c>
      <c r="D264" s="224">
        <v>40488</v>
      </c>
      <c r="E264" s="225">
        <v>0.9</v>
      </c>
      <c r="F264" s="226" t="s">
        <v>13</v>
      </c>
      <c r="G264" s="227"/>
      <c r="H264" s="227"/>
      <c r="I264" s="227"/>
      <c r="J264" s="230">
        <v>4088</v>
      </c>
      <c r="K264" s="231" t="s">
        <v>595</v>
      </c>
      <c r="L264" s="111"/>
      <c r="M264" s="112"/>
      <c r="N264" s="23" t="str">
        <f t="shared" si="136"/>
        <v/>
      </c>
      <c r="O264" s="23" t="str">
        <f t="shared" si="137"/>
        <v>◄</v>
      </c>
      <c r="P264" s="24"/>
      <c r="Q264" s="21"/>
      <c r="R264" s="23" t="str">
        <f t="shared" si="138"/>
        <v/>
      </c>
      <c r="S264" s="23" t="str">
        <f t="shared" si="139"/>
        <v>◄</v>
      </c>
      <c r="T264" s="22"/>
      <c r="U264" s="21"/>
      <c r="V264" s="20"/>
      <c r="W264" s="19"/>
      <c r="X264" s="18">
        <f t="shared" si="140"/>
        <v>0</v>
      </c>
      <c r="Y264" s="17">
        <f t="shared" si="141"/>
        <v>0</v>
      </c>
      <c r="Z264" s="16"/>
      <c r="AA264" s="15">
        <f t="shared" si="142"/>
        <v>0</v>
      </c>
      <c r="AB264" s="14">
        <f t="shared" si="143"/>
        <v>0</v>
      </c>
      <c r="AC264" s="12"/>
      <c r="AD264" s="13"/>
      <c r="AE264" s="12"/>
      <c r="AF264" s="11"/>
      <c r="AG264" s="11"/>
      <c r="AH264" s="5" t="s">
        <v>0</v>
      </c>
      <c r="AI264" s="4"/>
    </row>
    <row r="265" spans="1:35" ht="16.2" x14ac:dyDescent="0.25">
      <c r="A265" s="221"/>
      <c r="B265" s="222"/>
      <c r="C265" s="229" t="s">
        <v>2360</v>
      </c>
      <c r="D265" s="224">
        <v>40488</v>
      </c>
      <c r="E265" s="225">
        <v>0.9</v>
      </c>
      <c r="F265" s="226" t="s">
        <v>13</v>
      </c>
      <c r="G265" s="227"/>
      <c r="H265" s="227"/>
      <c r="I265" s="227"/>
      <c r="J265" s="230">
        <v>4088</v>
      </c>
      <c r="K265" s="231" t="s">
        <v>179</v>
      </c>
      <c r="L265" s="111"/>
      <c r="M265" s="112"/>
      <c r="N265" s="23" t="str">
        <f t="shared" si="136"/>
        <v/>
      </c>
      <c r="O265" s="23" t="str">
        <f t="shared" si="137"/>
        <v>◄</v>
      </c>
      <c r="P265" s="24"/>
      <c r="Q265" s="21"/>
      <c r="R265" s="23" t="str">
        <f t="shared" si="138"/>
        <v/>
      </c>
      <c r="S265" s="23" t="str">
        <f t="shared" si="139"/>
        <v>◄</v>
      </c>
      <c r="T265" s="22"/>
      <c r="U265" s="21"/>
      <c r="V265" s="20"/>
      <c r="W265" s="19"/>
      <c r="X265" s="18">
        <f t="shared" si="140"/>
        <v>0</v>
      </c>
      <c r="Y265" s="17">
        <f t="shared" si="141"/>
        <v>0</v>
      </c>
      <c r="Z265" s="16"/>
      <c r="AA265" s="15">
        <f t="shared" si="142"/>
        <v>0</v>
      </c>
      <c r="AB265" s="14">
        <f t="shared" si="143"/>
        <v>0</v>
      </c>
      <c r="AC265" s="12"/>
      <c r="AD265" s="13"/>
      <c r="AE265" s="12"/>
      <c r="AF265" s="11"/>
      <c r="AG265" s="11"/>
      <c r="AH265" s="5" t="s">
        <v>0</v>
      </c>
      <c r="AI265" s="4"/>
    </row>
    <row r="266" spans="1:35" ht="15" customHeight="1" thickBot="1" x14ac:dyDescent="0.3">
      <c r="A266" s="221"/>
      <c r="B266" s="240"/>
      <c r="C266" s="241" t="s">
        <v>2359</v>
      </c>
      <c r="D266" s="224">
        <v>40488</v>
      </c>
      <c r="E266" s="225">
        <v>9</v>
      </c>
      <c r="F266" s="226" t="s">
        <v>13</v>
      </c>
      <c r="G266" s="227"/>
      <c r="H266" s="227"/>
      <c r="I266" s="227"/>
      <c r="J266" s="227"/>
      <c r="K266" s="237" t="s">
        <v>2358</v>
      </c>
      <c r="L266" s="111"/>
      <c r="M266" s="112"/>
      <c r="N266" s="23" t="str">
        <f t="shared" si="136"/>
        <v/>
      </c>
      <c r="O266" s="23" t="str">
        <f t="shared" si="137"/>
        <v>◄</v>
      </c>
      <c r="P266" s="24"/>
      <c r="Q266" s="21"/>
      <c r="R266" s="23" t="str">
        <f t="shared" si="138"/>
        <v/>
      </c>
      <c r="S266" s="23" t="str">
        <f t="shared" si="139"/>
        <v>◄</v>
      </c>
      <c r="T266" s="22"/>
      <c r="U266" s="21"/>
      <c r="V266" s="20"/>
      <c r="W266" s="19"/>
      <c r="X266" s="18">
        <f t="shared" si="140"/>
        <v>0</v>
      </c>
      <c r="Y266" s="17">
        <f t="shared" si="141"/>
        <v>0</v>
      </c>
      <c r="Z266" s="16"/>
      <c r="AA266" s="15">
        <f t="shared" si="142"/>
        <v>0</v>
      </c>
      <c r="AB266" s="14">
        <f t="shared" si="143"/>
        <v>0</v>
      </c>
      <c r="AC266" s="12"/>
      <c r="AD266" s="13"/>
      <c r="AE266" s="12"/>
      <c r="AF266" s="11"/>
      <c r="AG266" s="11"/>
      <c r="AH266" s="5" t="s">
        <v>0</v>
      </c>
      <c r="AI266" s="4"/>
    </row>
    <row r="267" spans="1:35" ht="16.8" thickTop="1" thickBot="1" x14ac:dyDescent="0.25">
      <c r="A267" s="214">
        <f>ROWS(A268:A270)-1</f>
        <v>2</v>
      </c>
      <c r="B267" s="215" t="s">
        <v>2357</v>
      </c>
      <c r="C267" s="220"/>
      <c r="D267" s="217"/>
      <c r="E267" s="217"/>
      <c r="F267" s="238"/>
      <c r="G267" s="239"/>
      <c r="H267" s="217"/>
      <c r="I267" s="217"/>
      <c r="J267" s="217"/>
      <c r="K267" s="220"/>
      <c r="L267" s="74">
        <v>40546</v>
      </c>
      <c r="M267" s="9" t="s">
        <v>2356</v>
      </c>
      <c r="N267" s="23"/>
      <c r="O267" s="33" t="str">
        <f>IF(COUNTIF(N268:N270,"?")&gt;0,"?",IF(AND(P267="◄",Q267="►"),"◄►",IF(P267="◄","◄",IF(Q267="►","►",""))))</f>
        <v>◄</v>
      </c>
      <c r="P267" s="32" t="str">
        <f>IF(SUM(P268:P270)+1=ROWS(P268:P270)-COUNTIF(P268:P270,"-"),"","◄")</f>
        <v>◄</v>
      </c>
      <c r="Q267" s="31" t="str">
        <f>IF(SUM(Q268:Q270)&gt;0,"►","")</f>
        <v/>
      </c>
      <c r="R267" s="23"/>
      <c r="S267" s="33" t="str">
        <f>IF(COUNTIF(R268:R270,"?")&gt;0,"?",IF(AND(T267="◄",U267="►"),"◄►",IF(T267="◄","◄",IF(U267="►","►",""))))</f>
        <v>◄</v>
      </c>
      <c r="T267" s="32" t="str">
        <f>IF(SUM(T268:T270)+1=ROWS(T268:T270)-COUNTIF(T268:T270,"-"),"","◄")</f>
        <v>◄</v>
      </c>
      <c r="U267" s="31" t="str">
        <f>IF(SUM(U268:U270)&gt;0,"►","")</f>
        <v/>
      </c>
      <c r="V267" s="10">
        <f>ROWS(V268:V270)-1</f>
        <v>2</v>
      </c>
      <c r="W267" s="30">
        <f>SUM(W268:W270)-W270</f>
        <v>0</v>
      </c>
      <c r="X267" s="29" t="s">
        <v>17</v>
      </c>
      <c r="Y267" s="28"/>
      <c r="Z267" s="30">
        <f>SUM(Z268:Z270)-Z270</f>
        <v>0</v>
      </c>
      <c r="AA267" s="29" t="s">
        <v>17</v>
      </c>
      <c r="AB267" s="28"/>
      <c r="AC267" s="43" t="str">
        <f>IF(AD267="◄","◄",IF(AD267="ok","►",""))</f>
        <v>◄</v>
      </c>
      <c r="AD267" s="42" t="str">
        <f>IF(AD268&gt;0,"OK","◄")</f>
        <v>◄</v>
      </c>
      <c r="AE267" s="41" t="str">
        <f>IF(AND(AF267="◄",AG267="►"),"◄?►",IF(AF267="◄","◄",IF(AG267="►","►","")))</f>
        <v>◄</v>
      </c>
      <c r="AF267" s="32" t="str">
        <f>IF(AF268&gt;0,"","◄")</f>
        <v>◄</v>
      </c>
      <c r="AG267" s="31" t="str">
        <f>IF(AG268&gt;0,"►","")</f>
        <v/>
      </c>
      <c r="AH267" s="5" t="s">
        <v>0</v>
      </c>
      <c r="AI267" s="4"/>
    </row>
    <row r="268" spans="1:35" ht="15" customHeight="1" x14ac:dyDescent="0.25">
      <c r="A268" s="221"/>
      <c r="B268" s="240"/>
      <c r="C268" s="274" t="s">
        <v>2354</v>
      </c>
      <c r="D268" s="275">
        <v>40546</v>
      </c>
      <c r="E268" s="276">
        <v>0.61</v>
      </c>
      <c r="F268" s="277" t="s">
        <v>13</v>
      </c>
      <c r="G268" s="227"/>
      <c r="H268" s="227"/>
      <c r="I268" s="227"/>
      <c r="J268" s="227"/>
      <c r="K268" s="278" t="s">
        <v>2355</v>
      </c>
      <c r="L268" s="26"/>
      <c r="M268" s="54"/>
      <c r="N268" s="23" t="str">
        <f>IF(O268="?","?","")</f>
        <v/>
      </c>
      <c r="O268" s="23" t="str">
        <f>IF(AND(P268="",Q268&gt;0),"?",IF(P268="","◄",IF(Q268&gt;=1,"►","")))</f>
        <v>◄</v>
      </c>
      <c r="P268" s="24"/>
      <c r="Q268" s="21"/>
      <c r="R268" s="23" t="str">
        <f>IF(S268="?","?","")</f>
        <v/>
      </c>
      <c r="S268" s="23" t="str">
        <f>IF(AND(T268="",U268&gt;0),"?",IF(T268="","◄",IF(U268&gt;=1,"►","")))</f>
        <v>◄</v>
      </c>
      <c r="T268" s="22"/>
      <c r="U268" s="21"/>
      <c r="V268" s="20"/>
      <c r="W268" s="19"/>
      <c r="X268" s="18">
        <f>(P268*W268)</f>
        <v>0</v>
      </c>
      <c r="Y268" s="17">
        <f>(Q268*X268)</f>
        <v>0</v>
      </c>
      <c r="Z268" s="16"/>
      <c r="AA268" s="15">
        <f>(T268*Z268)</f>
        <v>0</v>
      </c>
      <c r="AB268" s="14">
        <f>(U268*AA268)</f>
        <v>0</v>
      </c>
      <c r="AC268" s="39" t="str">
        <f>IF(AD268&gt;0,"ok","◄")</f>
        <v>◄</v>
      </c>
      <c r="AD268" s="40"/>
      <c r="AE268" s="39" t="str">
        <f>IF(AND(AF268="",AG268&gt;0),"?",IF(AF268="","◄",IF(AG268&gt;=1,"►","")))</f>
        <v>◄</v>
      </c>
      <c r="AF268" s="38"/>
      <c r="AG268" s="37"/>
      <c r="AH268" s="5" t="s">
        <v>0</v>
      </c>
      <c r="AI268" s="4"/>
    </row>
    <row r="269" spans="1:35" ht="15" customHeight="1" thickBot="1" x14ac:dyDescent="0.3">
      <c r="A269" s="221"/>
      <c r="B269" s="232" t="s">
        <v>57</v>
      </c>
      <c r="C269" s="242" t="s">
        <v>2354</v>
      </c>
      <c r="D269" s="275">
        <v>40546</v>
      </c>
      <c r="E269" s="276">
        <v>6.1</v>
      </c>
      <c r="F269" s="277" t="s">
        <v>13</v>
      </c>
      <c r="G269" s="227"/>
      <c r="H269" s="227"/>
      <c r="I269" s="227"/>
      <c r="J269" s="227"/>
      <c r="K269" s="279" t="s">
        <v>2353</v>
      </c>
      <c r="L269" s="59"/>
      <c r="M269" s="71"/>
      <c r="N269" s="23" t="str">
        <f>IF(O269="?","?","")</f>
        <v/>
      </c>
      <c r="O269" s="23" t="str">
        <f>IF(AND(P269="",Q269&gt;0),"?",IF(P269="","◄",IF(Q269&gt;=1,"►","")))</f>
        <v>◄</v>
      </c>
      <c r="P269" s="24"/>
      <c r="Q269" s="21"/>
      <c r="R269" s="23" t="str">
        <f>IF(S269="?","?","")</f>
        <v/>
      </c>
      <c r="S269" s="23" t="str">
        <f>IF(AND(T269="",U269&gt;0),"?",IF(T269="","◄",IF(U269&gt;=1,"►","")))</f>
        <v>◄</v>
      </c>
      <c r="T269" s="22"/>
      <c r="U269" s="21"/>
      <c r="V269" s="20"/>
      <c r="W269" s="19"/>
      <c r="X269" s="18">
        <f>(P269*W269)</f>
        <v>0</v>
      </c>
      <c r="Y269" s="17">
        <f>(Q269*X269)</f>
        <v>0</v>
      </c>
      <c r="Z269" s="16"/>
      <c r="AA269" s="15">
        <f>(T269*Z269)</f>
        <v>0</v>
      </c>
      <c r="AB269" s="14">
        <f>(U269*AA269)</f>
        <v>0</v>
      </c>
      <c r="AC269" s="12"/>
      <c r="AD269" s="13"/>
      <c r="AE269" s="12"/>
      <c r="AF269" s="149" t="str">
        <f>LEFT(M267,17)</f>
        <v>▬ Philanews Nr. 1</v>
      </c>
      <c r="AG269" s="150"/>
      <c r="AH269" s="5" t="s">
        <v>0</v>
      </c>
      <c r="AI269" s="4"/>
    </row>
    <row r="270" spans="1:35" ht="15" customHeight="1" thickTop="1" thickBot="1" x14ac:dyDescent="0.25">
      <c r="A270" s="214">
        <f>ROWS(A271:A276)-1</f>
        <v>5</v>
      </c>
      <c r="B270" s="215" t="s">
        <v>2352</v>
      </c>
      <c r="C270" s="220"/>
      <c r="D270" s="217"/>
      <c r="E270" s="217"/>
      <c r="F270" s="238"/>
      <c r="G270" s="239"/>
      <c r="H270" s="217"/>
      <c r="I270" s="217"/>
      <c r="J270" s="217"/>
      <c r="K270" s="220"/>
      <c r="L270" s="6">
        <v>40546</v>
      </c>
      <c r="M270" s="72" t="s">
        <v>2338</v>
      </c>
      <c r="N270" s="23"/>
      <c r="O270" s="33" t="str">
        <f>IF(COUNTIF(N271:N276,"?")&gt;0,"?",IF(AND(P270="◄",Q270="►"),"◄►",IF(P270="◄","◄",IF(Q270="►","►",""))))</f>
        <v>◄</v>
      </c>
      <c r="P270" s="32" t="str">
        <f>IF(SUM(P271:P276)+1=ROWS(P271:P276)-COUNTIF(P271:P276,"-"),"","◄")</f>
        <v>◄</v>
      </c>
      <c r="Q270" s="31" t="str">
        <f>IF(SUM(Q271:Q276)&gt;0,"►","")</f>
        <v/>
      </c>
      <c r="R270" s="23"/>
      <c r="S270" s="33" t="str">
        <f>IF(COUNTIF(R271:R276,"?")&gt;0,"?",IF(AND(T270="◄",U270="►"),"◄►",IF(T270="◄","◄",IF(U270="►","►",""))))</f>
        <v>◄</v>
      </c>
      <c r="T270" s="32" t="str">
        <f>IF(SUM(T271:T276)+1=ROWS(T271:T276)-COUNTIF(T271:T276,"-"),"","◄")</f>
        <v>◄</v>
      </c>
      <c r="U270" s="31" t="str">
        <f>IF(SUM(U271:U276)&gt;0,"►","")</f>
        <v/>
      </c>
      <c r="V270" s="10">
        <f>ROWS(V271:V276)-1</f>
        <v>5</v>
      </c>
      <c r="W270" s="30">
        <f>SUM(W271:W276)-W276</f>
        <v>0</v>
      </c>
      <c r="X270" s="29" t="s">
        <v>17</v>
      </c>
      <c r="Y270" s="28"/>
      <c r="Z270" s="30">
        <f>SUM(Z271:Z276)-Z276</f>
        <v>0</v>
      </c>
      <c r="AA270" s="29" t="s">
        <v>17</v>
      </c>
      <c r="AB270" s="28"/>
      <c r="AC270" s="12"/>
      <c r="AD270" s="13"/>
      <c r="AE270" s="12"/>
      <c r="AF270" s="151"/>
      <c r="AG270" s="152"/>
      <c r="AH270" s="5" t="s">
        <v>0</v>
      </c>
      <c r="AI270" s="4"/>
    </row>
    <row r="271" spans="1:35" ht="15" customHeight="1" thickBot="1" x14ac:dyDescent="0.3">
      <c r="A271" s="221"/>
      <c r="B271" s="240"/>
      <c r="C271" s="274" t="s">
        <v>2351</v>
      </c>
      <c r="D271" s="275">
        <v>40558</v>
      </c>
      <c r="E271" s="276">
        <v>4.7</v>
      </c>
      <c r="F271" s="277" t="s">
        <v>711</v>
      </c>
      <c r="G271" s="227"/>
      <c r="H271" s="227"/>
      <c r="I271" s="227"/>
      <c r="J271" s="227"/>
      <c r="K271" s="280" t="s">
        <v>2346</v>
      </c>
      <c r="L271" s="59"/>
      <c r="M271" s="71"/>
      <c r="N271" s="23" t="str">
        <f>IF(O271="?","?","")</f>
        <v/>
      </c>
      <c r="O271" s="23" t="str">
        <f>IF(AND(P271="",Q271&gt;0),"?",IF(P271="","◄",IF(Q271&gt;=1,"►","")))</f>
        <v>◄</v>
      </c>
      <c r="P271" s="24"/>
      <c r="Q271" s="21"/>
      <c r="R271" s="23" t="str">
        <f>IF(S271="?","?","")</f>
        <v/>
      </c>
      <c r="S271" s="23" t="str">
        <f>IF(AND(T271="",U271&gt;0),"?",IF(T271="","◄",IF(U271&gt;=1,"►","")))</f>
        <v>◄</v>
      </c>
      <c r="T271" s="22"/>
      <c r="U271" s="21"/>
      <c r="V271" s="20"/>
      <c r="W271" s="19"/>
      <c r="X271" s="18">
        <f t="shared" ref="X271:Y275" si="144">(P271*W271)</f>
        <v>0</v>
      </c>
      <c r="Y271" s="17">
        <f t="shared" si="144"/>
        <v>0</v>
      </c>
      <c r="Z271" s="16"/>
      <c r="AA271" s="15">
        <f t="shared" ref="AA271:AB275" si="145">(T271*Z271)</f>
        <v>0</v>
      </c>
      <c r="AB271" s="14">
        <f t="shared" si="145"/>
        <v>0</v>
      </c>
      <c r="AC271" s="12"/>
      <c r="AD271" s="13"/>
      <c r="AE271" s="12"/>
      <c r="AF271" s="36" t="s">
        <v>47</v>
      </c>
      <c r="AG271" s="35">
        <f>D268</f>
        <v>40546</v>
      </c>
      <c r="AH271" s="5" t="s">
        <v>0</v>
      </c>
      <c r="AI271" s="4"/>
    </row>
    <row r="272" spans="1:35" ht="15" customHeight="1" thickBot="1" x14ac:dyDescent="0.3">
      <c r="A272" s="221"/>
      <c r="B272" s="232" t="s">
        <v>57</v>
      </c>
      <c r="C272" s="242" t="s">
        <v>2351</v>
      </c>
      <c r="D272" s="275">
        <v>40558</v>
      </c>
      <c r="E272" s="276">
        <v>47</v>
      </c>
      <c r="F272" s="277" t="s">
        <v>711</v>
      </c>
      <c r="G272" s="227"/>
      <c r="H272" s="234" t="s">
        <v>1572</v>
      </c>
      <c r="I272" s="235"/>
      <c r="J272" s="236" t="s">
        <v>709</v>
      </c>
      <c r="K272" s="279" t="s">
        <v>2346</v>
      </c>
      <c r="L272" s="53" t="s">
        <v>423</v>
      </c>
      <c r="M272" s="71"/>
      <c r="N272" s="23" t="str">
        <f>IF(O272="?","?","")</f>
        <v/>
      </c>
      <c r="O272" s="23" t="str">
        <f>IF(AND(P272="",Q272&gt;0),"?",IF(P272="","◄",IF(Q272&gt;=1,"►","")))</f>
        <v>◄</v>
      </c>
      <c r="P272" s="24"/>
      <c r="Q272" s="21"/>
      <c r="R272" s="23" t="str">
        <f>IF(S272="?","?","")</f>
        <v/>
      </c>
      <c r="S272" s="23" t="str">
        <f>IF(AND(T272="",U272&gt;0),"?",IF(T272="","◄",IF(U272&gt;=1,"►","")))</f>
        <v>◄</v>
      </c>
      <c r="T272" s="22"/>
      <c r="U272" s="21"/>
      <c r="V272" s="20"/>
      <c r="W272" s="19"/>
      <c r="X272" s="18">
        <f t="shared" si="144"/>
        <v>0</v>
      </c>
      <c r="Y272" s="17">
        <f t="shared" si="144"/>
        <v>0</v>
      </c>
      <c r="Z272" s="16"/>
      <c r="AA272" s="15">
        <f t="shared" si="145"/>
        <v>0</v>
      </c>
      <c r="AB272" s="14">
        <f t="shared" si="145"/>
        <v>0</v>
      </c>
      <c r="AC272" s="12"/>
      <c r="AD272" s="13"/>
      <c r="AE272" s="12"/>
      <c r="AF272" s="11"/>
      <c r="AG272" s="11"/>
      <c r="AH272" s="5" t="s">
        <v>0</v>
      </c>
      <c r="AI272" s="4"/>
    </row>
    <row r="273" spans="1:35" ht="15" customHeight="1" thickBot="1" x14ac:dyDescent="0.3">
      <c r="A273" s="221"/>
      <c r="B273" s="232" t="s">
        <v>57</v>
      </c>
      <c r="C273" s="242" t="s">
        <v>2351</v>
      </c>
      <c r="D273" s="275">
        <v>40558</v>
      </c>
      <c r="E273" s="276">
        <v>47</v>
      </c>
      <c r="F273" s="277" t="s">
        <v>711</v>
      </c>
      <c r="G273" s="227"/>
      <c r="H273" s="234" t="s">
        <v>1570</v>
      </c>
      <c r="I273" s="235"/>
      <c r="J273" s="236" t="s">
        <v>709</v>
      </c>
      <c r="K273" s="279" t="s">
        <v>2346</v>
      </c>
      <c r="L273" s="53" t="s">
        <v>423</v>
      </c>
      <c r="M273" s="71"/>
      <c r="N273" s="23" t="str">
        <f>IF(O273="?","?","")</f>
        <v/>
      </c>
      <c r="O273" s="23" t="str">
        <f>IF(AND(P273="",Q273&gt;0),"?",IF(P273="","◄",IF(Q273&gt;=1,"►","")))</f>
        <v>◄</v>
      </c>
      <c r="P273" s="24"/>
      <c r="Q273" s="21"/>
      <c r="R273" s="23" t="str">
        <f>IF(S273="?","?","")</f>
        <v/>
      </c>
      <c r="S273" s="23" t="str">
        <f>IF(AND(T273="",U273&gt;0),"?",IF(T273="","◄",IF(U273&gt;=1,"►","")))</f>
        <v>◄</v>
      </c>
      <c r="T273" s="22"/>
      <c r="U273" s="21"/>
      <c r="V273" s="20"/>
      <c r="W273" s="19"/>
      <c r="X273" s="18">
        <f t="shared" si="144"/>
        <v>0</v>
      </c>
      <c r="Y273" s="17">
        <f t="shared" si="144"/>
        <v>0</v>
      </c>
      <c r="Z273" s="16"/>
      <c r="AA273" s="15">
        <f t="shared" si="145"/>
        <v>0</v>
      </c>
      <c r="AB273" s="14">
        <f t="shared" si="145"/>
        <v>0</v>
      </c>
      <c r="AC273" s="12"/>
      <c r="AD273" s="13"/>
      <c r="AE273" s="12"/>
      <c r="AF273" s="11"/>
      <c r="AG273" s="11"/>
      <c r="AH273" s="5" t="s">
        <v>0</v>
      </c>
      <c r="AI273" s="4"/>
    </row>
    <row r="274" spans="1:35" ht="15" customHeight="1" x14ac:dyDescent="0.25">
      <c r="A274" s="221"/>
      <c r="B274" s="240"/>
      <c r="C274" s="281" t="s">
        <v>2350</v>
      </c>
      <c r="D274" s="275">
        <v>40558</v>
      </c>
      <c r="E274" s="276">
        <v>4.7</v>
      </c>
      <c r="F274" s="277" t="s">
        <v>711</v>
      </c>
      <c r="G274" s="227"/>
      <c r="H274" s="227"/>
      <c r="I274" s="227"/>
      <c r="J274" s="274">
        <v>4090</v>
      </c>
      <c r="K274" s="282" t="s">
        <v>2344</v>
      </c>
      <c r="L274" s="59"/>
      <c r="M274" s="71"/>
      <c r="N274" s="23" t="str">
        <f>IF(O274="?","?","")</f>
        <v/>
      </c>
      <c r="O274" s="23" t="str">
        <f>IF(AND(P274="",Q274&gt;0),"?",IF(P274="","◄",IF(Q274&gt;=1,"►","")))</f>
        <v>◄</v>
      </c>
      <c r="P274" s="24"/>
      <c r="Q274" s="21"/>
      <c r="R274" s="23" t="str">
        <f>IF(S274="?","?","")</f>
        <v/>
      </c>
      <c r="S274" s="23" t="str">
        <f>IF(AND(T274="",U274&gt;0),"?",IF(T274="","◄",IF(U274&gt;=1,"►","")))</f>
        <v>◄</v>
      </c>
      <c r="T274" s="22"/>
      <c r="U274" s="21"/>
      <c r="V274" s="20"/>
      <c r="W274" s="19"/>
      <c r="X274" s="18">
        <f t="shared" si="144"/>
        <v>0</v>
      </c>
      <c r="Y274" s="17">
        <f t="shared" si="144"/>
        <v>0</v>
      </c>
      <c r="Z274" s="16"/>
      <c r="AA274" s="15">
        <f t="shared" si="145"/>
        <v>0</v>
      </c>
      <c r="AB274" s="14">
        <f t="shared" si="145"/>
        <v>0</v>
      </c>
      <c r="AC274" s="12"/>
      <c r="AD274" s="13"/>
      <c r="AE274" s="12"/>
      <c r="AF274" s="11"/>
      <c r="AG274" s="11"/>
      <c r="AH274" s="5" t="s">
        <v>0</v>
      </c>
      <c r="AI274" s="4"/>
    </row>
    <row r="275" spans="1:35" ht="15" customHeight="1" thickBot="1" x14ac:dyDescent="0.3">
      <c r="A275" s="221"/>
      <c r="B275" s="240"/>
      <c r="C275" s="281" t="s">
        <v>2349</v>
      </c>
      <c r="D275" s="275">
        <v>40558</v>
      </c>
      <c r="E275" s="276">
        <v>4.7</v>
      </c>
      <c r="F275" s="277" t="s">
        <v>711</v>
      </c>
      <c r="G275" s="227"/>
      <c r="H275" s="227"/>
      <c r="I275" s="227"/>
      <c r="J275" s="274">
        <v>4090</v>
      </c>
      <c r="K275" s="282" t="s">
        <v>2341</v>
      </c>
      <c r="L275" s="59"/>
      <c r="M275" s="71"/>
      <c r="N275" s="23" t="str">
        <f>IF(O275="?","?","")</f>
        <v/>
      </c>
      <c r="O275" s="23" t="str">
        <f>IF(AND(P275="",Q275&gt;0),"?",IF(P275="","◄",IF(Q275&gt;=1,"►","")))</f>
        <v>◄</v>
      </c>
      <c r="P275" s="24"/>
      <c r="Q275" s="21"/>
      <c r="R275" s="23" t="str">
        <f>IF(S275="?","?","")</f>
        <v/>
      </c>
      <c r="S275" s="23" t="str">
        <f>IF(AND(T275="",U275&gt;0),"?",IF(T275="","◄",IF(U275&gt;=1,"►","")))</f>
        <v>◄</v>
      </c>
      <c r="T275" s="22"/>
      <c r="U275" s="21"/>
      <c r="V275" s="20"/>
      <c r="W275" s="19"/>
      <c r="X275" s="18">
        <f t="shared" si="144"/>
        <v>0</v>
      </c>
      <c r="Y275" s="17">
        <f t="shared" si="144"/>
        <v>0</v>
      </c>
      <c r="Z275" s="16"/>
      <c r="AA275" s="15">
        <f t="shared" si="145"/>
        <v>0</v>
      </c>
      <c r="AB275" s="14">
        <f t="shared" si="145"/>
        <v>0</v>
      </c>
      <c r="AC275" s="12"/>
      <c r="AD275" s="13"/>
      <c r="AE275" s="12"/>
      <c r="AF275" s="11"/>
      <c r="AG275" s="11"/>
      <c r="AH275" s="5" t="s">
        <v>0</v>
      </c>
      <c r="AI275" s="4"/>
    </row>
    <row r="276" spans="1:35" ht="15" customHeight="1" thickTop="1" thickBot="1" x14ac:dyDescent="0.25">
      <c r="A276" s="214">
        <f>ROWS(A277:A282)-1</f>
        <v>5</v>
      </c>
      <c r="B276" s="215" t="s">
        <v>2348</v>
      </c>
      <c r="C276" s="220"/>
      <c r="D276" s="217"/>
      <c r="E276" s="217"/>
      <c r="F276" s="238"/>
      <c r="G276" s="239"/>
      <c r="H276" s="217"/>
      <c r="I276" s="217"/>
      <c r="J276" s="217"/>
      <c r="K276" s="220"/>
      <c r="L276" s="6">
        <v>41335</v>
      </c>
      <c r="M276" s="72" t="s">
        <v>2347</v>
      </c>
      <c r="N276" s="23"/>
      <c r="O276" s="33" t="str">
        <f>IF(COUNTIF(N277:N282,"?")&gt;0,"?",IF(AND(P276="◄",Q276="►"),"◄►",IF(P276="◄","◄",IF(Q276="►","►",""))))</f>
        <v>◄</v>
      </c>
      <c r="P276" s="32" t="str">
        <f>IF(SUM(P277:P282)+1=ROWS(P277:P282)-COUNTIF(P277:P282,"-"),"","◄")</f>
        <v>◄</v>
      </c>
      <c r="Q276" s="31" t="str">
        <f>IF(SUM(Q277:Q282)&gt;0,"►","")</f>
        <v/>
      </c>
      <c r="R276" s="23"/>
      <c r="S276" s="33" t="str">
        <f>IF(COUNTIF(R277:R282,"?")&gt;0,"?",IF(AND(T276="◄",U276="►"),"◄►",IF(T276="◄","◄",IF(U276="►","►",""))))</f>
        <v>◄</v>
      </c>
      <c r="T276" s="32" t="str">
        <f>IF(SUM(T277:T282)+1=ROWS(T277:T282)-COUNTIF(T277:T282,"-"),"","◄")</f>
        <v>◄</v>
      </c>
      <c r="U276" s="31" t="str">
        <f>IF(SUM(U277:U282)&gt;0,"►","")</f>
        <v/>
      </c>
      <c r="V276" s="10">
        <f>ROWS(V277:V282)-1</f>
        <v>5</v>
      </c>
      <c r="W276" s="30">
        <f>SUM(W277:W282)-W282</f>
        <v>0</v>
      </c>
      <c r="X276" s="29" t="s">
        <v>17</v>
      </c>
      <c r="Y276" s="28"/>
      <c r="Z276" s="30">
        <f>SUM(Z277:Z282)-Z282</f>
        <v>0</v>
      </c>
      <c r="AA276" s="29" t="s">
        <v>17</v>
      </c>
      <c r="AB276" s="28"/>
      <c r="AC276" s="12"/>
      <c r="AD276" s="13"/>
      <c r="AE276" s="12"/>
      <c r="AF276" s="11"/>
      <c r="AG276" s="11"/>
      <c r="AH276" s="5" t="s">
        <v>0</v>
      </c>
      <c r="AI276" s="4"/>
    </row>
    <row r="277" spans="1:35" ht="15" customHeight="1" thickBot="1" x14ac:dyDescent="0.3">
      <c r="A277" s="221"/>
      <c r="B277" s="240"/>
      <c r="C277" s="283" t="s">
        <v>2342</v>
      </c>
      <c r="D277" s="275">
        <v>40558</v>
      </c>
      <c r="E277" s="276">
        <v>5.07</v>
      </c>
      <c r="F277" s="277" t="s">
        <v>711</v>
      </c>
      <c r="G277" s="227"/>
      <c r="H277" s="227"/>
      <c r="I277" s="227"/>
      <c r="J277" s="227"/>
      <c r="K277" s="280" t="s">
        <v>2346</v>
      </c>
      <c r="L277" s="53" t="s">
        <v>423</v>
      </c>
      <c r="M277" s="73" t="s">
        <v>2340</v>
      </c>
      <c r="N277" s="23" t="str">
        <f>IF(O277="?","?","")</f>
        <v/>
      </c>
      <c r="O277" s="23" t="str">
        <f>IF(AND(P277="",Q277&gt;0),"?",IF(P277="","◄",IF(Q277&gt;=1,"►","")))</f>
        <v>◄</v>
      </c>
      <c r="P277" s="24"/>
      <c r="Q277" s="21"/>
      <c r="R277" s="23" t="str">
        <f>IF(S277="?","?","")</f>
        <v/>
      </c>
      <c r="S277" s="23" t="str">
        <f>IF(AND(T277="",U277&gt;0),"?",IF(T277="","◄",IF(U277&gt;=1,"►","")))</f>
        <v>◄</v>
      </c>
      <c r="T277" s="22"/>
      <c r="U277" s="21"/>
      <c r="V277" s="20"/>
      <c r="W277" s="19"/>
      <c r="X277" s="18">
        <f t="shared" ref="X277:Y281" si="146">(P277*W277)</f>
        <v>0</v>
      </c>
      <c r="Y277" s="17">
        <f t="shared" si="146"/>
        <v>0</v>
      </c>
      <c r="Z277" s="16"/>
      <c r="AA277" s="15">
        <f t="shared" ref="AA277:AB281" si="147">(T277*Z277)</f>
        <v>0</v>
      </c>
      <c r="AB277" s="14">
        <f t="shared" si="147"/>
        <v>0</v>
      </c>
      <c r="AC277" s="12"/>
      <c r="AD277" s="13"/>
      <c r="AE277" s="12"/>
      <c r="AF277" s="11"/>
      <c r="AG277" s="11"/>
      <c r="AH277" s="5" t="s">
        <v>0</v>
      </c>
      <c r="AI277" s="4"/>
    </row>
    <row r="278" spans="1:35" ht="15" customHeight="1" thickBot="1" x14ac:dyDescent="0.3">
      <c r="A278" s="221"/>
      <c r="B278" s="232" t="s">
        <v>57</v>
      </c>
      <c r="C278" s="242" t="s">
        <v>2342</v>
      </c>
      <c r="D278" s="275">
        <v>40558</v>
      </c>
      <c r="E278" s="276">
        <v>50.7</v>
      </c>
      <c r="F278" s="277" t="s">
        <v>711</v>
      </c>
      <c r="G278" s="227"/>
      <c r="H278" s="234" t="s">
        <v>1572</v>
      </c>
      <c r="I278" s="235"/>
      <c r="J278" s="236" t="s">
        <v>709</v>
      </c>
      <c r="K278" s="279" t="s">
        <v>2346</v>
      </c>
      <c r="L278" s="53" t="s">
        <v>423</v>
      </c>
      <c r="M278" s="73" t="s">
        <v>2340</v>
      </c>
      <c r="N278" s="23" t="str">
        <f>IF(O278="?","?","")</f>
        <v/>
      </c>
      <c r="O278" s="23" t="str">
        <f>IF(AND(P278="",Q278&gt;0),"?",IF(P278="","◄",IF(Q278&gt;=1,"►","")))</f>
        <v>◄</v>
      </c>
      <c r="P278" s="24"/>
      <c r="Q278" s="21"/>
      <c r="R278" s="23" t="str">
        <f>IF(S278="?","?","")</f>
        <v/>
      </c>
      <c r="S278" s="23" t="str">
        <f>IF(AND(T278="",U278&gt;0),"?",IF(T278="","◄",IF(U278&gt;=1,"►","")))</f>
        <v>◄</v>
      </c>
      <c r="T278" s="22"/>
      <c r="U278" s="21"/>
      <c r="V278" s="20"/>
      <c r="W278" s="19"/>
      <c r="X278" s="18">
        <f t="shared" si="146"/>
        <v>0</v>
      </c>
      <c r="Y278" s="17">
        <f t="shared" si="146"/>
        <v>0</v>
      </c>
      <c r="Z278" s="16"/>
      <c r="AA278" s="15">
        <f t="shared" si="147"/>
        <v>0</v>
      </c>
      <c r="AB278" s="14">
        <f t="shared" si="147"/>
        <v>0</v>
      </c>
      <c r="AC278" s="12"/>
      <c r="AD278" s="13"/>
      <c r="AE278" s="12"/>
      <c r="AF278" s="11"/>
      <c r="AG278" s="11"/>
      <c r="AH278" s="5" t="s">
        <v>0</v>
      </c>
      <c r="AI278" s="4"/>
    </row>
    <row r="279" spans="1:35" ht="15" customHeight="1" thickBot="1" x14ac:dyDescent="0.3">
      <c r="A279" s="221"/>
      <c r="B279" s="232" t="s">
        <v>57</v>
      </c>
      <c r="C279" s="242" t="s">
        <v>2342</v>
      </c>
      <c r="D279" s="275">
        <v>40558</v>
      </c>
      <c r="E279" s="276">
        <v>50.7</v>
      </c>
      <c r="F279" s="277" t="s">
        <v>711</v>
      </c>
      <c r="G279" s="227"/>
      <c r="H279" s="234" t="s">
        <v>1570</v>
      </c>
      <c r="I279" s="235"/>
      <c r="J279" s="236" t="s">
        <v>709</v>
      </c>
      <c r="K279" s="279" t="s">
        <v>2346</v>
      </c>
      <c r="L279" s="53" t="s">
        <v>423</v>
      </c>
      <c r="M279" s="73" t="s">
        <v>2340</v>
      </c>
      <c r="N279" s="23" t="str">
        <f>IF(O279="?","?","")</f>
        <v/>
      </c>
      <c r="O279" s="23" t="str">
        <f>IF(AND(P279="",Q279&gt;0),"?",IF(P279="","◄",IF(Q279&gt;=1,"►","")))</f>
        <v>◄</v>
      </c>
      <c r="P279" s="24"/>
      <c r="Q279" s="21"/>
      <c r="R279" s="23" t="str">
        <f>IF(S279="?","?","")</f>
        <v/>
      </c>
      <c r="S279" s="23" t="str">
        <f>IF(AND(T279="",U279&gt;0),"?",IF(T279="","◄",IF(U279&gt;=1,"►","")))</f>
        <v>◄</v>
      </c>
      <c r="T279" s="22"/>
      <c r="U279" s="21"/>
      <c r="V279" s="20"/>
      <c r="W279" s="19"/>
      <c r="X279" s="18">
        <f t="shared" si="146"/>
        <v>0</v>
      </c>
      <c r="Y279" s="17">
        <f t="shared" si="146"/>
        <v>0</v>
      </c>
      <c r="Z279" s="16"/>
      <c r="AA279" s="15">
        <f t="shared" si="147"/>
        <v>0</v>
      </c>
      <c r="AB279" s="14">
        <f t="shared" si="147"/>
        <v>0</v>
      </c>
      <c r="AC279" s="12"/>
      <c r="AD279" s="13"/>
      <c r="AE279" s="12"/>
      <c r="AF279" s="11"/>
      <c r="AG279" s="11"/>
      <c r="AH279" s="5" t="s">
        <v>0</v>
      </c>
      <c r="AI279" s="4"/>
    </row>
    <row r="280" spans="1:35" ht="15" customHeight="1" x14ac:dyDescent="0.25">
      <c r="A280" s="221"/>
      <c r="B280" s="240"/>
      <c r="C280" s="281" t="s">
        <v>2345</v>
      </c>
      <c r="D280" s="275">
        <v>40558</v>
      </c>
      <c r="E280" s="276">
        <v>4.7</v>
      </c>
      <c r="F280" s="277" t="s">
        <v>711</v>
      </c>
      <c r="G280" s="227"/>
      <c r="H280" s="227"/>
      <c r="I280" s="227"/>
      <c r="J280" s="274" t="s">
        <v>2342</v>
      </c>
      <c r="K280" s="282" t="s">
        <v>2344</v>
      </c>
      <c r="L280" s="59"/>
      <c r="M280" s="73" t="s">
        <v>2340</v>
      </c>
      <c r="N280" s="23" t="str">
        <f>IF(O280="?","?","")</f>
        <v/>
      </c>
      <c r="O280" s="23" t="str">
        <f>IF(AND(P280="",Q280&gt;0),"?",IF(P280="","◄",IF(Q280&gt;=1,"►","")))</f>
        <v>◄</v>
      </c>
      <c r="P280" s="24"/>
      <c r="Q280" s="21"/>
      <c r="R280" s="23" t="str">
        <f>IF(S280="?","?","")</f>
        <v/>
      </c>
      <c r="S280" s="23" t="str">
        <f>IF(AND(T280="",U280&gt;0),"?",IF(T280="","◄",IF(U280&gt;=1,"►","")))</f>
        <v>◄</v>
      </c>
      <c r="T280" s="22"/>
      <c r="U280" s="21"/>
      <c r="V280" s="20"/>
      <c r="W280" s="19"/>
      <c r="X280" s="18">
        <f t="shared" si="146"/>
        <v>0</v>
      </c>
      <c r="Y280" s="17">
        <f t="shared" si="146"/>
        <v>0</v>
      </c>
      <c r="Z280" s="16"/>
      <c r="AA280" s="15">
        <f t="shared" si="147"/>
        <v>0</v>
      </c>
      <c r="AB280" s="14">
        <f t="shared" si="147"/>
        <v>0</v>
      </c>
      <c r="AC280" s="12"/>
      <c r="AD280" s="13"/>
      <c r="AE280" s="12"/>
      <c r="AF280" s="11"/>
      <c r="AG280" s="11"/>
      <c r="AH280" s="5" t="s">
        <v>0</v>
      </c>
      <c r="AI280" s="4"/>
    </row>
    <row r="281" spans="1:35" ht="15" customHeight="1" thickBot="1" x14ac:dyDescent="0.3">
      <c r="A281" s="221"/>
      <c r="B281" s="240"/>
      <c r="C281" s="281" t="s">
        <v>2343</v>
      </c>
      <c r="D281" s="275">
        <v>40558</v>
      </c>
      <c r="E281" s="276">
        <v>4.7</v>
      </c>
      <c r="F281" s="277" t="s">
        <v>711</v>
      </c>
      <c r="G281" s="227"/>
      <c r="H281" s="227"/>
      <c r="I281" s="227"/>
      <c r="J281" s="274" t="s">
        <v>2342</v>
      </c>
      <c r="K281" s="282" t="s">
        <v>2341</v>
      </c>
      <c r="L281" s="59"/>
      <c r="M281" s="73" t="s">
        <v>2340</v>
      </c>
      <c r="N281" s="23" t="str">
        <f>IF(O281="?","?","")</f>
        <v/>
      </c>
      <c r="O281" s="23" t="str">
        <f>IF(AND(P281="",Q281&gt;0),"?",IF(P281="","◄",IF(Q281&gt;=1,"►","")))</f>
        <v>◄</v>
      </c>
      <c r="P281" s="24"/>
      <c r="Q281" s="21"/>
      <c r="R281" s="23" t="str">
        <f>IF(S281="?","?","")</f>
        <v/>
      </c>
      <c r="S281" s="23" t="str">
        <f>IF(AND(T281="",U281&gt;0),"?",IF(T281="","◄",IF(U281&gt;=1,"►","")))</f>
        <v>◄</v>
      </c>
      <c r="T281" s="22"/>
      <c r="U281" s="21"/>
      <c r="V281" s="20"/>
      <c r="W281" s="19"/>
      <c r="X281" s="18">
        <f t="shared" si="146"/>
        <v>0</v>
      </c>
      <c r="Y281" s="17">
        <f t="shared" si="146"/>
        <v>0</v>
      </c>
      <c r="Z281" s="16"/>
      <c r="AA281" s="15">
        <f t="shared" si="147"/>
        <v>0</v>
      </c>
      <c r="AB281" s="14">
        <f t="shared" si="147"/>
        <v>0</v>
      </c>
      <c r="AC281" s="12"/>
      <c r="AD281" s="13"/>
      <c r="AE281" s="12"/>
      <c r="AF281" s="11"/>
      <c r="AG281" s="11"/>
      <c r="AH281" s="5" t="s">
        <v>0</v>
      </c>
      <c r="AI281" s="4"/>
    </row>
    <row r="282" spans="1:35" ht="15" customHeight="1" thickTop="1" thickBot="1" x14ac:dyDescent="0.25">
      <c r="A282" s="214">
        <f>ROWS(A283:A286)-1</f>
        <v>3</v>
      </c>
      <c r="B282" s="215" t="s">
        <v>2339</v>
      </c>
      <c r="C282" s="220"/>
      <c r="D282" s="217"/>
      <c r="E282" s="217"/>
      <c r="F282" s="238"/>
      <c r="G282" s="239"/>
      <c r="H282" s="217"/>
      <c r="I282" s="217"/>
      <c r="J282" s="217"/>
      <c r="K282" s="220"/>
      <c r="L282" s="6">
        <v>40546</v>
      </c>
      <c r="M282" s="72" t="s">
        <v>2338</v>
      </c>
      <c r="N282" s="23"/>
      <c r="O282" s="33" t="str">
        <f>IF(COUNTIF(N283:N286,"?")&gt;0,"?",IF(AND(P282="◄",Q282="►"),"◄►",IF(P282="◄","◄",IF(Q282="►","►",""))))</f>
        <v>◄</v>
      </c>
      <c r="P282" s="32" t="str">
        <f>IF(SUM(P283:P286)+1=ROWS(P283:P286)-COUNTIF(P283:P286,"-"),"","◄")</f>
        <v>◄</v>
      </c>
      <c r="Q282" s="31" t="str">
        <f>IF(SUM(Q283:Q286)&gt;0,"►","")</f>
        <v/>
      </c>
      <c r="R282" s="23"/>
      <c r="S282" s="33" t="str">
        <f>IF(COUNTIF(R283:R286,"?")&gt;0,"?",IF(AND(T282="◄",U282="►"),"◄►",IF(T282="◄","◄",IF(U282="►","►",""))))</f>
        <v>◄</v>
      </c>
      <c r="T282" s="32" t="str">
        <f>IF(SUM(T283:T286)+1=ROWS(T283:T286)-COUNTIF(T283:T286,"-"),"","◄")</f>
        <v>◄</v>
      </c>
      <c r="U282" s="31" t="str">
        <f>IF(SUM(U283:U286)&gt;0,"►","")</f>
        <v/>
      </c>
      <c r="V282" s="10">
        <f>ROWS(V283:V286)-1</f>
        <v>3</v>
      </c>
      <c r="W282" s="30">
        <f>SUM(W283:W286)-W286</f>
        <v>0</v>
      </c>
      <c r="X282" s="29" t="s">
        <v>17</v>
      </c>
      <c r="Y282" s="28"/>
      <c r="Z282" s="30">
        <f>SUM(Z283:Z286)-Z286</f>
        <v>0</v>
      </c>
      <c r="AA282" s="29" t="s">
        <v>17</v>
      </c>
      <c r="AB282" s="28"/>
      <c r="AC282" s="12"/>
      <c r="AD282" s="13"/>
      <c r="AE282" s="12"/>
      <c r="AF282" s="11"/>
      <c r="AG282" s="11"/>
      <c r="AH282" s="5" t="s">
        <v>0</v>
      </c>
      <c r="AI282" s="4"/>
    </row>
    <row r="283" spans="1:35" ht="15" customHeight="1" thickBot="1" x14ac:dyDescent="0.3">
      <c r="A283" s="221"/>
      <c r="B283" s="240"/>
      <c r="C283" s="274" t="s">
        <v>2337</v>
      </c>
      <c r="D283" s="275">
        <v>40558</v>
      </c>
      <c r="E283" s="276">
        <v>0.08</v>
      </c>
      <c r="F283" s="277" t="s">
        <v>13</v>
      </c>
      <c r="G283" s="227"/>
      <c r="H283" s="227"/>
      <c r="I283" s="227"/>
      <c r="J283" s="227"/>
      <c r="K283" s="280" t="s">
        <v>2336</v>
      </c>
      <c r="L283" s="59"/>
      <c r="M283" s="71"/>
      <c r="N283" s="23" t="str">
        <f>IF(O283="?","?","")</f>
        <v/>
      </c>
      <c r="O283" s="23" t="str">
        <f>IF(AND(P283="",Q283&gt;0),"?",IF(P283="","◄",IF(Q283&gt;=1,"►","")))</f>
        <v>◄</v>
      </c>
      <c r="P283" s="24"/>
      <c r="Q283" s="21"/>
      <c r="R283" s="23" t="str">
        <f>IF(S283="?","?","")</f>
        <v/>
      </c>
      <c r="S283" s="23" t="str">
        <f>IF(AND(T283="",U283&gt;0),"?",IF(T283="","◄",IF(U283&gt;=1,"►","")))</f>
        <v>◄</v>
      </c>
      <c r="T283" s="22"/>
      <c r="U283" s="21"/>
      <c r="V283" s="20"/>
      <c r="W283" s="19"/>
      <c r="X283" s="18">
        <f t="shared" ref="X283:Y285" si="148">(P283*W283)</f>
        <v>0</v>
      </c>
      <c r="Y283" s="17">
        <f t="shared" si="148"/>
        <v>0</v>
      </c>
      <c r="Z283" s="16"/>
      <c r="AA283" s="15">
        <f t="shared" ref="AA283:AB285" si="149">(T283*Z283)</f>
        <v>0</v>
      </c>
      <c r="AB283" s="14">
        <f t="shared" si="149"/>
        <v>0</v>
      </c>
      <c r="AC283" s="12"/>
      <c r="AD283" s="13"/>
      <c r="AE283" s="12"/>
      <c r="AF283" s="11"/>
      <c r="AG283" s="11"/>
      <c r="AH283" s="5" t="s">
        <v>0</v>
      </c>
      <c r="AI283" s="4"/>
    </row>
    <row r="284" spans="1:35" ht="15" customHeight="1" thickBot="1" x14ac:dyDescent="0.3">
      <c r="A284" s="221"/>
      <c r="B284" s="232" t="s">
        <v>57</v>
      </c>
      <c r="C284" s="242" t="s">
        <v>2337</v>
      </c>
      <c r="D284" s="275">
        <v>40558</v>
      </c>
      <c r="E284" s="276">
        <v>0.8</v>
      </c>
      <c r="F284" s="277" t="s">
        <v>13</v>
      </c>
      <c r="G284" s="227"/>
      <c r="H284" s="234" t="s">
        <v>1572</v>
      </c>
      <c r="I284" s="235"/>
      <c r="J284" s="236" t="s">
        <v>709</v>
      </c>
      <c r="K284" s="279" t="s">
        <v>2336</v>
      </c>
      <c r="L284" s="53" t="s">
        <v>423</v>
      </c>
      <c r="M284" s="71"/>
      <c r="N284" s="23" t="str">
        <f>IF(O284="?","?","")</f>
        <v/>
      </c>
      <c r="O284" s="23" t="str">
        <f>IF(AND(P284="",Q284&gt;0),"?",IF(P284="","◄",IF(Q284&gt;=1,"►","")))</f>
        <v>◄</v>
      </c>
      <c r="P284" s="24"/>
      <c r="Q284" s="21"/>
      <c r="R284" s="23" t="str">
        <f>IF(S284="?","?","")</f>
        <v/>
      </c>
      <c r="S284" s="23" t="str">
        <f>IF(AND(T284="",U284&gt;0),"?",IF(T284="","◄",IF(U284&gt;=1,"►","")))</f>
        <v>◄</v>
      </c>
      <c r="T284" s="22"/>
      <c r="U284" s="21"/>
      <c r="V284" s="20"/>
      <c r="W284" s="19"/>
      <c r="X284" s="18">
        <f t="shared" si="148"/>
        <v>0</v>
      </c>
      <c r="Y284" s="17">
        <f t="shared" si="148"/>
        <v>0</v>
      </c>
      <c r="Z284" s="16"/>
      <c r="AA284" s="15">
        <f t="shared" si="149"/>
        <v>0</v>
      </c>
      <c r="AB284" s="14">
        <f t="shared" si="149"/>
        <v>0</v>
      </c>
      <c r="AC284" s="12"/>
      <c r="AD284" s="13"/>
      <c r="AE284" s="12"/>
      <c r="AF284" s="11"/>
      <c r="AG284" s="11"/>
      <c r="AH284" s="5" t="s">
        <v>0</v>
      </c>
      <c r="AI284" s="4"/>
    </row>
    <row r="285" spans="1:35" ht="15" customHeight="1" thickBot="1" x14ac:dyDescent="0.3">
      <c r="A285" s="221"/>
      <c r="B285" s="232" t="s">
        <v>57</v>
      </c>
      <c r="C285" s="242" t="s">
        <v>2337</v>
      </c>
      <c r="D285" s="275">
        <v>40558</v>
      </c>
      <c r="E285" s="276">
        <v>0.8</v>
      </c>
      <c r="F285" s="277" t="s">
        <v>13</v>
      </c>
      <c r="G285" s="227"/>
      <c r="H285" s="234" t="s">
        <v>1570</v>
      </c>
      <c r="I285" s="235"/>
      <c r="J285" s="236" t="s">
        <v>709</v>
      </c>
      <c r="K285" s="279" t="s">
        <v>2336</v>
      </c>
      <c r="L285" s="53" t="s">
        <v>423</v>
      </c>
      <c r="M285" s="71"/>
      <c r="N285" s="23" t="str">
        <f>IF(O285="?","?","")</f>
        <v/>
      </c>
      <c r="O285" s="23" t="str">
        <f>IF(AND(P285="",Q285&gt;0),"?",IF(P285="","◄",IF(Q285&gt;=1,"►","")))</f>
        <v>◄</v>
      </c>
      <c r="P285" s="24"/>
      <c r="Q285" s="21"/>
      <c r="R285" s="23" t="str">
        <f>IF(S285="?","?","")</f>
        <v/>
      </c>
      <c r="S285" s="23" t="str">
        <f>IF(AND(T285="",U285&gt;0),"?",IF(T285="","◄",IF(U285&gt;=1,"►","")))</f>
        <v>◄</v>
      </c>
      <c r="T285" s="22"/>
      <c r="U285" s="21"/>
      <c r="V285" s="20"/>
      <c r="W285" s="19"/>
      <c r="X285" s="18">
        <f t="shared" si="148"/>
        <v>0</v>
      </c>
      <c r="Y285" s="17">
        <f t="shared" si="148"/>
        <v>0</v>
      </c>
      <c r="Z285" s="16"/>
      <c r="AA285" s="15">
        <f t="shared" si="149"/>
        <v>0</v>
      </c>
      <c r="AB285" s="14">
        <f t="shared" si="149"/>
        <v>0</v>
      </c>
      <c r="AC285" s="12"/>
      <c r="AD285" s="13"/>
      <c r="AE285" s="12"/>
      <c r="AF285" s="11"/>
      <c r="AG285" s="11"/>
      <c r="AH285" s="5" t="s">
        <v>0</v>
      </c>
      <c r="AI285" s="4"/>
    </row>
    <row r="286" spans="1:35" ht="15" customHeight="1" thickTop="1" thickBot="1" x14ac:dyDescent="0.25">
      <c r="A286" s="214">
        <f>ROWS(A287:A295)-1</f>
        <v>8</v>
      </c>
      <c r="B286" s="215" t="s">
        <v>2335</v>
      </c>
      <c r="C286" s="220"/>
      <c r="D286" s="217"/>
      <c r="E286" s="217"/>
      <c r="F286" s="238"/>
      <c r="G286" s="239"/>
      <c r="H286" s="217"/>
      <c r="I286" s="217"/>
      <c r="J286" s="217"/>
      <c r="K286" s="220"/>
      <c r="L286" s="6">
        <v>40558</v>
      </c>
      <c r="M286" s="72" t="s">
        <v>2334</v>
      </c>
      <c r="N286" s="23"/>
      <c r="O286" s="33" t="str">
        <f>IF(COUNTIF(N287:N295,"?")&gt;0,"?",IF(AND(P286="◄",Q286="►"),"◄►",IF(P286="◄","◄",IF(Q286="►","►",""))))</f>
        <v>◄</v>
      </c>
      <c r="P286" s="32" t="str">
        <f>IF(SUM(P287:P295)+1=ROWS(P287:P295)-COUNTIF(P287:P295,"-"),"","◄")</f>
        <v>◄</v>
      </c>
      <c r="Q286" s="31" t="str">
        <f>IF(SUM(Q287:Q295)&gt;0,"►","")</f>
        <v/>
      </c>
      <c r="R286" s="23"/>
      <c r="S286" s="33" t="str">
        <f>IF(COUNTIF(R287:R295,"?")&gt;0,"?",IF(AND(T286="◄",U286="►"),"◄►",IF(T286="◄","◄",IF(U286="►","►",""))))</f>
        <v>◄</v>
      </c>
      <c r="T286" s="32" t="str">
        <f>IF(SUM(T287:T295)+1=ROWS(T287:T295)-COUNTIF(T287:T295,"-"),"","◄")</f>
        <v>◄</v>
      </c>
      <c r="U286" s="31" t="str">
        <f>IF(SUM(U287:U295)&gt;0,"►","")</f>
        <v/>
      </c>
      <c r="V286" s="10">
        <f>ROWS(V287:V295)-1</f>
        <v>8</v>
      </c>
      <c r="W286" s="30">
        <f>SUM(W287:W295)-W295</f>
        <v>0</v>
      </c>
      <c r="X286" s="29" t="s">
        <v>17</v>
      </c>
      <c r="Y286" s="28"/>
      <c r="Z286" s="30">
        <f>SUM(Z287:Z295)-Z295</f>
        <v>0</v>
      </c>
      <c r="AA286" s="29" t="s">
        <v>17</v>
      </c>
      <c r="AB286" s="28"/>
      <c r="AC286" s="12"/>
      <c r="AD286" s="13"/>
      <c r="AE286" s="12"/>
      <c r="AF286" s="11"/>
      <c r="AG286" s="11"/>
      <c r="AH286" s="5" t="s">
        <v>0</v>
      </c>
      <c r="AI286" s="4"/>
    </row>
    <row r="287" spans="1:35" ht="17.399999999999999" customHeight="1" x14ac:dyDescent="0.25">
      <c r="A287" s="221"/>
      <c r="B287" s="240"/>
      <c r="C287" s="274" t="s">
        <v>2332</v>
      </c>
      <c r="D287" s="275">
        <v>40558</v>
      </c>
      <c r="E287" s="276">
        <v>0.93</v>
      </c>
      <c r="F287" s="199">
        <v>1</v>
      </c>
      <c r="G287" s="227"/>
      <c r="H287" s="227"/>
      <c r="I287" s="227"/>
      <c r="J287" s="227"/>
      <c r="K287" s="284" t="s">
        <v>2333</v>
      </c>
      <c r="L287" s="59"/>
      <c r="M287" s="71"/>
      <c r="N287" s="23" t="str">
        <f t="shared" ref="N287:N294" si="150">IF(O287="?","?","")</f>
        <v/>
      </c>
      <c r="O287" s="23" t="str">
        <f t="shared" ref="O287:O294" si="151">IF(AND(P287="",Q287&gt;0),"?",IF(P287="","◄",IF(Q287&gt;=1,"►","")))</f>
        <v>◄</v>
      </c>
      <c r="P287" s="24"/>
      <c r="Q287" s="21"/>
      <c r="R287" s="23" t="str">
        <f t="shared" ref="R287:R294" si="152">IF(S287="?","?","")</f>
        <v/>
      </c>
      <c r="S287" s="23" t="str">
        <f t="shared" ref="S287:S294" si="153">IF(AND(T287="",U287&gt;0),"?",IF(T287="","◄",IF(U287&gt;=1,"►","")))</f>
        <v>◄</v>
      </c>
      <c r="T287" s="22"/>
      <c r="U287" s="21"/>
      <c r="V287" s="20"/>
      <c r="W287" s="19"/>
      <c r="X287" s="18">
        <f t="shared" ref="X287:Y294" si="154">(P287*W287)</f>
        <v>0</v>
      </c>
      <c r="Y287" s="17">
        <f t="shared" si="154"/>
        <v>0</v>
      </c>
      <c r="Z287" s="16"/>
      <c r="AA287" s="15">
        <f t="shared" ref="AA287:AB294" si="155">(T287*Z287)</f>
        <v>0</v>
      </c>
      <c r="AB287" s="14">
        <f t="shared" si="155"/>
        <v>0</v>
      </c>
      <c r="AC287" s="12"/>
      <c r="AD287" s="13"/>
      <c r="AE287" s="12"/>
      <c r="AF287" s="11"/>
      <c r="AG287" s="11"/>
      <c r="AH287" s="5" t="s">
        <v>0</v>
      </c>
      <c r="AI287" s="4"/>
    </row>
    <row r="288" spans="1:35" ht="19.2" customHeight="1" x14ac:dyDescent="0.3">
      <c r="A288" s="221"/>
      <c r="B288" s="227"/>
      <c r="C288" s="227"/>
      <c r="D288" s="227"/>
      <c r="E288" s="227"/>
      <c r="F288" s="227"/>
      <c r="G288" s="227"/>
      <c r="H288" s="227"/>
      <c r="I288" s="227"/>
      <c r="J288" s="227"/>
      <c r="K288" s="285"/>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5" t="s">
        <v>0</v>
      </c>
      <c r="AI288" s="4"/>
    </row>
    <row r="289" spans="1:35" ht="15" customHeight="1" x14ac:dyDescent="0.25">
      <c r="A289" s="221"/>
      <c r="B289" s="232" t="s">
        <v>57</v>
      </c>
      <c r="C289" s="242" t="s">
        <v>2332</v>
      </c>
      <c r="D289" s="275">
        <v>40558</v>
      </c>
      <c r="E289" s="276">
        <v>9.3000000000000007</v>
      </c>
      <c r="F289" s="199">
        <v>1</v>
      </c>
      <c r="G289" s="227"/>
      <c r="H289" s="227"/>
      <c r="I289" s="227"/>
      <c r="J289" s="227"/>
      <c r="K289" s="279" t="s">
        <v>2331</v>
      </c>
      <c r="L289" s="59"/>
      <c r="M289" s="71"/>
      <c r="N289" s="23" t="str">
        <f t="shared" si="150"/>
        <v/>
      </c>
      <c r="O289" s="23" t="str">
        <f t="shared" si="151"/>
        <v>◄</v>
      </c>
      <c r="P289" s="24"/>
      <c r="Q289" s="21"/>
      <c r="R289" s="23" t="str">
        <f t="shared" si="152"/>
        <v/>
      </c>
      <c r="S289" s="23" t="str">
        <f t="shared" si="153"/>
        <v>◄</v>
      </c>
      <c r="T289" s="22"/>
      <c r="U289" s="21"/>
      <c r="V289" s="20"/>
      <c r="W289" s="19"/>
      <c r="X289" s="18">
        <f t="shared" si="154"/>
        <v>0</v>
      </c>
      <c r="Y289" s="17">
        <f t="shared" si="154"/>
        <v>0</v>
      </c>
      <c r="Z289" s="16"/>
      <c r="AA289" s="15">
        <f t="shared" si="155"/>
        <v>0</v>
      </c>
      <c r="AB289" s="14">
        <f t="shared" si="155"/>
        <v>0</v>
      </c>
      <c r="AC289" s="12"/>
      <c r="AD289" s="13"/>
      <c r="AE289" s="12"/>
      <c r="AF289" s="11"/>
      <c r="AG289" s="11"/>
      <c r="AH289" s="5" t="s">
        <v>0</v>
      </c>
      <c r="AI289" s="4"/>
    </row>
    <row r="290" spans="1:35" ht="19.2" customHeight="1" x14ac:dyDescent="0.25">
      <c r="A290" s="221"/>
      <c r="B290" s="240"/>
      <c r="C290" s="274">
        <v>4093</v>
      </c>
      <c r="D290" s="275">
        <v>40558</v>
      </c>
      <c r="E290" s="276">
        <v>1.1000000000000001</v>
      </c>
      <c r="F290" s="201">
        <v>1</v>
      </c>
      <c r="G290" s="227"/>
      <c r="H290" s="227"/>
      <c r="I290" s="227"/>
      <c r="J290" s="227"/>
      <c r="K290" s="286" t="s">
        <v>2330</v>
      </c>
      <c r="L290" s="59"/>
      <c r="M290" s="71"/>
      <c r="N290" s="23" t="str">
        <f t="shared" si="150"/>
        <v/>
      </c>
      <c r="O290" s="23" t="str">
        <f t="shared" si="151"/>
        <v>◄</v>
      </c>
      <c r="P290" s="24"/>
      <c r="Q290" s="21"/>
      <c r="R290" s="23" t="str">
        <f t="shared" si="152"/>
        <v/>
      </c>
      <c r="S290" s="23" t="str">
        <f t="shared" si="153"/>
        <v>◄</v>
      </c>
      <c r="T290" s="22"/>
      <c r="U290" s="21"/>
      <c r="V290" s="20"/>
      <c r="W290" s="19"/>
      <c r="X290" s="18">
        <f t="shared" si="154"/>
        <v>0</v>
      </c>
      <c r="Y290" s="17">
        <f t="shared" si="154"/>
        <v>0</v>
      </c>
      <c r="Z290" s="16"/>
      <c r="AA290" s="15">
        <f t="shared" si="155"/>
        <v>0</v>
      </c>
      <c r="AB290" s="14">
        <f t="shared" si="155"/>
        <v>0</v>
      </c>
      <c r="AC290" s="12"/>
      <c r="AD290" s="13"/>
      <c r="AE290" s="12"/>
      <c r="AF290" s="11"/>
      <c r="AG290" s="11"/>
      <c r="AH290" s="5" t="s">
        <v>0</v>
      </c>
      <c r="AI290" s="4"/>
    </row>
    <row r="291" spans="1:35" ht="19.2" customHeight="1" x14ac:dyDescent="0.3">
      <c r="A291" s="221"/>
      <c r="B291" s="227"/>
      <c r="C291" s="227"/>
      <c r="D291" s="227"/>
      <c r="E291" s="227"/>
      <c r="F291" s="227"/>
      <c r="G291" s="227"/>
      <c r="H291" s="227"/>
      <c r="I291" s="227"/>
      <c r="J291" s="227"/>
      <c r="K291" s="28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5" t="s">
        <v>0</v>
      </c>
      <c r="AI291" s="4"/>
    </row>
    <row r="292" spans="1:35" ht="15" customHeight="1" x14ac:dyDescent="0.25">
      <c r="A292" s="221"/>
      <c r="B292" s="232" t="s">
        <v>57</v>
      </c>
      <c r="C292" s="242">
        <v>4093</v>
      </c>
      <c r="D292" s="275">
        <v>40558</v>
      </c>
      <c r="E292" s="276">
        <v>11</v>
      </c>
      <c r="F292" s="201">
        <v>1</v>
      </c>
      <c r="G292" s="227"/>
      <c r="H292" s="227"/>
      <c r="I292" s="227"/>
      <c r="J292" s="227"/>
      <c r="K292" s="279" t="s">
        <v>2329</v>
      </c>
      <c r="L292" s="59"/>
      <c r="M292" s="71"/>
      <c r="N292" s="23" t="str">
        <f t="shared" si="150"/>
        <v/>
      </c>
      <c r="O292" s="23" t="str">
        <f t="shared" si="151"/>
        <v>◄</v>
      </c>
      <c r="P292" s="24"/>
      <c r="Q292" s="21"/>
      <c r="R292" s="23" t="str">
        <f t="shared" si="152"/>
        <v/>
      </c>
      <c r="S292" s="23" t="str">
        <f t="shared" si="153"/>
        <v>◄</v>
      </c>
      <c r="T292" s="22"/>
      <c r="U292" s="21"/>
      <c r="V292" s="20"/>
      <c r="W292" s="19"/>
      <c r="X292" s="18">
        <f t="shared" si="154"/>
        <v>0</v>
      </c>
      <c r="Y292" s="17">
        <f t="shared" si="154"/>
        <v>0</v>
      </c>
      <c r="Z292" s="16"/>
      <c r="AA292" s="15">
        <f t="shared" si="155"/>
        <v>0</v>
      </c>
      <c r="AB292" s="14">
        <f t="shared" si="155"/>
        <v>0</v>
      </c>
      <c r="AC292" s="12"/>
      <c r="AD292" s="13"/>
      <c r="AE292" s="12"/>
      <c r="AF292" s="11"/>
      <c r="AG292" s="11"/>
      <c r="AH292" s="5" t="s">
        <v>0</v>
      </c>
      <c r="AI292" s="4"/>
    </row>
    <row r="293" spans="1:35" ht="29.4" customHeight="1" x14ac:dyDescent="0.25">
      <c r="A293" s="221"/>
      <c r="B293" s="240"/>
      <c r="C293" s="274">
        <v>4094</v>
      </c>
      <c r="D293" s="275">
        <v>40558</v>
      </c>
      <c r="E293" s="276">
        <v>1.22</v>
      </c>
      <c r="F293" s="277" t="s">
        <v>21</v>
      </c>
      <c r="G293" s="227"/>
      <c r="H293" s="227"/>
      <c r="I293" s="227"/>
      <c r="J293" s="227"/>
      <c r="K293" s="288" t="s">
        <v>2328</v>
      </c>
      <c r="L293" s="59"/>
      <c r="M293" s="71"/>
      <c r="N293" s="23" t="str">
        <f t="shared" si="150"/>
        <v/>
      </c>
      <c r="O293" s="23" t="str">
        <f t="shared" si="151"/>
        <v>◄</v>
      </c>
      <c r="P293" s="24"/>
      <c r="Q293" s="21"/>
      <c r="R293" s="23" t="str">
        <f t="shared" si="152"/>
        <v/>
      </c>
      <c r="S293" s="23" t="str">
        <f t="shared" si="153"/>
        <v>◄</v>
      </c>
      <c r="T293" s="22"/>
      <c r="U293" s="21"/>
      <c r="V293" s="20"/>
      <c r="W293" s="19"/>
      <c r="X293" s="18">
        <f t="shared" si="154"/>
        <v>0</v>
      </c>
      <c r="Y293" s="17">
        <f t="shared" si="154"/>
        <v>0</v>
      </c>
      <c r="Z293" s="16"/>
      <c r="AA293" s="15">
        <f t="shared" si="155"/>
        <v>0</v>
      </c>
      <c r="AB293" s="14">
        <f t="shared" si="155"/>
        <v>0</v>
      </c>
      <c r="AC293" s="12"/>
      <c r="AD293" s="13"/>
      <c r="AE293" s="12"/>
      <c r="AF293" s="11"/>
      <c r="AG293" s="11"/>
      <c r="AH293" s="5" t="s">
        <v>0</v>
      </c>
      <c r="AI293" s="4"/>
    </row>
    <row r="294" spans="1:35" ht="15" customHeight="1" thickBot="1" x14ac:dyDescent="0.3">
      <c r="A294" s="221"/>
      <c r="B294" s="232" t="s">
        <v>57</v>
      </c>
      <c r="C294" s="242">
        <v>4094</v>
      </c>
      <c r="D294" s="275">
        <v>40558</v>
      </c>
      <c r="E294" s="276">
        <v>12.2</v>
      </c>
      <c r="F294" s="277" t="s">
        <v>21</v>
      </c>
      <c r="G294" s="227"/>
      <c r="H294" s="227"/>
      <c r="I294" s="227"/>
      <c r="J294" s="227"/>
      <c r="K294" s="279" t="s">
        <v>2327</v>
      </c>
      <c r="L294" s="59"/>
      <c r="M294" s="71"/>
      <c r="N294" s="23" t="str">
        <f t="shared" si="150"/>
        <v/>
      </c>
      <c r="O294" s="23" t="str">
        <f t="shared" si="151"/>
        <v>◄</v>
      </c>
      <c r="P294" s="24"/>
      <c r="Q294" s="21"/>
      <c r="R294" s="23" t="str">
        <f t="shared" si="152"/>
        <v/>
      </c>
      <c r="S294" s="23" t="str">
        <f t="shared" si="153"/>
        <v>◄</v>
      </c>
      <c r="T294" s="22"/>
      <c r="U294" s="21"/>
      <c r="V294" s="20"/>
      <c r="W294" s="19"/>
      <c r="X294" s="18">
        <f t="shared" si="154"/>
        <v>0</v>
      </c>
      <c r="Y294" s="17">
        <f t="shared" si="154"/>
        <v>0</v>
      </c>
      <c r="Z294" s="16"/>
      <c r="AA294" s="15">
        <f t="shared" si="155"/>
        <v>0</v>
      </c>
      <c r="AB294" s="14">
        <f t="shared" si="155"/>
        <v>0</v>
      </c>
      <c r="AC294" s="12"/>
      <c r="AD294" s="13"/>
      <c r="AE294" s="12"/>
      <c r="AF294" s="11"/>
      <c r="AG294" s="11"/>
      <c r="AH294" s="5" t="s">
        <v>0</v>
      </c>
      <c r="AI294" s="4"/>
    </row>
    <row r="295" spans="1:35" ht="15" customHeight="1" thickTop="1" thickBot="1" x14ac:dyDescent="0.25">
      <c r="A295" s="214">
        <f>ROWS(A296:A310)-1</f>
        <v>14</v>
      </c>
      <c r="B295" s="215" t="s">
        <v>2326</v>
      </c>
      <c r="C295" s="220"/>
      <c r="D295" s="217"/>
      <c r="E295" s="217"/>
      <c r="F295" s="238"/>
      <c r="G295" s="239"/>
      <c r="H295" s="217"/>
      <c r="I295" s="217"/>
      <c r="J295" s="217"/>
      <c r="K295" s="220"/>
      <c r="L295" s="6">
        <v>40558</v>
      </c>
      <c r="M295" s="72" t="s">
        <v>2325</v>
      </c>
      <c r="N295" s="23"/>
      <c r="O295" s="33" t="str">
        <f>IF(COUNTIF(N296:N310,"?")&gt;0,"?",IF(AND(P295="◄",Q295="►"),"◄►",IF(P295="◄","◄",IF(Q295="►","►",""))))</f>
        <v>◄</v>
      </c>
      <c r="P295" s="32" t="str">
        <f>IF(SUM(P296:P310)+1=ROWS(P296:P310)-COUNTIF(P296:P310,"-"),"","◄")</f>
        <v>◄</v>
      </c>
      <c r="Q295" s="31" t="str">
        <f>IF(SUM(Q296:Q310)&gt;0,"►","")</f>
        <v/>
      </c>
      <c r="R295" s="23"/>
      <c r="S295" s="33" t="str">
        <f>IF(COUNTIF(R296:R310,"?")&gt;0,"?",IF(AND(T295="◄",U295="►"),"◄►",IF(T295="◄","◄",IF(U295="►","►",""))))</f>
        <v>◄</v>
      </c>
      <c r="T295" s="32" t="str">
        <f>IF(SUM(T296:T310)+1=ROWS(T296:T310)-COUNTIF(T296:T310,"-"),"","◄")</f>
        <v>◄</v>
      </c>
      <c r="U295" s="31" t="str">
        <f>IF(SUM(U296:U310)&gt;0,"►","")</f>
        <v/>
      </c>
      <c r="V295" s="10">
        <f>ROWS(V296:V310)-1</f>
        <v>14</v>
      </c>
      <c r="W295" s="30">
        <f>SUM(W296:W310)-W310</f>
        <v>0</v>
      </c>
      <c r="X295" s="29" t="s">
        <v>17</v>
      </c>
      <c r="Y295" s="28"/>
      <c r="Z295" s="30">
        <f>SUM(Z296:Z310)-Z310</f>
        <v>0</v>
      </c>
      <c r="AA295" s="29" t="s">
        <v>17</v>
      </c>
      <c r="AB295" s="28"/>
      <c r="AC295" s="12"/>
      <c r="AD295" s="13"/>
      <c r="AE295" s="12"/>
      <c r="AF295" s="11"/>
      <c r="AG295" s="11"/>
      <c r="AH295" s="5" t="s">
        <v>0</v>
      </c>
      <c r="AI295" s="4"/>
    </row>
    <row r="296" spans="1:35" ht="15" customHeight="1" x14ac:dyDescent="0.25">
      <c r="A296" s="221"/>
      <c r="B296" s="240"/>
      <c r="C296" s="274" t="s">
        <v>2324</v>
      </c>
      <c r="D296" s="275">
        <v>40558</v>
      </c>
      <c r="E296" s="276">
        <v>0.61</v>
      </c>
      <c r="F296" s="277" t="s">
        <v>13</v>
      </c>
      <c r="G296" s="227"/>
      <c r="H296" s="227"/>
      <c r="I296" s="227"/>
      <c r="J296" s="227"/>
      <c r="K296" s="280" t="s">
        <v>2323</v>
      </c>
      <c r="L296" s="59"/>
      <c r="M296" s="71"/>
      <c r="N296" s="23" t="str">
        <f t="shared" ref="N296:N309" si="156">IF(O296="?","?","")</f>
        <v/>
      </c>
      <c r="O296" s="23" t="str">
        <f t="shared" ref="O296:O309" si="157">IF(AND(P296="",Q296&gt;0),"?",IF(P296="","◄",IF(Q296&gt;=1,"►","")))</f>
        <v>◄</v>
      </c>
      <c r="P296" s="24"/>
      <c r="Q296" s="21"/>
      <c r="R296" s="23" t="str">
        <f t="shared" ref="R296:R309" si="158">IF(S296="?","?","")</f>
        <v/>
      </c>
      <c r="S296" s="23" t="str">
        <f t="shared" ref="S296:S309" si="159">IF(AND(T296="",U296&gt;0),"?",IF(T296="","◄",IF(U296&gt;=1,"►","")))</f>
        <v>◄</v>
      </c>
      <c r="T296" s="22"/>
      <c r="U296" s="21"/>
      <c r="V296" s="20"/>
      <c r="W296" s="19"/>
      <c r="X296" s="18">
        <f t="shared" ref="X296:X309" si="160">(P296*W296)</f>
        <v>0</v>
      </c>
      <c r="Y296" s="17">
        <f t="shared" ref="Y296:Y309" si="161">(Q296*X296)</f>
        <v>0</v>
      </c>
      <c r="Z296" s="16"/>
      <c r="AA296" s="15">
        <f t="shared" ref="AA296:AA309" si="162">(T296*Z296)</f>
        <v>0</v>
      </c>
      <c r="AB296" s="14">
        <f t="shared" ref="AB296:AB309" si="163">(U296*AA296)</f>
        <v>0</v>
      </c>
      <c r="AC296" s="12"/>
      <c r="AD296" s="13"/>
      <c r="AE296" s="12"/>
      <c r="AF296" s="11"/>
      <c r="AG296" s="11"/>
      <c r="AH296" s="5" t="s">
        <v>0</v>
      </c>
      <c r="AI296" s="4"/>
    </row>
    <row r="297" spans="1:35" ht="15" customHeight="1" x14ac:dyDescent="0.25">
      <c r="A297" s="221"/>
      <c r="B297" s="240"/>
      <c r="C297" s="281" t="s">
        <v>2322</v>
      </c>
      <c r="D297" s="275">
        <v>40558</v>
      </c>
      <c r="E297" s="276">
        <v>0.61</v>
      </c>
      <c r="F297" s="277" t="s">
        <v>13</v>
      </c>
      <c r="G297" s="227"/>
      <c r="H297" s="227"/>
      <c r="I297" s="227"/>
      <c r="J297" s="227"/>
      <c r="K297" s="280" t="s">
        <v>2321</v>
      </c>
      <c r="L297" s="59"/>
      <c r="M297" s="71"/>
      <c r="N297" s="23" t="str">
        <f t="shared" si="156"/>
        <v/>
      </c>
      <c r="O297" s="23" t="str">
        <f t="shared" si="157"/>
        <v>◄</v>
      </c>
      <c r="P297" s="24"/>
      <c r="Q297" s="21"/>
      <c r="R297" s="23" t="str">
        <f t="shared" si="158"/>
        <v/>
      </c>
      <c r="S297" s="23" t="str">
        <f t="shared" si="159"/>
        <v>◄</v>
      </c>
      <c r="T297" s="22"/>
      <c r="U297" s="21"/>
      <c r="V297" s="20"/>
      <c r="W297" s="19"/>
      <c r="X297" s="18">
        <f t="shared" si="160"/>
        <v>0</v>
      </c>
      <c r="Y297" s="17">
        <f t="shared" si="161"/>
        <v>0</v>
      </c>
      <c r="Z297" s="16"/>
      <c r="AA297" s="15">
        <f t="shared" si="162"/>
        <v>0</v>
      </c>
      <c r="AB297" s="14">
        <f t="shared" si="163"/>
        <v>0</v>
      </c>
      <c r="AC297" s="12"/>
      <c r="AD297" s="13"/>
      <c r="AE297" s="12"/>
      <c r="AF297" s="11"/>
      <c r="AG297" s="11"/>
      <c r="AH297" s="5" t="s">
        <v>0</v>
      </c>
      <c r="AI297" s="4"/>
    </row>
    <row r="298" spans="1:35" ht="15" customHeight="1" x14ac:dyDescent="0.25">
      <c r="A298" s="221"/>
      <c r="B298" s="240"/>
      <c r="C298" s="281" t="s">
        <v>2320</v>
      </c>
      <c r="D298" s="275">
        <v>40558</v>
      </c>
      <c r="E298" s="276">
        <v>0.61</v>
      </c>
      <c r="F298" s="277" t="s">
        <v>13</v>
      </c>
      <c r="G298" s="227"/>
      <c r="H298" s="227"/>
      <c r="I298" s="227"/>
      <c r="J298" s="227"/>
      <c r="K298" s="280" t="s">
        <v>2319</v>
      </c>
      <c r="L298" s="59"/>
      <c r="M298" s="71"/>
      <c r="N298" s="23" t="str">
        <f t="shared" si="156"/>
        <v/>
      </c>
      <c r="O298" s="23" t="str">
        <f t="shared" si="157"/>
        <v>◄</v>
      </c>
      <c r="P298" s="24"/>
      <c r="Q298" s="21"/>
      <c r="R298" s="23" t="str">
        <f t="shared" si="158"/>
        <v/>
      </c>
      <c r="S298" s="23" t="str">
        <f t="shared" si="159"/>
        <v>◄</v>
      </c>
      <c r="T298" s="22"/>
      <c r="U298" s="21"/>
      <c r="V298" s="20"/>
      <c r="W298" s="19"/>
      <c r="X298" s="18">
        <f t="shared" si="160"/>
        <v>0</v>
      </c>
      <c r="Y298" s="17">
        <f t="shared" si="161"/>
        <v>0</v>
      </c>
      <c r="Z298" s="16"/>
      <c r="AA298" s="15">
        <f t="shared" si="162"/>
        <v>0</v>
      </c>
      <c r="AB298" s="14">
        <f t="shared" si="163"/>
        <v>0</v>
      </c>
      <c r="AC298" s="12"/>
      <c r="AD298" s="13"/>
      <c r="AE298" s="12"/>
      <c r="AF298" s="11"/>
      <c r="AG298" s="11"/>
      <c r="AH298" s="5" t="s">
        <v>0</v>
      </c>
      <c r="AI298" s="4"/>
    </row>
    <row r="299" spans="1:35" ht="15" customHeight="1" x14ac:dyDescent="0.25">
      <c r="A299" s="221"/>
      <c r="B299" s="240"/>
      <c r="C299" s="281" t="s">
        <v>2318</v>
      </c>
      <c r="D299" s="275">
        <v>40558</v>
      </c>
      <c r="E299" s="276">
        <v>0.61</v>
      </c>
      <c r="F299" s="277" t="s">
        <v>13</v>
      </c>
      <c r="G299" s="227"/>
      <c r="H299" s="227"/>
      <c r="I299" s="227"/>
      <c r="J299" s="227"/>
      <c r="K299" s="280" t="s">
        <v>2317</v>
      </c>
      <c r="L299" s="59"/>
      <c r="M299" s="71"/>
      <c r="N299" s="23" t="str">
        <f t="shared" si="156"/>
        <v/>
      </c>
      <c r="O299" s="23" t="str">
        <f t="shared" si="157"/>
        <v>◄</v>
      </c>
      <c r="P299" s="24"/>
      <c r="Q299" s="21"/>
      <c r="R299" s="23" t="str">
        <f t="shared" si="158"/>
        <v/>
      </c>
      <c r="S299" s="23" t="str">
        <f t="shared" si="159"/>
        <v>◄</v>
      </c>
      <c r="T299" s="22"/>
      <c r="U299" s="21"/>
      <c r="V299" s="20"/>
      <c r="W299" s="19"/>
      <c r="X299" s="18">
        <f t="shared" si="160"/>
        <v>0</v>
      </c>
      <c r="Y299" s="17">
        <f t="shared" si="161"/>
        <v>0</v>
      </c>
      <c r="Z299" s="16"/>
      <c r="AA299" s="15">
        <f t="shared" si="162"/>
        <v>0</v>
      </c>
      <c r="AB299" s="14">
        <f t="shared" si="163"/>
        <v>0</v>
      </c>
      <c r="AC299" s="12"/>
      <c r="AD299" s="13"/>
      <c r="AE299" s="12"/>
      <c r="AF299" s="11"/>
      <c r="AG299" s="11"/>
      <c r="AH299" s="5" t="s">
        <v>0</v>
      </c>
      <c r="AI299" s="4"/>
    </row>
    <row r="300" spans="1:35" ht="15" customHeight="1" x14ac:dyDescent="0.25">
      <c r="A300" s="221"/>
      <c r="B300" s="240"/>
      <c r="C300" s="281" t="s">
        <v>2316</v>
      </c>
      <c r="D300" s="275">
        <v>40558</v>
      </c>
      <c r="E300" s="276">
        <v>0.61</v>
      </c>
      <c r="F300" s="277" t="s">
        <v>13</v>
      </c>
      <c r="G300" s="227"/>
      <c r="H300" s="227"/>
      <c r="I300" s="227"/>
      <c r="J300" s="227"/>
      <c r="K300" s="280" t="s">
        <v>2315</v>
      </c>
      <c r="L300" s="59"/>
      <c r="M300" s="71"/>
      <c r="N300" s="23" t="str">
        <f t="shared" si="156"/>
        <v/>
      </c>
      <c r="O300" s="23" t="str">
        <f t="shared" si="157"/>
        <v>◄</v>
      </c>
      <c r="P300" s="24"/>
      <c r="Q300" s="21"/>
      <c r="R300" s="23" t="str">
        <f t="shared" si="158"/>
        <v/>
      </c>
      <c r="S300" s="23" t="str">
        <f t="shared" si="159"/>
        <v>◄</v>
      </c>
      <c r="T300" s="22"/>
      <c r="U300" s="21"/>
      <c r="V300" s="20"/>
      <c r="W300" s="19"/>
      <c r="X300" s="18">
        <f t="shared" si="160"/>
        <v>0</v>
      </c>
      <c r="Y300" s="17">
        <f t="shared" si="161"/>
        <v>0</v>
      </c>
      <c r="Z300" s="16"/>
      <c r="AA300" s="15">
        <f t="shared" si="162"/>
        <v>0</v>
      </c>
      <c r="AB300" s="14">
        <f t="shared" si="163"/>
        <v>0</v>
      </c>
      <c r="AC300" s="12"/>
      <c r="AD300" s="13"/>
      <c r="AE300" s="12"/>
      <c r="AF300" s="11"/>
      <c r="AG300" s="11"/>
      <c r="AH300" s="5" t="s">
        <v>0</v>
      </c>
      <c r="AI300" s="4"/>
    </row>
    <row r="301" spans="1:35" ht="15" customHeight="1" x14ac:dyDescent="0.25">
      <c r="A301" s="221"/>
      <c r="B301" s="240"/>
      <c r="C301" s="281" t="s">
        <v>2314</v>
      </c>
      <c r="D301" s="275">
        <v>40558</v>
      </c>
      <c r="E301" s="276">
        <v>0.61</v>
      </c>
      <c r="F301" s="277" t="s">
        <v>13</v>
      </c>
      <c r="G301" s="227"/>
      <c r="H301" s="227"/>
      <c r="I301" s="227"/>
      <c r="J301" s="227"/>
      <c r="K301" s="280" t="s">
        <v>2313</v>
      </c>
      <c r="L301" s="59"/>
      <c r="M301" s="71"/>
      <c r="N301" s="23" t="str">
        <f t="shared" si="156"/>
        <v/>
      </c>
      <c r="O301" s="23" t="str">
        <f t="shared" si="157"/>
        <v>◄</v>
      </c>
      <c r="P301" s="24"/>
      <c r="Q301" s="21"/>
      <c r="R301" s="23" t="str">
        <f t="shared" si="158"/>
        <v/>
      </c>
      <c r="S301" s="23" t="str">
        <f t="shared" si="159"/>
        <v>◄</v>
      </c>
      <c r="T301" s="22"/>
      <c r="U301" s="21"/>
      <c r="V301" s="20"/>
      <c r="W301" s="19"/>
      <c r="X301" s="18">
        <f t="shared" si="160"/>
        <v>0</v>
      </c>
      <c r="Y301" s="17">
        <f t="shared" si="161"/>
        <v>0</v>
      </c>
      <c r="Z301" s="16"/>
      <c r="AA301" s="15">
        <f t="shared" si="162"/>
        <v>0</v>
      </c>
      <c r="AB301" s="14">
        <f t="shared" si="163"/>
        <v>0</v>
      </c>
      <c r="AC301" s="12"/>
      <c r="AD301" s="13"/>
      <c r="AE301" s="12"/>
      <c r="AF301" s="11"/>
      <c r="AG301" s="11"/>
      <c r="AH301" s="5" t="s">
        <v>0</v>
      </c>
      <c r="AI301" s="4"/>
    </row>
    <row r="302" spans="1:35" ht="15" customHeight="1" x14ac:dyDescent="0.25">
      <c r="A302" s="221"/>
      <c r="B302" s="240"/>
      <c r="C302" s="281" t="s">
        <v>2312</v>
      </c>
      <c r="D302" s="275">
        <v>40558</v>
      </c>
      <c r="E302" s="276">
        <v>0.61</v>
      </c>
      <c r="F302" s="277" t="s">
        <v>13</v>
      </c>
      <c r="G302" s="227"/>
      <c r="H302" s="227"/>
      <c r="I302" s="227"/>
      <c r="J302" s="227"/>
      <c r="K302" s="280" t="s">
        <v>2311</v>
      </c>
      <c r="L302" s="59"/>
      <c r="M302" s="71"/>
      <c r="N302" s="23" t="str">
        <f t="shared" si="156"/>
        <v/>
      </c>
      <c r="O302" s="23" t="str">
        <f t="shared" si="157"/>
        <v>◄</v>
      </c>
      <c r="P302" s="24"/>
      <c r="Q302" s="21"/>
      <c r="R302" s="23" t="str">
        <f t="shared" si="158"/>
        <v/>
      </c>
      <c r="S302" s="23" t="str">
        <f t="shared" si="159"/>
        <v>◄</v>
      </c>
      <c r="T302" s="22"/>
      <c r="U302" s="21"/>
      <c r="V302" s="20"/>
      <c r="W302" s="19"/>
      <c r="X302" s="18">
        <f t="shared" si="160"/>
        <v>0</v>
      </c>
      <c r="Y302" s="17">
        <f t="shared" si="161"/>
        <v>0</v>
      </c>
      <c r="Z302" s="16"/>
      <c r="AA302" s="15">
        <f t="shared" si="162"/>
        <v>0</v>
      </c>
      <c r="AB302" s="14">
        <f t="shared" si="163"/>
        <v>0</v>
      </c>
      <c r="AC302" s="12"/>
      <c r="AD302" s="13"/>
      <c r="AE302" s="12"/>
      <c r="AF302" s="11"/>
      <c r="AG302" s="11"/>
      <c r="AH302" s="5" t="s">
        <v>0</v>
      </c>
      <c r="AI302" s="4"/>
    </row>
    <row r="303" spans="1:35" ht="15" customHeight="1" x14ac:dyDescent="0.25">
      <c r="A303" s="221"/>
      <c r="B303" s="240"/>
      <c r="C303" s="281" t="s">
        <v>2310</v>
      </c>
      <c r="D303" s="275">
        <v>40558</v>
      </c>
      <c r="E303" s="276">
        <v>0.61</v>
      </c>
      <c r="F303" s="277" t="s">
        <v>13</v>
      </c>
      <c r="G303" s="227"/>
      <c r="H303" s="227"/>
      <c r="I303" s="227"/>
      <c r="J303" s="227"/>
      <c r="K303" s="280" t="s">
        <v>2309</v>
      </c>
      <c r="L303" s="59"/>
      <c r="M303" s="71"/>
      <c r="N303" s="23" t="str">
        <f t="shared" si="156"/>
        <v/>
      </c>
      <c r="O303" s="23" t="str">
        <f t="shared" si="157"/>
        <v>◄</v>
      </c>
      <c r="P303" s="24"/>
      <c r="Q303" s="21"/>
      <c r="R303" s="23" t="str">
        <f t="shared" si="158"/>
        <v/>
      </c>
      <c r="S303" s="23" t="str">
        <f t="shared" si="159"/>
        <v>◄</v>
      </c>
      <c r="T303" s="22"/>
      <c r="U303" s="21"/>
      <c r="V303" s="20"/>
      <c r="W303" s="19"/>
      <c r="X303" s="18">
        <f t="shared" si="160"/>
        <v>0</v>
      </c>
      <c r="Y303" s="17">
        <f t="shared" si="161"/>
        <v>0</v>
      </c>
      <c r="Z303" s="16"/>
      <c r="AA303" s="15">
        <f t="shared" si="162"/>
        <v>0</v>
      </c>
      <c r="AB303" s="14">
        <f t="shared" si="163"/>
        <v>0</v>
      </c>
      <c r="AC303" s="12"/>
      <c r="AD303" s="13"/>
      <c r="AE303" s="12"/>
      <c r="AF303" s="11"/>
      <c r="AG303" s="11"/>
      <c r="AH303" s="5" t="s">
        <v>0</v>
      </c>
      <c r="AI303" s="4"/>
    </row>
    <row r="304" spans="1:35" ht="15" customHeight="1" x14ac:dyDescent="0.25">
      <c r="A304" s="221"/>
      <c r="B304" s="240"/>
      <c r="C304" s="281" t="s">
        <v>2308</v>
      </c>
      <c r="D304" s="275">
        <v>40558</v>
      </c>
      <c r="E304" s="276">
        <v>0.61</v>
      </c>
      <c r="F304" s="277" t="s">
        <v>13</v>
      </c>
      <c r="G304" s="227"/>
      <c r="H304" s="227"/>
      <c r="I304" s="227"/>
      <c r="J304" s="227"/>
      <c r="K304" s="280" t="s">
        <v>2307</v>
      </c>
      <c r="L304" s="59"/>
      <c r="M304" s="71"/>
      <c r="N304" s="23" t="str">
        <f t="shared" si="156"/>
        <v/>
      </c>
      <c r="O304" s="23" t="str">
        <f t="shared" si="157"/>
        <v>◄</v>
      </c>
      <c r="P304" s="24"/>
      <c r="Q304" s="21"/>
      <c r="R304" s="23" t="str">
        <f t="shared" si="158"/>
        <v/>
      </c>
      <c r="S304" s="23" t="str">
        <f t="shared" si="159"/>
        <v>◄</v>
      </c>
      <c r="T304" s="22"/>
      <c r="U304" s="21"/>
      <c r="V304" s="20"/>
      <c r="W304" s="19"/>
      <c r="X304" s="18">
        <f t="shared" si="160"/>
        <v>0</v>
      </c>
      <c r="Y304" s="17">
        <f t="shared" si="161"/>
        <v>0</v>
      </c>
      <c r="Z304" s="16"/>
      <c r="AA304" s="15">
        <f t="shared" si="162"/>
        <v>0</v>
      </c>
      <c r="AB304" s="14">
        <f t="shared" si="163"/>
        <v>0</v>
      </c>
      <c r="AC304" s="12"/>
      <c r="AD304" s="13"/>
      <c r="AE304" s="12"/>
      <c r="AF304" s="11"/>
      <c r="AG304" s="11"/>
      <c r="AH304" s="5" t="s">
        <v>0</v>
      </c>
      <c r="AI304" s="4"/>
    </row>
    <row r="305" spans="1:35" ht="15" customHeight="1" x14ac:dyDescent="0.25">
      <c r="A305" s="221"/>
      <c r="B305" s="240"/>
      <c r="C305" s="281" t="s">
        <v>2306</v>
      </c>
      <c r="D305" s="275">
        <v>40558</v>
      </c>
      <c r="E305" s="276">
        <v>0.61</v>
      </c>
      <c r="F305" s="277" t="s">
        <v>13</v>
      </c>
      <c r="G305" s="227"/>
      <c r="H305" s="227"/>
      <c r="I305" s="227"/>
      <c r="J305" s="227"/>
      <c r="K305" s="280" t="s">
        <v>2305</v>
      </c>
      <c r="L305" s="59"/>
      <c r="M305" s="71"/>
      <c r="N305" s="23" t="str">
        <f t="shared" si="156"/>
        <v/>
      </c>
      <c r="O305" s="23" t="str">
        <f t="shared" si="157"/>
        <v>◄</v>
      </c>
      <c r="P305" s="24"/>
      <c r="Q305" s="21"/>
      <c r="R305" s="23" t="str">
        <f t="shared" si="158"/>
        <v/>
      </c>
      <c r="S305" s="23" t="str">
        <f t="shared" si="159"/>
        <v>◄</v>
      </c>
      <c r="T305" s="22"/>
      <c r="U305" s="21"/>
      <c r="V305" s="20"/>
      <c r="W305" s="19"/>
      <c r="X305" s="18">
        <f t="shared" si="160"/>
        <v>0</v>
      </c>
      <c r="Y305" s="17">
        <f t="shared" si="161"/>
        <v>0</v>
      </c>
      <c r="Z305" s="16"/>
      <c r="AA305" s="15">
        <f t="shared" si="162"/>
        <v>0</v>
      </c>
      <c r="AB305" s="14">
        <f t="shared" si="163"/>
        <v>0</v>
      </c>
      <c r="AC305" s="12"/>
      <c r="AD305" s="13"/>
      <c r="AE305" s="12"/>
      <c r="AF305" s="11"/>
      <c r="AG305" s="11"/>
      <c r="AH305" s="5" t="s">
        <v>0</v>
      </c>
      <c r="AI305" s="4"/>
    </row>
    <row r="306" spans="1:35" ht="15" customHeight="1" x14ac:dyDescent="0.25">
      <c r="A306" s="221"/>
      <c r="B306" s="240"/>
      <c r="C306" s="281" t="s">
        <v>2304</v>
      </c>
      <c r="D306" s="275">
        <v>40558</v>
      </c>
      <c r="E306" s="276">
        <v>0.61</v>
      </c>
      <c r="F306" s="277" t="s">
        <v>13</v>
      </c>
      <c r="G306" s="227"/>
      <c r="H306" s="227"/>
      <c r="I306" s="227"/>
      <c r="J306" s="227"/>
      <c r="K306" s="280" t="s">
        <v>2303</v>
      </c>
      <c r="L306" s="59"/>
      <c r="M306" s="71"/>
      <c r="N306" s="23" t="str">
        <f t="shared" si="156"/>
        <v/>
      </c>
      <c r="O306" s="23" t="str">
        <f t="shared" si="157"/>
        <v>◄</v>
      </c>
      <c r="P306" s="24"/>
      <c r="Q306" s="21"/>
      <c r="R306" s="23" t="str">
        <f t="shared" si="158"/>
        <v/>
      </c>
      <c r="S306" s="23" t="str">
        <f t="shared" si="159"/>
        <v>◄</v>
      </c>
      <c r="T306" s="22"/>
      <c r="U306" s="21"/>
      <c r="V306" s="20"/>
      <c r="W306" s="19"/>
      <c r="X306" s="18">
        <f t="shared" si="160"/>
        <v>0</v>
      </c>
      <c r="Y306" s="17">
        <f t="shared" si="161"/>
        <v>0</v>
      </c>
      <c r="Z306" s="16"/>
      <c r="AA306" s="15">
        <f t="shared" si="162"/>
        <v>0</v>
      </c>
      <c r="AB306" s="14">
        <f t="shared" si="163"/>
        <v>0</v>
      </c>
      <c r="AC306" s="12"/>
      <c r="AD306" s="13"/>
      <c r="AE306" s="12"/>
      <c r="AF306" s="11"/>
      <c r="AG306" s="11"/>
      <c r="AH306" s="5" t="s">
        <v>0</v>
      </c>
      <c r="AI306" s="4"/>
    </row>
    <row r="307" spans="1:35" ht="15" customHeight="1" x14ac:dyDescent="0.25">
      <c r="A307" s="221"/>
      <c r="B307" s="240"/>
      <c r="C307" s="281" t="s">
        <v>2302</v>
      </c>
      <c r="D307" s="275">
        <v>40558</v>
      </c>
      <c r="E307" s="276">
        <v>0.61</v>
      </c>
      <c r="F307" s="277" t="s">
        <v>13</v>
      </c>
      <c r="G307" s="227"/>
      <c r="H307" s="227"/>
      <c r="I307" s="227"/>
      <c r="J307" s="227"/>
      <c r="K307" s="280" t="s">
        <v>2301</v>
      </c>
      <c r="L307" s="59"/>
      <c r="M307" s="71"/>
      <c r="N307" s="23" t="str">
        <f t="shared" si="156"/>
        <v/>
      </c>
      <c r="O307" s="23" t="str">
        <f t="shared" si="157"/>
        <v>◄</v>
      </c>
      <c r="P307" s="24"/>
      <c r="Q307" s="21"/>
      <c r="R307" s="23" t="str">
        <f t="shared" si="158"/>
        <v/>
      </c>
      <c r="S307" s="23" t="str">
        <f t="shared" si="159"/>
        <v>◄</v>
      </c>
      <c r="T307" s="22"/>
      <c r="U307" s="21"/>
      <c r="V307" s="20"/>
      <c r="W307" s="19"/>
      <c r="X307" s="18">
        <f t="shared" si="160"/>
        <v>0</v>
      </c>
      <c r="Y307" s="17">
        <f t="shared" si="161"/>
        <v>0</v>
      </c>
      <c r="Z307" s="16"/>
      <c r="AA307" s="15">
        <f t="shared" si="162"/>
        <v>0</v>
      </c>
      <c r="AB307" s="14">
        <f t="shared" si="163"/>
        <v>0</v>
      </c>
      <c r="AC307" s="12"/>
      <c r="AD307" s="13"/>
      <c r="AE307" s="12"/>
      <c r="AF307" s="11"/>
      <c r="AG307" s="11"/>
      <c r="AH307" s="5" t="s">
        <v>0</v>
      </c>
      <c r="AI307" s="4"/>
    </row>
    <row r="308" spans="1:35" ht="15" customHeight="1" x14ac:dyDescent="0.25">
      <c r="A308" s="221"/>
      <c r="B308" s="240"/>
      <c r="C308" s="281" t="s">
        <v>2300</v>
      </c>
      <c r="D308" s="275">
        <v>40558</v>
      </c>
      <c r="E308" s="276">
        <v>0.61</v>
      </c>
      <c r="F308" s="277" t="s">
        <v>13</v>
      </c>
      <c r="G308" s="227"/>
      <c r="H308" s="227"/>
      <c r="I308" s="227"/>
      <c r="J308" s="227"/>
      <c r="K308" s="280" t="s">
        <v>2299</v>
      </c>
      <c r="L308" s="59"/>
      <c r="M308" s="71"/>
      <c r="N308" s="23" t="str">
        <f t="shared" si="156"/>
        <v/>
      </c>
      <c r="O308" s="23" t="str">
        <f t="shared" si="157"/>
        <v>◄</v>
      </c>
      <c r="P308" s="24"/>
      <c r="Q308" s="21"/>
      <c r="R308" s="23" t="str">
        <f t="shared" si="158"/>
        <v/>
      </c>
      <c r="S308" s="23" t="str">
        <f t="shared" si="159"/>
        <v>◄</v>
      </c>
      <c r="T308" s="22"/>
      <c r="U308" s="21"/>
      <c r="V308" s="20"/>
      <c r="W308" s="19"/>
      <c r="X308" s="18">
        <f t="shared" si="160"/>
        <v>0</v>
      </c>
      <c r="Y308" s="17">
        <f t="shared" si="161"/>
        <v>0</v>
      </c>
      <c r="Z308" s="16"/>
      <c r="AA308" s="15">
        <f t="shared" si="162"/>
        <v>0</v>
      </c>
      <c r="AB308" s="14">
        <f t="shared" si="163"/>
        <v>0</v>
      </c>
      <c r="AC308" s="12"/>
      <c r="AD308" s="13"/>
      <c r="AE308" s="12"/>
      <c r="AF308" s="11"/>
      <c r="AG308" s="11"/>
      <c r="AH308" s="5" t="s">
        <v>0</v>
      </c>
      <c r="AI308" s="4"/>
    </row>
    <row r="309" spans="1:35" ht="15" customHeight="1" thickBot="1" x14ac:dyDescent="0.3">
      <c r="A309" s="221"/>
      <c r="B309" s="240"/>
      <c r="C309" s="247" t="s">
        <v>2298</v>
      </c>
      <c r="D309" s="275">
        <v>40558</v>
      </c>
      <c r="E309" s="276">
        <v>7.32</v>
      </c>
      <c r="F309" s="277" t="s">
        <v>13</v>
      </c>
      <c r="G309" s="227"/>
      <c r="H309" s="227"/>
      <c r="I309" s="227"/>
      <c r="J309" s="227"/>
      <c r="K309" s="279" t="s">
        <v>2297</v>
      </c>
      <c r="L309" s="59"/>
      <c r="M309" s="71"/>
      <c r="N309" s="23" t="str">
        <f t="shared" si="156"/>
        <v/>
      </c>
      <c r="O309" s="23" t="str">
        <f t="shared" si="157"/>
        <v>◄</v>
      </c>
      <c r="P309" s="24"/>
      <c r="Q309" s="21"/>
      <c r="R309" s="23" t="str">
        <f t="shared" si="158"/>
        <v/>
      </c>
      <c r="S309" s="23" t="str">
        <f t="shared" si="159"/>
        <v>◄</v>
      </c>
      <c r="T309" s="22"/>
      <c r="U309" s="21"/>
      <c r="V309" s="20"/>
      <c r="W309" s="19"/>
      <c r="X309" s="18">
        <f t="shared" si="160"/>
        <v>0</v>
      </c>
      <c r="Y309" s="17">
        <f t="shared" si="161"/>
        <v>0</v>
      </c>
      <c r="Z309" s="16"/>
      <c r="AA309" s="15">
        <f t="shared" si="162"/>
        <v>0</v>
      </c>
      <c r="AB309" s="14">
        <f t="shared" si="163"/>
        <v>0</v>
      </c>
      <c r="AC309" s="12"/>
      <c r="AD309" s="13"/>
      <c r="AE309" s="12"/>
      <c r="AF309" s="11"/>
      <c r="AG309" s="11"/>
      <c r="AH309" s="5" t="s">
        <v>0</v>
      </c>
      <c r="AI309" s="4"/>
    </row>
    <row r="310" spans="1:35" ht="15" customHeight="1" thickTop="1" thickBot="1" x14ac:dyDescent="0.25">
      <c r="A310" s="214">
        <f>ROWS(A311:A313)-1</f>
        <v>2</v>
      </c>
      <c r="B310" s="215" t="s">
        <v>2296</v>
      </c>
      <c r="C310" s="220"/>
      <c r="D310" s="217"/>
      <c r="E310" s="217"/>
      <c r="F310" s="238"/>
      <c r="G310" s="239"/>
      <c r="H310" s="217"/>
      <c r="I310" s="217"/>
      <c r="J310" s="217"/>
      <c r="K310" s="220"/>
      <c r="L310" s="6">
        <v>40558</v>
      </c>
      <c r="M310" s="72" t="s">
        <v>2295</v>
      </c>
      <c r="N310" s="23"/>
      <c r="O310" s="33" t="str">
        <f>IF(COUNTIF(N311:N313,"?")&gt;0,"?",IF(AND(P310="◄",Q310="►"),"◄►",IF(P310="◄","◄",IF(Q310="►","►",""))))</f>
        <v>◄</v>
      </c>
      <c r="P310" s="32" t="str">
        <f>IF(SUM(P311:P313)+1=ROWS(P311:P313)-COUNTIF(P311:P313,"-"),"","◄")</f>
        <v>◄</v>
      </c>
      <c r="Q310" s="31" t="str">
        <f>IF(SUM(Q311:Q313)&gt;0,"►","")</f>
        <v/>
      </c>
      <c r="R310" s="23"/>
      <c r="S310" s="33" t="str">
        <f>IF(COUNTIF(R311:R313,"?")&gt;0,"?",IF(AND(T310="◄",U310="►"),"◄►",IF(T310="◄","◄",IF(U310="►","►",""))))</f>
        <v>◄</v>
      </c>
      <c r="T310" s="32" t="str">
        <f>IF(SUM(T311:T313)+1=ROWS(T311:T313)-COUNTIF(T311:T313,"-"),"","◄")</f>
        <v>◄</v>
      </c>
      <c r="U310" s="31" t="str">
        <f>IF(SUM(U311:U313)&gt;0,"►","")</f>
        <v/>
      </c>
      <c r="V310" s="10">
        <f>ROWS(V311:V313)-1</f>
        <v>2</v>
      </c>
      <c r="W310" s="30">
        <f>SUM(W311:W313)-W313</f>
        <v>0</v>
      </c>
      <c r="X310" s="29" t="s">
        <v>17</v>
      </c>
      <c r="Y310" s="28"/>
      <c r="Z310" s="30">
        <f>SUM(Z311:Z313)-Z313</f>
        <v>0</v>
      </c>
      <c r="AA310" s="29" t="s">
        <v>17</v>
      </c>
      <c r="AB310" s="28"/>
      <c r="AC310" s="12"/>
      <c r="AD310" s="13"/>
      <c r="AE310" s="12"/>
      <c r="AF310" s="11"/>
      <c r="AG310" s="11"/>
      <c r="AH310" s="5" t="s">
        <v>0</v>
      </c>
      <c r="AI310" s="4"/>
    </row>
    <row r="311" spans="1:35" ht="15" customHeight="1" x14ac:dyDescent="0.25">
      <c r="A311" s="221"/>
      <c r="B311" s="240"/>
      <c r="C311" s="274" t="s">
        <v>2293</v>
      </c>
      <c r="D311" s="275">
        <v>40558</v>
      </c>
      <c r="E311" s="276">
        <v>0.61</v>
      </c>
      <c r="F311" s="277" t="s">
        <v>13</v>
      </c>
      <c r="G311" s="227"/>
      <c r="H311" s="227"/>
      <c r="I311" s="227"/>
      <c r="J311" s="227"/>
      <c r="K311" s="280" t="s">
        <v>2294</v>
      </c>
      <c r="L311" s="59"/>
      <c r="M311" s="71"/>
      <c r="N311" s="23" t="str">
        <f>IF(O311="?","?","")</f>
        <v/>
      </c>
      <c r="O311" s="23" t="str">
        <f>IF(AND(P311="",Q311&gt;0),"?",IF(P311="","◄",IF(Q311&gt;=1,"►","")))</f>
        <v>◄</v>
      </c>
      <c r="P311" s="24"/>
      <c r="Q311" s="21"/>
      <c r="R311" s="23" t="str">
        <f>IF(S311="?","?","")</f>
        <v/>
      </c>
      <c r="S311" s="23" t="str">
        <f>IF(AND(T311="",U311&gt;0),"?",IF(T311="","◄",IF(U311&gt;=1,"►","")))</f>
        <v>◄</v>
      </c>
      <c r="T311" s="22"/>
      <c r="U311" s="21"/>
      <c r="V311" s="20"/>
      <c r="W311" s="19"/>
      <c r="X311" s="18">
        <f>(P311*W311)</f>
        <v>0</v>
      </c>
      <c r="Y311" s="17">
        <f>(Q311*X311)</f>
        <v>0</v>
      </c>
      <c r="Z311" s="16"/>
      <c r="AA311" s="15">
        <f>(T311*Z311)</f>
        <v>0</v>
      </c>
      <c r="AB311" s="14">
        <f>(U311*AA311)</f>
        <v>0</v>
      </c>
      <c r="AC311" s="12"/>
      <c r="AD311" s="13"/>
      <c r="AE311" s="12"/>
      <c r="AF311" s="11"/>
      <c r="AG311" s="11"/>
      <c r="AH311" s="5" t="s">
        <v>0</v>
      </c>
      <c r="AI311" s="4"/>
    </row>
    <row r="312" spans="1:35" ht="15" customHeight="1" thickBot="1" x14ac:dyDescent="0.3">
      <c r="A312" s="221"/>
      <c r="B312" s="232" t="s">
        <v>57</v>
      </c>
      <c r="C312" s="242" t="s">
        <v>2293</v>
      </c>
      <c r="D312" s="275">
        <v>40558</v>
      </c>
      <c r="E312" s="276">
        <v>6.1</v>
      </c>
      <c r="F312" s="277" t="s">
        <v>13</v>
      </c>
      <c r="G312" s="227"/>
      <c r="H312" s="227"/>
      <c r="I312" s="227"/>
      <c r="J312" s="227"/>
      <c r="K312" s="279" t="s">
        <v>2292</v>
      </c>
      <c r="L312" s="59"/>
      <c r="M312" s="71"/>
      <c r="N312" s="23" t="str">
        <f>IF(O312="?","?","")</f>
        <v/>
      </c>
      <c r="O312" s="23" t="str">
        <f>IF(AND(P312="",Q312&gt;0),"?",IF(P312="","◄",IF(Q312&gt;=1,"►","")))</f>
        <v>◄</v>
      </c>
      <c r="P312" s="24"/>
      <c r="Q312" s="21"/>
      <c r="R312" s="23" t="str">
        <f>IF(S312="?","?","")</f>
        <v/>
      </c>
      <c r="S312" s="23" t="str">
        <f>IF(AND(T312="",U312&gt;0),"?",IF(T312="","◄",IF(U312&gt;=1,"►","")))</f>
        <v>◄</v>
      </c>
      <c r="T312" s="22"/>
      <c r="U312" s="21"/>
      <c r="V312" s="20"/>
      <c r="W312" s="19"/>
      <c r="X312" s="18">
        <f>(P312*W312)</f>
        <v>0</v>
      </c>
      <c r="Y312" s="17">
        <f>(Q312*X312)</f>
        <v>0</v>
      </c>
      <c r="Z312" s="16"/>
      <c r="AA312" s="15">
        <f>(T312*Z312)</f>
        <v>0</v>
      </c>
      <c r="AB312" s="14">
        <f>(U312*AA312)</f>
        <v>0</v>
      </c>
      <c r="AC312" s="12"/>
      <c r="AD312" s="13"/>
      <c r="AE312" s="12"/>
      <c r="AF312" s="11"/>
      <c r="AG312" s="11"/>
      <c r="AH312" s="5" t="s">
        <v>0</v>
      </c>
      <c r="AI312" s="4"/>
    </row>
    <row r="313" spans="1:35" ht="15" customHeight="1" thickTop="1" thickBot="1" x14ac:dyDescent="0.25">
      <c r="A313" s="214">
        <f>ROWS(A314:A316)-1</f>
        <v>2</v>
      </c>
      <c r="B313" s="215" t="s">
        <v>2291</v>
      </c>
      <c r="C313" s="220"/>
      <c r="D313" s="217"/>
      <c r="E313" s="217"/>
      <c r="F313" s="238"/>
      <c r="G313" s="239"/>
      <c r="H313" s="217"/>
      <c r="I313" s="217"/>
      <c r="J313" s="217"/>
      <c r="K313" s="220"/>
      <c r="L313" s="6">
        <v>40586</v>
      </c>
      <c r="M313" s="72" t="s">
        <v>2290</v>
      </c>
      <c r="N313" s="23"/>
      <c r="O313" s="33" t="str">
        <f>IF(COUNTIF(N314:N316,"?")&gt;0,"?",IF(AND(P313="◄",Q313="►"),"◄►",IF(P313="◄","◄",IF(Q313="►","►",""))))</f>
        <v>◄</v>
      </c>
      <c r="P313" s="32" t="str">
        <f>IF(SUM(P314:P316)+1=ROWS(P314:P316)-COUNTIF(P314:P316,"-"),"","◄")</f>
        <v>◄</v>
      </c>
      <c r="Q313" s="31" t="str">
        <f>IF(SUM(Q314:Q316)&gt;0,"►","")</f>
        <v/>
      </c>
      <c r="R313" s="23"/>
      <c r="S313" s="33" t="str">
        <f>IF(COUNTIF(R314:R316,"?")&gt;0,"?",IF(AND(T313="◄",U313="►"),"◄►",IF(T313="◄","◄",IF(U313="►","►",""))))</f>
        <v>◄</v>
      </c>
      <c r="T313" s="32" t="str">
        <f>IF(SUM(T314:T316)+1=ROWS(T314:T316)-COUNTIF(T314:T316,"-"),"","◄")</f>
        <v>◄</v>
      </c>
      <c r="U313" s="31" t="str">
        <f>IF(SUM(U314:U316)&gt;0,"►","")</f>
        <v/>
      </c>
      <c r="V313" s="10">
        <f>ROWS(V314:V316)-1</f>
        <v>2</v>
      </c>
      <c r="W313" s="30">
        <f>SUM(W314:W316)-W316</f>
        <v>0</v>
      </c>
      <c r="X313" s="29" t="s">
        <v>17</v>
      </c>
      <c r="Y313" s="28"/>
      <c r="Z313" s="30">
        <f>SUM(Z314:Z316)-Z316</f>
        <v>0</v>
      </c>
      <c r="AA313" s="29" t="s">
        <v>17</v>
      </c>
      <c r="AB313" s="28"/>
      <c r="AC313" s="12"/>
      <c r="AD313" s="13"/>
      <c r="AE313" s="12"/>
      <c r="AF313" s="11"/>
      <c r="AG313" s="11"/>
      <c r="AH313" s="5" t="s">
        <v>0</v>
      </c>
      <c r="AI313" s="4"/>
    </row>
    <row r="314" spans="1:35" ht="15" customHeight="1" x14ac:dyDescent="0.25">
      <c r="A314" s="221"/>
      <c r="B314" s="240"/>
      <c r="C314" s="274" t="s">
        <v>2288</v>
      </c>
      <c r="D314" s="275">
        <v>40586</v>
      </c>
      <c r="E314" s="276">
        <v>0.61</v>
      </c>
      <c r="F314" s="277" t="s">
        <v>13</v>
      </c>
      <c r="G314" s="227"/>
      <c r="H314" s="227"/>
      <c r="I314" s="227"/>
      <c r="J314" s="227"/>
      <c r="K314" s="288" t="s">
        <v>2289</v>
      </c>
      <c r="L314" s="59"/>
      <c r="M314" s="71"/>
      <c r="N314" s="23" t="str">
        <f>IF(O314="?","?","")</f>
        <v/>
      </c>
      <c r="O314" s="23" t="str">
        <f>IF(AND(P314="",Q314&gt;0),"?",IF(P314="","◄",IF(Q314&gt;=1,"►","")))</f>
        <v>◄</v>
      </c>
      <c r="P314" s="24"/>
      <c r="Q314" s="21"/>
      <c r="R314" s="23" t="str">
        <f>IF(S314="?","?","")</f>
        <v/>
      </c>
      <c r="S314" s="23" t="str">
        <f>IF(AND(T314="",U314&gt;0),"?",IF(T314="","◄",IF(U314&gt;=1,"►","")))</f>
        <v>◄</v>
      </c>
      <c r="T314" s="22"/>
      <c r="U314" s="21"/>
      <c r="V314" s="20"/>
      <c r="W314" s="19"/>
      <c r="X314" s="18">
        <f>(P314*W314)</f>
        <v>0</v>
      </c>
      <c r="Y314" s="17">
        <f>(Q314*X314)</f>
        <v>0</v>
      </c>
      <c r="Z314" s="16"/>
      <c r="AA314" s="15">
        <f>(T314*Z314)</f>
        <v>0</v>
      </c>
      <c r="AB314" s="14">
        <f>(U314*AA314)</f>
        <v>0</v>
      </c>
      <c r="AC314" s="12"/>
      <c r="AD314" s="13"/>
      <c r="AE314" s="12"/>
      <c r="AF314" s="11"/>
      <c r="AG314" s="11"/>
      <c r="AH314" s="5" t="s">
        <v>0</v>
      </c>
      <c r="AI314" s="4"/>
    </row>
    <row r="315" spans="1:35" ht="15" customHeight="1" thickBot="1" x14ac:dyDescent="0.3">
      <c r="A315" s="221"/>
      <c r="B315" s="232" t="s">
        <v>57</v>
      </c>
      <c r="C315" s="242" t="s">
        <v>2288</v>
      </c>
      <c r="D315" s="275">
        <v>40586</v>
      </c>
      <c r="E315" s="276">
        <v>6.1</v>
      </c>
      <c r="F315" s="277" t="s">
        <v>13</v>
      </c>
      <c r="G315" s="227"/>
      <c r="H315" s="227"/>
      <c r="I315" s="227"/>
      <c r="J315" s="227"/>
      <c r="K315" s="279" t="s">
        <v>2287</v>
      </c>
      <c r="L315" s="59"/>
      <c r="M315" s="71"/>
      <c r="N315" s="23" t="str">
        <f>IF(O315="?","?","")</f>
        <v/>
      </c>
      <c r="O315" s="23" t="str">
        <f>IF(AND(P315="",Q315&gt;0),"?",IF(P315="","◄",IF(Q315&gt;=1,"►","")))</f>
        <v>◄</v>
      </c>
      <c r="P315" s="24"/>
      <c r="Q315" s="21"/>
      <c r="R315" s="23" t="str">
        <f>IF(S315="?","?","")</f>
        <v/>
      </c>
      <c r="S315" s="23" t="str">
        <f>IF(AND(T315="",U315&gt;0),"?",IF(T315="","◄",IF(U315&gt;=1,"►","")))</f>
        <v>◄</v>
      </c>
      <c r="T315" s="22"/>
      <c r="U315" s="21"/>
      <c r="V315" s="20"/>
      <c r="W315" s="19"/>
      <c r="X315" s="18">
        <f>(P315*W315)</f>
        <v>0</v>
      </c>
      <c r="Y315" s="17">
        <f>(Q315*X315)</f>
        <v>0</v>
      </c>
      <c r="Z315" s="16"/>
      <c r="AA315" s="15">
        <f>(T315*Z315)</f>
        <v>0</v>
      </c>
      <c r="AB315" s="14">
        <f>(U315*AA315)</f>
        <v>0</v>
      </c>
      <c r="AC315" s="12"/>
      <c r="AD315" s="13"/>
      <c r="AE315" s="12"/>
      <c r="AF315" s="11"/>
      <c r="AG315" s="11"/>
      <c r="AH315" s="5" t="s">
        <v>0</v>
      </c>
      <c r="AI315" s="4"/>
    </row>
    <row r="316" spans="1:35" ht="15" customHeight="1" thickTop="1" thickBot="1" x14ac:dyDescent="0.25">
      <c r="A316" s="214">
        <f>ROWS(A317:A323)-1</f>
        <v>6</v>
      </c>
      <c r="B316" s="215" t="s">
        <v>2286</v>
      </c>
      <c r="C316" s="220"/>
      <c r="D316" s="217"/>
      <c r="E316" s="217"/>
      <c r="F316" s="238"/>
      <c r="G316" s="239"/>
      <c r="H316" s="217"/>
      <c r="I316" s="217"/>
      <c r="J316" s="217"/>
      <c r="K316" s="220"/>
      <c r="L316" s="6">
        <v>40586</v>
      </c>
      <c r="M316" s="72" t="s">
        <v>2285</v>
      </c>
      <c r="N316" s="23"/>
      <c r="O316" s="33" t="str">
        <f>IF(COUNTIF(N317:N323,"?")&gt;0,"?",IF(AND(P316="◄",Q316="►"),"◄►",IF(P316="◄","◄",IF(Q316="►","►",""))))</f>
        <v>◄</v>
      </c>
      <c r="P316" s="32" t="str">
        <f>IF(SUM(P317:P323)+1=ROWS(P317:P323)-COUNTIF(P317:P323,"-"),"","◄")</f>
        <v>◄</v>
      </c>
      <c r="Q316" s="31" t="str">
        <f>IF(SUM(Q317:Q323)&gt;0,"►","")</f>
        <v/>
      </c>
      <c r="R316" s="23"/>
      <c r="S316" s="33" t="str">
        <f>IF(COUNTIF(R317:R323,"?")&gt;0,"?",IF(AND(T316="◄",U316="►"),"◄►",IF(T316="◄","◄",IF(U316="►","►",""))))</f>
        <v>◄</v>
      </c>
      <c r="T316" s="32" t="str">
        <f>IF(SUM(T317:T323)+1=ROWS(T317:T323)-COUNTIF(T317:T323,"-"),"","◄")</f>
        <v>◄</v>
      </c>
      <c r="U316" s="31" t="str">
        <f>IF(SUM(U317:U323)&gt;0,"►","")</f>
        <v/>
      </c>
      <c r="V316" s="10">
        <f>ROWS(V317:V323)-1</f>
        <v>6</v>
      </c>
      <c r="W316" s="30">
        <f>SUM(W317:W323)-W323</f>
        <v>0</v>
      </c>
      <c r="X316" s="29" t="s">
        <v>17</v>
      </c>
      <c r="Y316" s="28"/>
      <c r="Z316" s="30">
        <f>SUM(Z317:Z323)-Z323</f>
        <v>0</v>
      </c>
      <c r="AA316" s="29" t="s">
        <v>17</v>
      </c>
      <c r="AB316" s="28"/>
      <c r="AC316" s="12"/>
      <c r="AD316" s="13"/>
      <c r="AE316" s="12"/>
      <c r="AF316" s="11"/>
      <c r="AG316" s="11"/>
      <c r="AH316" s="5" t="s">
        <v>0</v>
      </c>
      <c r="AI316" s="4"/>
    </row>
    <row r="317" spans="1:35" ht="15" customHeight="1" x14ac:dyDescent="0.25">
      <c r="A317" s="221"/>
      <c r="B317" s="240"/>
      <c r="C317" s="274" t="s">
        <v>2284</v>
      </c>
      <c r="D317" s="275">
        <v>40586</v>
      </c>
      <c r="E317" s="276">
        <v>1.1000000000000001</v>
      </c>
      <c r="F317" s="201">
        <v>1</v>
      </c>
      <c r="G317" s="227"/>
      <c r="H317" s="227"/>
      <c r="I317" s="227"/>
      <c r="J317" s="227"/>
      <c r="K317" s="280" t="s">
        <v>2283</v>
      </c>
      <c r="L317" s="59"/>
      <c r="M317" s="71"/>
      <c r="N317" s="23" t="str">
        <f t="shared" ref="N317:N322" si="164">IF(O317="?","?","")</f>
        <v/>
      </c>
      <c r="O317" s="23" t="str">
        <f t="shared" ref="O317:O322" si="165">IF(AND(P317="",Q317&gt;0),"?",IF(P317="","◄",IF(Q317&gt;=1,"►","")))</f>
        <v>◄</v>
      </c>
      <c r="P317" s="24"/>
      <c r="Q317" s="21"/>
      <c r="R317" s="23" t="str">
        <f t="shared" ref="R317:R322" si="166">IF(S317="?","?","")</f>
        <v/>
      </c>
      <c r="S317" s="23" t="str">
        <f t="shared" ref="S317:S322" si="167">IF(AND(T317="",U317&gt;0),"?",IF(T317="","◄",IF(U317&gt;=1,"►","")))</f>
        <v>◄</v>
      </c>
      <c r="T317" s="22"/>
      <c r="U317" s="21"/>
      <c r="V317" s="20"/>
      <c r="W317" s="19"/>
      <c r="X317" s="18">
        <f t="shared" ref="X317:Y322" si="168">(P317*W317)</f>
        <v>0</v>
      </c>
      <c r="Y317" s="17">
        <f t="shared" si="168"/>
        <v>0</v>
      </c>
      <c r="Z317" s="16"/>
      <c r="AA317" s="15">
        <f t="shared" ref="AA317:AB322" si="169">(T317*Z317)</f>
        <v>0</v>
      </c>
      <c r="AB317" s="14">
        <f t="shared" si="169"/>
        <v>0</v>
      </c>
      <c r="AC317" s="12"/>
      <c r="AD317" s="13"/>
      <c r="AE317" s="12"/>
      <c r="AF317" s="11"/>
      <c r="AG317" s="11"/>
      <c r="AH317" s="5" t="s">
        <v>0</v>
      </c>
      <c r="AI317" s="4"/>
    </row>
    <row r="318" spans="1:35" ht="15" customHeight="1" x14ac:dyDescent="0.25">
      <c r="A318" s="221"/>
      <c r="B318" s="240"/>
      <c r="C318" s="274">
        <v>4099</v>
      </c>
      <c r="D318" s="275">
        <v>40586</v>
      </c>
      <c r="E318" s="276">
        <v>1.1000000000000001</v>
      </c>
      <c r="F318" s="201">
        <v>1</v>
      </c>
      <c r="G318" s="227"/>
      <c r="H318" s="227"/>
      <c r="I318" s="227"/>
      <c r="J318" s="227"/>
      <c r="K318" s="280" t="s">
        <v>2282</v>
      </c>
      <c r="L318" s="59"/>
      <c r="M318" s="71"/>
      <c r="N318" s="23" t="str">
        <f t="shared" si="164"/>
        <v/>
      </c>
      <c r="O318" s="23" t="str">
        <f t="shared" si="165"/>
        <v>◄</v>
      </c>
      <c r="P318" s="24"/>
      <c r="Q318" s="21"/>
      <c r="R318" s="23" t="str">
        <f t="shared" si="166"/>
        <v/>
      </c>
      <c r="S318" s="23" t="str">
        <f t="shared" si="167"/>
        <v>◄</v>
      </c>
      <c r="T318" s="22"/>
      <c r="U318" s="21"/>
      <c r="V318" s="20"/>
      <c r="W318" s="19"/>
      <c r="X318" s="18">
        <f t="shared" si="168"/>
        <v>0</v>
      </c>
      <c r="Y318" s="17">
        <f t="shared" si="168"/>
        <v>0</v>
      </c>
      <c r="Z318" s="16"/>
      <c r="AA318" s="15">
        <f t="shared" si="169"/>
        <v>0</v>
      </c>
      <c r="AB318" s="14">
        <f t="shared" si="169"/>
        <v>0</v>
      </c>
      <c r="AC318" s="12"/>
      <c r="AD318" s="13"/>
      <c r="AE318" s="12"/>
      <c r="AF318" s="11"/>
      <c r="AG318" s="11"/>
      <c r="AH318" s="5" t="s">
        <v>0</v>
      </c>
      <c r="AI318" s="4"/>
    </row>
    <row r="319" spans="1:35" ht="15" customHeight="1" x14ac:dyDescent="0.25">
      <c r="A319" s="221"/>
      <c r="B319" s="240"/>
      <c r="C319" s="274">
        <v>4100</v>
      </c>
      <c r="D319" s="275">
        <v>40586</v>
      </c>
      <c r="E319" s="276">
        <v>1.1000000000000001</v>
      </c>
      <c r="F319" s="201">
        <v>1</v>
      </c>
      <c r="G319" s="227"/>
      <c r="H319" s="227"/>
      <c r="I319" s="227"/>
      <c r="J319" s="227"/>
      <c r="K319" s="280" t="s">
        <v>2281</v>
      </c>
      <c r="L319" s="59"/>
      <c r="M319" s="71"/>
      <c r="N319" s="23" t="str">
        <f t="shared" si="164"/>
        <v/>
      </c>
      <c r="O319" s="23" t="str">
        <f t="shared" si="165"/>
        <v>◄</v>
      </c>
      <c r="P319" s="24"/>
      <c r="Q319" s="21"/>
      <c r="R319" s="23" t="str">
        <f t="shared" si="166"/>
        <v/>
      </c>
      <c r="S319" s="23" t="str">
        <f t="shared" si="167"/>
        <v>◄</v>
      </c>
      <c r="T319" s="22"/>
      <c r="U319" s="21"/>
      <c r="V319" s="20"/>
      <c r="W319" s="19"/>
      <c r="X319" s="18">
        <f t="shared" si="168"/>
        <v>0</v>
      </c>
      <c r="Y319" s="17">
        <f t="shared" si="168"/>
        <v>0</v>
      </c>
      <c r="Z319" s="16"/>
      <c r="AA319" s="15">
        <f t="shared" si="169"/>
        <v>0</v>
      </c>
      <c r="AB319" s="14">
        <f t="shared" si="169"/>
        <v>0</v>
      </c>
      <c r="AC319" s="12"/>
      <c r="AD319" s="13"/>
      <c r="AE319" s="12"/>
      <c r="AF319" s="11"/>
      <c r="AG319" s="11"/>
      <c r="AH319" s="5" t="s">
        <v>0</v>
      </c>
      <c r="AI319" s="4"/>
    </row>
    <row r="320" spans="1:35" ht="15" customHeight="1" x14ac:dyDescent="0.25">
      <c r="A320" s="221"/>
      <c r="B320" s="240"/>
      <c r="C320" s="274">
        <v>4101</v>
      </c>
      <c r="D320" s="275">
        <v>40586</v>
      </c>
      <c r="E320" s="276">
        <v>1.1000000000000001</v>
      </c>
      <c r="F320" s="201">
        <v>1</v>
      </c>
      <c r="G320" s="227"/>
      <c r="H320" s="227"/>
      <c r="I320" s="227"/>
      <c r="J320" s="227"/>
      <c r="K320" s="280" t="s">
        <v>2280</v>
      </c>
      <c r="L320" s="59"/>
      <c r="M320" s="71"/>
      <c r="N320" s="23" t="str">
        <f t="shared" si="164"/>
        <v/>
      </c>
      <c r="O320" s="23" t="str">
        <f t="shared" si="165"/>
        <v>◄</v>
      </c>
      <c r="P320" s="24"/>
      <c r="Q320" s="21"/>
      <c r="R320" s="23" t="str">
        <f t="shared" si="166"/>
        <v/>
      </c>
      <c r="S320" s="23" t="str">
        <f t="shared" si="167"/>
        <v>◄</v>
      </c>
      <c r="T320" s="22"/>
      <c r="U320" s="21"/>
      <c r="V320" s="20"/>
      <c r="W320" s="19"/>
      <c r="X320" s="18">
        <f t="shared" si="168"/>
        <v>0</v>
      </c>
      <c r="Y320" s="17">
        <f t="shared" si="168"/>
        <v>0</v>
      </c>
      <c r="Z320" s="16"/>
      <c r="AA320" s="15">
        <f t="shared" si="169"/>
        <v>0</v>
      </c>
      <c r="AB320" s="14">
        <f t="shared" si="169"/>
        <v>0</v>
      </c>
      <c r="AC320" s="12"/>
      <c r="AD320" s="13"/>
      <c r="AE320" s="12"/>
      <c r="AF320" s="11"/>
      <c r="AG320" s="11"/>
      <c r="AH320" s="5" t="s">
        <v>0</v>
      </c>
      <c r="AI320" s="4"/>
    </row>
    <row r="321" spans="1:35" ht="15" customHeight="1" x14ac:dyDescent="0.25">
      <c r="A321" s="221"/>
      <c r="B321" s="240"/>
      <c r="C321" s="274">
        <v>4102</v>
      </c>
      <c r="D321" s="275">
        <v>40586</v>
      </c>
      <c r="E321" s="276">
        <v>1.1000000000000001</v>
      </c>
      <c r="F321" s="201">
        <v>1</v>
      </c>
      <c r="G321" s="227"/>
      <c r="H321" s="227"/>
      <c r="I321" s="227"/>
      <c r="J321" s="227"/>
      <c r="K321" s="280" t="s">
        <v>2279</v>
      </c>
      <c r="L321" s="59"/>
      <c r="M321" s="71"/>
      <c r="N321" s="23" t="str">
        <f t="shared" si="164"/>
        <v/>
      </c>
      <c r="O321" s="23" t="str">
        <f t="shared" si="165"/>
        <v>◄</v>
      </c>
      <c r="P321" s="24"/>
      <c r="Q321" s="21"/>
      <c r="R321" s="23" t="str">
        <f t="shared" si="166"/>
        <v/>
      </c>
      <c r="S321" s="23" t="str">
        <f t="shared" si="167"/>
        <v>◄</v>
      </c>
      <c r="T321" s="22"/>
      <c r="U321" s="21"/>
      <c r="V321" s="20"/>
      <c r="W321" s="19"/>
      <c r="X321" s="18">
        <f t="shared" si="168"/>
        <v>0</v>
      </c>
      <c r="Y321" s="17">
        <f t="shared" si="168"/>
        <v>0</v>
      </c>
      <c r="Z321" s="16"/>
      <c r="AA321" s="15">
        <f t="shared" si="169"/>
        <v>0</v>
      </c>
      <c r="AB321" s="14">
        <f t="shared" si="169"/>
        <v>0</v>
      </c>
      <c r="AC321" s="12"/>
      <c r="AD321" s="13"/>
      <c r="AE321" s="12"/>
      <c r="AF321" s="11"/>
      <c r="AG321" s="11"/>
      <c r="AH321" s="5" t="s">
        <v>0</v>
      </c>
      <c r="AI321" s="4"/>
    </row>
    <row r="322" spans="1:35" ht="15" customHeight="1" thickBot="1" x14ac:dyDescent="0.3">
      <c r="A322" s="221"/>
      <c r="B322" s="240"/>
      <c r="C322" s="247" t="s">
        <v>2278</v>
      </c>
      <c r="D322" s="275">
        <v>40586</v>
      </c>
      <c r="E322" s="276">
        <v>5.5</v>
      </c>
      <c r="F322" s="201">
        <v>1</v>
      </c>
      <c r="G322" s="227"/>
      <c r="H322" s="227"/>
      <c r="I322" s="227"/>
      <c r="J322" s="227"/>
      <c r="K322" s="279" t="s">
        <v>2277</v>
      </c>
      <c r="L322" s="59"/>
      <c r="M322" s="71"/>
      <c r="N322" s="23" t="str">
        <f t="shared" si="164"/>
        <v/>
      </c>
      <c r="O322" s="23" t="str">
        <f t="shared" si="165"/>
        <v>◄</v>
      </c>
      <c r="P322" s="24"/>
      <c r="Q322" s="21"/>
      <c r="R322" s="23" t="str">
        <f t="shared" si="166"/>
        <v/>
      </c>
      <c r="S322" s="23" t="str">
        <f t="shared" si="167"/>
        <v>◄</v>
      </c>
      <c r="T322" s="22"/>
      <c r="U322" s="21"/>
      <c r="V322" s="20"/>
      <c r="W322" s="19"/>
      <c r="X322" s="18">
        <f t="shared" si="168"/>
        <v>0</v>
      </c>
      <c r="Y322" s="17">
        <f t="shared" si="168"/>
        <v>0</v>
      </c>
      <c r="Z322" s="16"/>
      <c r="AA322" s="15">
        <f t="shared" si="169"/>
        <v>0</v>
      </c>
      <c r="AB322" s="14">
        <f t="shared" si="169"/>
        <v>0</v>
      </c>
      <c r="AC322" s="12"/>
      <c r="AD322" s="13"/>
      <c r="AE322" s="12"/>
      <c r="AF322" s="11"/>
      <c r="AG322" s="11"/>
      <c r="AH322" s="5" t="s">
        <v>0</v>
      </c>
      <c r="AI322" s="4"/>
    </row>
    <row r="323" spans="1:35" ht="15" customHeight="1" thickTop="1" thickBot="1" x14ac:dyDescent="0.25">
      <c r="A323" s="214">
        <f>ROWS(A324:A329)-1</f>
        <v>5</v>
      </c>
      <c r="B323" s="215" t="s">
        <v>2276</v>
      </c>
      <c r="C323" s="220"/>
      <c r="D323" s="217"/>
      <c r="E323" s="217"/>
      <c r="F323" s="238"/>
      <c r="G323" s="239"/>
      <c r="H323" s="217"/>
      <c r="I323" s="217"/>
      <c r="J323" s="217"/>
      <c r="K323" s="220"/>
      <c r="L323" s="6">
        <v>40586</v>
      </c>
      <c r="M323" s="72" t="s">
        <v>2275</v>
      </c>
      <c r="N323" s="23"/>
      <c r="O323" s="33" t="str">
        <f>IF(COUNTIF(N324:N329,"?")&gt;0,"?",IF(AND(P323="◄",Q323="►"),"◄►",IF(P323="◄","◄",IF(Q323="►","►",""))))</f>
        <v>◄</v>
      </c>
      <c r="P323" s="32" t="str">
        <f>IF(SUM(P324:P329)+1=ROWS(P324:P329)-COUNTIF(P324:P329,"-"),"","◄")</f>
        <v>◄</v>
      </c>
      <c r="Q323" s="31" t="str">
        <f>IF(SUM(Q324:Q329)&gt;0,"►","")</f>
        <v/>
      </c>
      <c r="R323" s="23"/>
      <c r="S323" s="33" t="str">
        <f>IF(COUNTIF(R324:R329,"?")&gt;0,"?",IF(AND(T323="◄",U323="►"),"◄►",IF(T323="◄","◄",IF(U323="►","►",""))))</f>
        <v>◄</v>
      </c>
      <c r="T323" s="32" t="str">
        <f>IF(SUM(T324:T329)+1=ROWS(T324:T329)-COUNTIF(T324:T329,"-"),"","◄")</f>
        <v>◄</v>
      </c>
      <c r="U323" s="31" t="str">
        <f>IF(SUM(U324:U329)&gt;0,"►","")</f>
        <v/>
      </c>
      <c r="V323" s="10">
        <f>ROWS(V324:V329)-1</f>
        <v>5</v>
      </c>
      <c r="W323" s="30">
        <f>SUM(W324:W329)-W329</f>
        <v>0</v>
      </c>
      <c r="X323" s="29" t="s">
        <v>17</v>
      </c>
      <c r="Y323" s="28"/>
      <c r="Z323" s="30">
        <f>SUM(Z324:Z329)-Z329</f>
        <v>0</v>
      </c>
      <c r="AA323" s="29" t="s">
        <v>17</v>
      </c>
      <c r="AB323" s="28"/>
      <c r="AC323" s="12"/>
      <c r="AD323" s="13"/>
      <c r="AE323" s="12"/>
      <c r="AF323" s="11"/>
      <c r="AG323" s="11"/>
      <c r="AH323" s="5" t="s">
        <v>0</v>
      </c>
      <c r="AI323" s="4"/>
    </row>
    <row r="324" spans="1:35" ht="15" customHeight="1" x14ac:dyDescent="0.25">
      <c r="A324" s="221"/>
      <c r="B324" s="240"/>
      <c r="C324" s="274" t="s">
        <v>2274</v>
      </c>
      <c r="D324" s="275">
        <v>40586</v>
      </c>
      <c r="E324" s="276">
        <v>0.61</v>
      </c>
      <c r="F324" s="277" t="s">
        <v>13</v>
      </c>
      <c r="G324" s="227"/>
      <c r="H324" s="227"/>
      <c r="I324" s="227"/>
      <c r="J324" s="227"/>
      <c r="K324" s="280" t="s">
        <v>2273</v>
      </c>
      <c r="L324" s="61"/>
      <c r="M324" s="66" t="s">
        <v>599</v>
      </c>
      <c r="N324" s="23" t="str">
        <f>IF(O324="?","?","")</f>
        <v/>
      </c>
      <c r="O324" s="23" t="str">
        <f>IF(AND(P324="",Q324&gt;0),"?",IF(P324="","◄",IF(Q324&gt;=1,"►","")))</f>
        <v>◄</v>
      </c>
      <c r="P324" s="24"/>
      <c r="Q324" s="21"/>
      <c r="R324" s="23" t="str">
        <f>IF(S324="?","?","")</f>
        <v/>
      </c>
      <c r="S324" s="23" t="str">
        <f>IF(AND(T324="",U324&gt;0),"?",IF(T324="","◄",IF(U324&gt;=1,"►","")))</f>
        <v>◄</v>
      </c>
      <c r="T324" s="22"/>
      <c r="U324" s="21"/>
      <c r="V324" s="20"/>
      <c r="W324" s="19"/>
      <c r="X324" s="18">
        <f t="shared" ref="X324:Y328" si="170">(P324*W324)</f>
        <v>0</v>
      </c>
      <c r="Y324" s="17">
        <f t="shared" si="170"/>
        <v>0</v>
      </c>
      <c r="Z324" s="16"/>
      <c r="AA324" s="15">
        <f t="shared" ref="AA324:AB328" si="171">(T324*Z324)</f>
        <v>0</v>
      </c>
      <c r="AB324" s="14">
        <f t="shared" si="171"/>
        <v>0</v>
      </c>
      <c r="AC324" s="12"/>
      <c r="AD324" s="13"/>
      <c r="AE324" s="12"/>
      <c r="AF324" s="11"/>
      <c r="AG324" s="11"/>
      <c r="AH324" s="5" t="s">
        <v>0</v>
      </c>
      <c r="AI324" s="4"/>
    </row>
    <row r="325" spans="1:35" ht="15" customHeight="1" x14ac:dyDescent="0.25">
      <c r="A325" s="221"/>
      <c r="B325" s="240"/>
      <c r="C325" s="281" t="s">
        <v>2272</v>
      </c>
      <c r="D325" s="275">
        <v>40586</v>
      </c>
      <c r="E325" s="276">
        <v>0.61</v>
      </c>
      <c r="F325" s="277" t="s">
        <v>13</v>
      </c>
      <c r="G325" s="227"/>
      <c r="H325" s="227"/>
      <c r="I325" s="227"/>
      <c r="J325" s="281">
        <v>4103</v>
      </c>
      <c r="K325" s="282" t="s">
        <v>597</v>
      </c>
      <c r="L325" s="59"/>
      <c r="M325" s="71"/>
      <c r="N325" s="23" t="str">
        <f>IF(O325="?","?","")</f>
        <v/>
      </c>
      <c r="O325" s="23" t="str">
        <f>IF(AND(P325="",Q325&gt;0),"?",IF(P325="","◄",IF(Q325&gt;=1,"►","")))</f>
        <v>◄</v>
      </c>
      <c r="P325" s="24"/>
      <c r="Q325" s="21"/>
      <c r="R325" s="23" t="str">
        <f>IF(S325="?","?","")</f>
        <v/>
      </c>
      <c r="S325" s="23" t="str">
        <f>IF(AND(T325="",U325&gt;0),"?",IF(T325="","◄",IF(U325&gt;=1,"►","")))</f>
        <v>◄</v>
      </c>
      <c r="T325" s="22"/>
      <c r="U325" s="21"/>
      <c r="V325" s="20"/>
      <c r="W325" s="19"/>
      <c r="X325" s="18">
        <f t="shared" si="170"/>
        <v>0</v>
      </c>
      <c r="Y325" s="17">
        <f t="shared" si="170"/>
        <v>0</v>
      </c>
      <c r="Z325" s="16"/>
      <c r="AA325" s="15">
        <f t="shared" si="171"/>
        <v>0</v>
      </c>
      <c r="AB325" s="14">
        <f t="shared" si="171"/>
        <v>0</v>
      </c>
      <c r="AC325" s="12"/>
      <c r="AD325" s="13"/>
      <c r="AE325" s="12"/>
      <c r="AF325" s="11"/>
      <c r="AG325" s="11"/>
      <c r="AH325" s="5" t="s">
        <v>0</v>
      </c>
      <c r="AI325" s="4"/>
    </row>
    <row r="326" spans="1:35" ht="15" customHeight="1" x14ac:dyDescent="0.25">
      <c r="A326" s="221"/>
      <c r="B326" s="240"/>
      <c r="C326" s="281" t="s">
        <v>2271</v>
      </c>
      <c r="D326" s="275">
        <v>40586</v>
      </c>
      <c r="E326" s="276">
        <v>0.61</v>
      </c>
      <c r="F326" s="277" t="s">
        <v>13</v>
      </c>
      <c r="G326" s="227"/>
      <c r="H326" s="227"/>
      <c r="I326" s="227"/>
      <c r="J326" s="281">
        <v>4103</v>
      </c>
      <c r="K326" s="282" t="s">
        <v>595</v>
      </c>
      <c r="L326" s="59"/>
      <c r="M326" s="71"/>
      <c r="N326" s="23" t="str">
        <f>IF(O326="?","?","")</f>
        <v/>
      </c>
      <c r="O326" s="23" t="str">
        <f>IF(AND(P326="",Q326&gt;0),"?",IF(P326="","◄",IF(Q326&gt;=1,"►","")))</f>
        <v>◄</v>
      </c>
      <c r="P326" s="24"/>
      <c r="Q326" s="21"/>
      <c r="R326" s="23" t="str">
        <f>IF(S326="?","?","")</f>
        <v/>
      </c>
      <c r="S326" s="23" t="str">
        <f>IF(AND(T326="",U326&gt;0),"?",IF(T326="","◄",IF(U326&gt;=1,"►","")))</f>
        <v>◄</v>
      </c>
      <c r="T326" s="22"/>
      <c r="U326" s="21"/>
      <c r="V326" s="20"/>
      <c r="W326" s="19"/>
      <c r="X326" s="18">
        <f t="shared" si="170"/>
        <v>0</v>
      </c>
      <c r="Y326" s="17">
        <f t="shared" si="170"/>
        <v>0</v>
      </c>
      <c r="Z326" s="16"/>
      <c r="AA326" s="15">
        <f t="shared" si="171"/>
        <v>0</v>
      </c>
      <c r="AB326" s="14">
        <f t="shared" si="171"/>
        <v>0</v>
      </c>
      <c r="AC326" s="12"/>
      <c r="AD326" s="13"/>
      <c r="AE326" s="12"/>
      <c r="AF326" s="11"/>
      <c r="AG326" s="11"/>
      <c r="AH326" s="5" t="s">
        <v>0</v>
      </c>
      <c r="AI326" s="4"/>
    </row>
    <row r="327" spans="1:35" ht="15" customHeight="1" x14ac:dyDescent="0.25">
      <c r="A327" s="221"/>
      <c r="B327" s="240"/>
      <c r="C327" s="281" t="s">
        <v>2270</v>
      </c>
      <c r="D327" s="275">
        <v>40586</v>
      </c>
      <c r="E327" s="276">
        <v>0.61</v>
      </c>
      <c r="F327" s="277" t="s">
        <v>13</v>
      </c>
      <c r="G327" s="227"/>
      <c r="H327" s="227"/>
      <c r="I327" s="227"/>
      <c r="J327" s="281">
        <v>4103</v>
      </c>
      <c r="K327" s="282" t="s">
        <v>179</v>
      </c>
      <c r="L327" s="59"/>
      <c r="M327" s="71"/>
      <c r="N327" s="23" t="str">
        <f>IF(O327="?","?","")</f>
        <v/>
      </c>
      <c r="O327" s="23" t="str">
        <f>IF(AND(P327="",Q327&gt;0),"?",IF(P327="","◄",IF(Q327&gt;=1,"►","")))</f>
        <v>◄</v>
      </c>
      <c r="P327" s="24"/>
      <c r="Q327" s="21"/>
      <c r="R327" s="23" t="str">
        <f>IF(S327="?","?","")</f>
        <v/>
      </c>
      <c r="S327" s="23" t="str">
        <f>IF(AND(T327="",U327&gt;0),"?",IF(T327="","◄",IF(U327&gt;=1,"►","")))</f>
        <v>◄</v>
      </c>
      <c r="T327" s="22"/>
      <c r="U327" s="21"/>
      <c r="V327" s="20"/>
      <c r="W327" s="19"/>
      <c r="X327" s="18">
        <f t="shared" si="170"/>
        <v>0</v>
      </c>
      <c r="Y327" s="17">
        <f t="shared" si="170"/>
        <v>0</v>
      </c>
      <c r="Z327" s="16"/>
      <c r="AA327" s="15">
        <f t="shared" si="171"/>
        <v>0</v>
      </c>
      <c r="AB327" s="14">
        <f t="shared" si="171"/>
        <v>0</v>
      </c>
      <c r="AC327" s="12"/>
      <c r="AD327" s="13"/>
      <c r="AE327" s="12"/>
      <c r="AF327" s="11"/>
      <c r="AG327" s="11"/>
      <c r="AH327" s="5" t="s">
        <v>0</v>
      </c>
      <c r="AI327" s="4"/>
    </row>
    <row r="328" spans="1:35" ht="15" customHeight="1" thickBot="1" x14ac:dyDescent="0.3">
      <c r="A328" s="221"/>
      <c r="B328" s="240"/>
      <c r="C328" s="247" t="s">
        <v>2269</v>
      </c>
      <c r="D328" s="275">
        <v>40586</v>
      </c>
      <c r="E328" s="276">
        <v>6.1</v>
      </c>
      <c r="F328" s="277" t="s">
        <v>13</v>
      </c>
      <c r="G328" s="227"/>
      <c r="H328" s="227"/>
      <c r="I328" s="227"/>
      <c r="J328" s="227"/>
      <c r="K328" s="279" t="s">
        <v>2268</v>
      </c>
      <c r="L328" s="59"/>
      <c r="M328" s="71"/>
      <c r="N328" s="23" t="str">
        <f>IF(O328="?","?","")</f>
        <v/>
      </c>
      <c r="O328" s="23" t="str">
        <f>IF(AND(P328="",Q328&gt;0),"?",IF(P328="","◄",IF(Q328&gt;=1,"►","")))</f>
        <v>◄</v>
      </c>
      <c r="P328" s="24"/>
      <c r="Q328" s="21"/>
      <c r="R328" s="23" t="str">
        <f>IF(S328="?","?","")</f>
        <v/>
      </c>
      <c r="S328" s="23" t="str">
        <f>IF(AND(T328="",U328&gt;0),"?",IF(T328="","◄",IF(U328&gt;=1,"►","")))</f>
        <v>◄</v>
      </c>
      <c r="T328" s="22"/>
      <c r="U328" s="21"/>
      <c r="V328" s="20"/>
      <c r="W328" s="19"/>
      <c r="X328" s="18">
        <f t="shared" si="170"/>
        <v>0</v>
      </c>
      <c r="Y328" s="17">
        <f t="shared" si="170"/>
        <v>0</v>
      </c>
      <c r="Z328" s="16"/>
      <c r="AA328" s="15">
        <f t="shared" si="171"/>
        <v>0</v>
      </c>
      <c r="AB328" s="14">
        <f t="shared" si="171"/>
        <v>0</v>
      </c>
      <c r="AC328" s="12"/>
      <c r="AD328" s="13"/>
      <c r="AE328" s="12"/>
      <c r="AF328" s="11"/>
      <c r="AG328" s="11"/>
      <c r="AH328" s="5" t="s">
        <v>0</v>
      </c>
      <c r="AI328" s="4"/>
    </row>
    <row r="329" spans="1:35" ht="15" customHeight="1" thickTop="1" thickBot="1" x14ac:dyDescent="0.25">
      <c r="A329" s="214">
        <f>ROWS(A330:A332)-1</f>
        <v>2</v>
      </c>
      <c r="B329" s="215" t="s">
        <v>2267</v>
      </c>
      <c r="C329" s="220"/>
      <c r="D329" s="217"/>
      <c r="E329" s="217"/>
      <c r="F329" s="238"/>
      <c r="G329" s="239"/>
      <c r="H329" s="217"/>
      <c r="I329" s="217"/>
      <c r="J329" s="217"/>
      <c r="K329" s="220"/>
      <c r="L329" s="6">
        <v>40607</v>
      </c>
      <c r="M329" s="72" t="s">
        <v>2266</v>
      </c>
      <c r="N329" s="23"/>
      <c r="O329" s="33" t="str">
        <f>IF(COUNTIF(N330:N332,"?")&gt;0,"?",IF(AND(P329="◄",Q329="►"),"◄►",IF(P329="◄","◄",IF(Q329="►","►",""))))</f>
        <v>◄</v>
      </c>
      <c r="P329" s="32" t="str">
        <f>IF(SUM(P330:P332)+1=ROWS(P330:P332)-COUNTIF(P330:P332,"-"),"","◄")</f>
        <v>◄</v>
      </c>
      <c r="Q329" s="31" t="str">
        <f>IF(SUM(Q330:Q332)&gt;0,"►","")</f>
        <v/>
      </c>
      <c r="R329" s="23"/>
      <c r="S329" s="33" t="str">
        <f>IF(COUNTIF(R330:R332,"?")&gt;0,"?",IF(AND(T329="◄",U329="►"),"◄►",IF(T329="◄","◄",IF(U329="►","►",""))))</f>
        <v>◄</v>
      </c>
      <c r="T329" s="32" t="str">
        <f>IF(SUM(T330:T332)+1=ROWS(T330:T332)-COUNTIF(T330:T332,"-"),"","◄")</f>
        <v>◄</v>
      </c>
      <c r="U329" s="31" t="str">
        <f>IF(SUM(U330:U332)&gt;0,"►","")</f>
        <v/>
      </c>
      <c r="V329" s="10">
        <f>ROWS(V330:V332)-1</f>
        <v>2</v>
      </c>
      <c r="W329" s="30">
        <f>SUM(W330:W332)-W332</f>
        <v>0</v>
      </c>
      <c r="X329" s="29" t="s">
        <v>17</v>
      </c>
      <c r="Y329" s="28"/>
      <c r="Z329" s="30">
        <f>SUM(Z330:Z332)-Z332</f>
        <v>0</v>
      </c>
      <c r="AA329" s="29" t="s">
        <v>17</v>
      </c>
      <c r="AB329" s="28"/>
      <c r="AC329" s="12"/>
      <c r="AD329" s="13"/>
      <c r="AE329" s="12"/>
      <c r="AF329" s="11"/>
      <c r="AG329" s="11"/>
      <c r="AH329" s="5" t="s">
        <v>0</v>
      </c>
      <c r="AI329" s="4"/>
    </row>
    <row r="330" spans="1:35" ht="28.2" customHeight="1" x14ac:dyDescent="0.25">
      <c r="A330" s="221"/>
      <c r="B330" s="240"/>
      <c r="C330" s="274">
        <v>4104</v>
      </c>
      <c r="D330" s="275">
        <v>40586</v>
      </c>
      <c r="E330" s="276">
        <v>6.1</v>
      </c>
      <c r="F330" s="277" t="s">
        <v>13</v>
      </c>
      <c r="G330" s="227"/>
      <c r="H330" s="227"/>
      <c r="I330" s="227"/>
      <c r="J330" s="227"/>
      <c r="K330" s="288" t="s">
        <v>2265</v>
      </c>
      <c r="L330" s="59"/>
      <c r="M330" s="71"/>
      <c r="N330" s="23" t="str">
        <f>IF(O330="?","?","")</f>
        <v/>
      </c>
      <c r="O330" s="23" t="str">
        <f>IF(AND(P330="",Q330&gt;0),"?",IF(P330="","◄",IF(Q330&gt;=1,"►","")))</f>
        <v>◄</v>
      </c>
      <c r="P330" s="24"/>
      <c r="Q330" s="21"/>
      <c r="R330" s="23" t="str">
        <f>IF(S330="?","?","")</f>
        <v/>
      </c>
      <c r="S330" s="23" t="str">
        <f>IF(AND(T330="",U330&gt;0),"?",IF(T330="","◄",IF(U330&gt;=1,"►","")))</f>
        <v>◄</v>
      </c>
      <c r="T330" s="22"/>
      <c r="U330" s="21"/>
      <c r="V330" s="20"/>
      <c r="W330" s="19"/>
      <c r="X330" s="18">
        <f>(P330*W330)</f>
        <v>0</v>
      </c>
      <c r="Y330" s="17">
        <f>(Q330*X330)</f>
        <v>0</v>
      </c>
      <c r="Z330" s="16"/>
      <c r="AA330" s="15">
        <f>(T330*Z330)</f>
        <v>0</v>
      </c>
      <c r="AB330" s="14">
        <f>(U330*AA330)</f>
        <v>0</v>
      </c>
      <c r="AC330" s="12"/>
      <c r="AD330" s="13"/>
      <c r="AE330" s="12"/>
      <c r="AF330" s="11"/>
      <c r="AG330" s="11"/>
      <c r="AH330" s="5" t="s">
        <v>0</v>
      </c>
      <c r="AI330" s="4"/>
    </row>
    <row r="331" spans="1:35" ht="15" customHeight="1" thickBot="1" x14ac:dyDescent="0.3">
      <c r="A331" s="221"/>
      <c r="B331" s="232" t="s">
        <v>57</v>
      </c>
      <c r="C331" s="242">
        <v>4104</v>
      </c>
      <c r="D331" s="275">
        <v>40586</v>
      </c>
      <c r="E331" s="276">
        <v>61</v>
      </c>
      <c r="F331" s="277" t="s">
        <v>13</v>
      </c>
      <c r="G331" s="227"/>
      <c r="H331" s="227"/>
      <c r="I331" s="227"/>
      <c r="J331" s="227"/>
      <c r="K331" s="279" t="s">
        <v>2264</v>
      </c>
      <c r="L331" s="59"/>
      <c r="M331" s="71"/>
      <c r="N331" s="23" t="str">
        <f>IF(O331="?","?","")</f>
        <v/>
      </c>
      <c r="O331" s="23" t="str">
        <f>IF(AND(P331="",Q331&gt;0),"?",IF(P331="","◄",IF(Q331&gt;=1,"►","")))</f>
        <v>◄</v>
      </c>
      <c r="P331" s="24"/>
      <c r="Q331" s="21"/>
      <c r="R331" s="23" t="str">
        <f>IF(S331="?","?","")</f>
        <v/>
      </c>
      <c r="S331" s="23" t="str">
        <f>IF(AND(T331="",U331&gt;0),"?",IF(T331="","◄",IF(U331&gt;=1,"►","")))</f>
        <v>◄</v>
      </c>
      <c r="T331" s="22"/>
      <c r="U331" s="21"/>
      <c r="V331" s="20"/>
      <c r="W331" s="19"/>
      <c r="X331" s="18">
        <f>(P331*W331)</f>
        <v>0</v>
      </c>
      <c r="Y331" s="17">
        <f>(Q331*X331)</f>
        <v>0</v>
      </c>
      <c r="Z331" s="16"/>
      <c r="AA331" s="15">
        <f>(T331*Z331)</f>
        <v>0</v>
      </c>
      <c r="AB331" s="14">
        <f>(U331*AA331)</f>
        <v>0</v>
      </c>
      <c r="AC331" s="12"/>
      <c r="AD331" s="13"/>
      <c r="AE331" s="12"/>
      <c r="AF331" s="11"/>
      <c r="AG331" s="11"/>
      <c r="AH331" s="5" t="s">
        <v>0</v>
      </c>
      <c r="AI331" s="4"/>
    </row>
    <row r="332" spans="1:35" ht="15" customHeight="1" thickTop="1" thickBot="1" x14ac:dyDescent="0.25">
      <c r="A332" s="214">
        <f>ROWS(A333:A340)-1</f>
        <v>7</v>
      </c>
      <c r="B332" s="215" t="s">
        <v>2263</v>
      </c>
      <c r="C332" s="220"/>
      <c r="D332" s="217"/>
      <c r="E332" s="217"/>
      <c r="F332" s="238"/>
      <c r="G332" s="239"/>
      <c r="H332" s="217"/>
      <c r="I332" s="217"/>
      <c r="J332" s="217"/>
      <c r="K332" s="220"/>
      <c r="L332" s="6">
        <v>40607</v>
      </c>
      <c r="M332" s="72" t="s">
        <v>2262</v>
      </c>
      <c r="N332" s="23"/>
      <c r="O332" s="33" t="str">
        <f>IF(COUNTIF(N333:N340,"?")&gt;0,"?",IF(AND(P332="◄",Q332="►"),"◄►",IF(P332="◄","◄",IF(Q332="►","►",""))))</f>
        <v>◄</v>
      </c>
      <c r="P332" s="32" t="str">
        <f>IF(SUM(P333:P340)+1=ROWS(P333:P340)-COUNTIF(P333:P340,"-"),"","◄")</f>
        <v>◄</v>
      </c>
      <c r="Q332" s="31" t="str">
        <f>IF(SUM(Q333:Q340)&gt;0,"►","")</f>
        <v/>
      </c>
      <c r="R332" s="23"/>
      <c r="S332" s="33" t="str">
        <f>IF(COUNTIF(R333:R340,"?")&gt;0,"?",IF(AND(T332="◄",U332="►"),"◄►",IF(T332="◄","◄",IF(U332="►","►",""))))</f>
        <v>◄</v>
      </c>
      <c r="T332" s="32" t="str">
        <f>IF(SUM(T333:T340)+1=ROWS(T333:T340)-COUNTIF(T333:T340,"-"),"","◄")</f>
        <v>◄</v>
      </c>
      <c r="U332" s="31" t="str">
        <f>IF(SUM(U333:U340)&gt;0,"►","")</f>
        <v/>
      </c>
      <c r="V332" s="10">
        <f>ROWS(V333:V340)-1</f>
        <v>7</v>
      </c>
      <c r="W332" s="30">
        <f>SUM(W333:W340)-W340</f>
        <v>0</v>
      </c>
      <c r="X332" s="29" t="s">
        <v>17</v>
      </c>
      <c r="Y332" s="28"/>
      <c r="Z332" s="30">
        <f>SUM(Z333:Z340)-Z340</f>
        <v>0</v>
      </c>
      <c r="AA332" s="29" t="s">
        <v>17</v>
      </c>
      <c r="AB332" s="28"/>
      <c r="AC332" s="12"/>
      <c r="AD332" s="13"/>
      <c r="AE332" s="12"/>
      <c r="AF332" s="11"/>
      <c r="AG332" s="11"/>
      <c r="AH332" s="5" t="s">
        <v>0</v>
      </c>
      <c r="AI332" s="4"/>
    </row>
    <row r="333" spans="1:35" ht="15" customHeight="1" x14ac:dyDescent="0.25">
      <c r="A333" s="221"/>
      <c r="B333" s="240"/>
      <c r="C333" s="274" t="s">
        <v>2255</v>
      </c>
      <c r="D333" s="275">
        <v>40607</v>
      </c>
      <c r="E333" s="276">
        <v>0.93</v>
      </c>
      <c r="F333" s="201">
        <v>1</v>
      </c>
      <c r="G333" s="227"/>
      <c r="H333" s="227"/>
      <c r="I333" s="227"/>
      <c r="J333" s="227"/>
      <c r="K333" s="280" t="s">
        <v>2261</v>
      </c>
      <c r="L333" s="59"/>
      <c r="M333" s="71"/>
      <c r="N333" s="23" t="str">
        <f t="shared" ref="N333:N339" si="172">IF(O333="?","?","")</f>
        <v/>
      </c>
      <c r="O333" s="23" t="str">
        <f t="shared" ref="O333:O339" si="173">IF(AND(P333="",Q333&gt;0),"?",IF(P333="","◄",IF(Q333&gt;=1,"►","")))</f>
        <v>◄</v>
      </c>
      <c r="P333" s="24"/>
      <c r="Q333" s="21"/>
      <c r="R333" s="23" t="str">
        <f t="shared" ref="R333:R339" si="174">IF(S333="?","?","")</f>
        <v/>
      </c>
      <c r="S333" s="23" t="str">
        <f t="shared" ref="S333:S339" si="175">IF(AND(T333="",U333&gt;0),"?",IF(T333="","◄",IF(U333&gt;=1,"►","")))</f>
        <v>◄</v>
      </c>
      <c r="T333" s="22"/>
      <c r="U333" s="21"/>
      <c r="V333" s="20"/>
      <c r="W333" s="19"/>
      <c r="X333" s="18">
        <f t="shared" ref="X333:Y339" si="176">(P333*W333)</f>
        <v>0</v>
      </c>
      <c r="Y333" s="17">
        <f t="shared" si="176"/>
        <v>0</v>
      </c>
      <c r="Z333" s="16"/>
      <c r="AA333" s="15">
        <f t="shared" ref="AA333:AB339" si="177">(T333*Z333)</f>
        <v>0</v>
      </c>
      <c r="AB333" s="14">
        <f t="shared" si="177"/>
        <v>0</v>
      </c>
      <c r="AC333" s="12"/>
      <c r="AD333" s="13"/>
      <c r="AE333" s="12"/>
      <c r="AF333" s="11"/>
      <c r="AG333" s="11"/>
      <c r="AH333" s="5" t="s">
        <v>0</v>
      </c>
      <c r="AI333" s="4"/>
    </row>
    <row r="334" spans="1:35" ht="15" customHeight="1" x14ac:dyDescent="0.25">
      <c r="A334" s="221"/>
      <c r="B334" s="240"/>
      <c r="C334" s="274">
        <v>4106</v>
      </c>
      <c r="D334" s="275">
        <v>40607</v>
      </c>
      <c r="E334" s="276">
        <v>0.93</v>
      </c>
      <c r="F334" s="201">
        <v>1</v>
      </c>
      <c r="G334" s="227"/>
      <c r="H334" s="227"/>
      <c r="I334" s="227"/>
      <c r="J334" s="227"/>
      <c r="K334" s="280" t="s">
        <v>2260</v>
      </c>
      <c r="L334" s="59"/>
      <c r="M334" s="71"/>
      <c r="N334" s="23" t="str">
        <f t="shared" si="172"/>
        <v/>
      </c>
      <c r="O334" s="23" t="str">
        <f t="shared" si="173"/>
        <v>◄</v>
      </c>
      <c r="P334" s="24"/>
      <c r="Q334" s="21"/>
      <c r="R334" s="23" t="str">
        <f t="shared" si="174"/>
        <v/>
      </c>
      <c r="S334" s="23" t="str">
        <f t="shared" si="175"/>
        <v>◄</v>
      </c>
      <c r="T334" s="22"/>
      <c r="U334" s="21"/>
      <c r="V334" s="20"/>
      <c r="W334" s="19"/>
      <c r="X334" s="18">
        <f t="shared" si="176"/>
        <v>0</v>
      </c>
      <c r="Y334" s="17">
        <f t="shared" si="176"/>
        <v>0</v>
      </c>
      <c r="Z334" s="16"/>
      <c r="AA334" s="15">
        <f t="shared" si="177"/>
        <v>0</v>
      </c>
      <c r="AB334" s="14">
        <f t="shared" si="177"/>
        <v>0</v>
      </c>
      <c r="AC334" s="12"/>
      <c r="AD334" s="13"/>
      <c r="AE334" s="12"/>
      <c r="AF334" s="11"/>
      <c r="AG334" s="11"/>
      <c r="AH334" s="5" t="s">
        <v>0</v>
      </c>
      <c r="AI334" s="4"/>
    </row>
    <row r="335" spans="1:35" ht="15" customHeight="1" x14ac:dyDescent="0.25">
      <c r="A335" s="221"/>
      <c r="B335" s="240"/>
      <c r="C335" s="274">
        <v>4107</v>
      </c>
      <c r="D335" s="275">
        <v>40607</v>
      </c>
      <c r="E335" s="276">
        <v>0.93</v>
      </c>
      <c r="F335" s="201">
        <v>1</v>
      </c>
      <c r="G335" s="227"/>
      <c r="H335" s="227"/>
      <c r="I335" s="227"/>
      <c r="J335" s="227"/>
      <c r="K335" s="280" t="s">
        <v>2259</v>
      </c>
      <c r="L335" s="59"/>
      <c r="M335" s="71"/>
      <c r="N335" s="23" t="str">
        <f t="shared" si="172"/>
        <v/>
      </c>
      <c r="O335" s="23" t="str">
        <f t="shared" si="173"/>
        <v>◄</v>
      </c>
      <c r="P335" s="24"/>
      <c r="Q335" s="21"/>
      <c r="R335" s="23" t="str">
        <f t="shared" si="174"/>
        <v/>
      </c>
      <c r="S335" s="23" t="str">
        <f t="shared" si="175"/>
        <v>◄</v>
      </c>
      <c r="T335" s="22"/>
      <c r="U335" s="21"/>
      <c r="V335" s="20"/>
      <c r="W335" s="19"/>
      <c r="X335" s="18">
        <f t="shared" si="176"/>
        <v>0</v>
      </c>
      <c r="Y335" s="17">
        <f t="shared" si="176"/>
        <v>0</v>
      </c>
      <c r="Z335" s="16"/>
      <c r="AA335" s="15">
        <f t="shared" si="177"/>
        <v>0</v>
      </c>
      <c r="AB335" s="14">
        <f t="shared" si="177"/>
        <v>0</v>
      </c>
      <c r="AC335" s="12"/>
      <c r="AD335" s="13"/>
      <c r="AE335" s="12"/>
      <c r="AF335" s="11"/>
      <c r="AG335" s="11"/>
      <c r="AH335" s="5" t="s">
        <v>0</v>
      </c>
      <c r="AI335" s="4"/>
    </row>
    <row r="336" spans="1:35" ht="15" customHeight="1" x14ac:dyDescent="0.25">
      <c r="A336" s="221"/>
      <c r="B336" s="240"/>
      <c r="C336" s="274">
        <v>4108</v>
      </c>
      <c r="D336" s="275">
        <v>40607</v>
      </c>
      <c r="E336" s="276">
        <v>0.93</v>
      </c>
      <c r="F336" s="201">
        <v>1</v>
      </c>
      <c r="G336" s="227"/>
      <c r="H336" s="227"/>
      <c r="I336" s="227"/>
      <c r="J336" s="227"/>
      <c r="K336" s="280" t="s">
        <v>2258</v>
      </c>
      <c r="L336" s="59"/>
      <c r="M336" s="71"/>
      <c r="N336" s="23" t="str">
        <f t="shared" si="172"/>
        <v/>
      </c>
      <c r="O336" s="23" t="str">
        <f t="shared" si="173"/>
        <v>◄</v>
      </c>
      <c r="P336" s="24"/>
      <c r="Q336" s="21"/>
      <c r="R336" s="23" t="str">
        <f t="shared" si="174"/>
        <v/>
      </c>
      <c r="S336" s="23" t="str">
        <f t="shared" si="175"/>
        <v>◄</v>
      </c>
      <c r="T336" s="22"/>
      <c r="U336" s="21"/>
      <c r="V336" s="20"/>
      <c r="W336" s="19"/>
      <c r="X336" s="18">
        <f t="shared" si="176"/>
        <v>0</v>
      </c>
      <c r="Y336" s="17">
        <f t="shared" si="176"/>
        <v>0</v>
      </c>
      <c r="Z336" s="16"/>
      <c r="AA336" s="15">
        <f t="shared" si="177"/>
        <v>0</v>
      </c>
      <c r="AB336" s="14">
        <f t="shared" si="177"/>
        <v>0</v>
      </c>
      <c r="AC336" s="12"/>
      <c r="AD336" s="13"/>
      <c r="AE336" s="12"/>
      <c r="AF336" s="11"/>
      <c r="AG336" s="11"/>
      <c r="AH336" s="5" t="s">
        <v>0</v>
      </c>
      <c r="AI336" s="4"/>
    </row>
    <row r="337" spans="1:35" ht="15" customHeight="1" x14ac:dyDescent="0.25">
      <c r="A337" s="221"/>
      <c r="B337" s="240"/>
      <c r="C337" s="274">
        <v>4109</v>
      </c>
      <c r="D337" s="275">
        <v>40607</v>
      </c>
      <c r="E337" s="276">
        <v>0.93</v>
      </c>
      <c r="F337" s="201">
        <v>1</v>
      </c>
      <c r="G337" s="227"/>
      <c r="H337" s="227"/>
      <c r="I337" s="227"/>
      <c r="J337" s="227"/>
      <c r="K337" s="280" t="s">
        <v>2257</v>
      </c>
      <c r="L337" s="59"/>
      <c r="M337" s="71"/>
      <c r="N337" s="23" t="str">
        <f t="shared" si="172"/>
        <v/>
      </c>
      <c r="O337" s="23" t="str">
        <f t="shared" si="173"/>
        <v>◄</v>
      </c>
      <c r="P337" s="24"/>
      <c r="Q337" s="21"/>
      <c r="R337" s="23" t="str">
        <f t="shared" si="174"/>
        <v/>
      </c>
      <c r="S337" s="23" t="str">
        <f t="shared" si="175"/>
        <v>◄</v>
      </c>
      <c r="T337" s="22"/>
      <c r="U337" s="21"/>
      <c r="V337" s="20"/>
      <c r="W337" s="19"/>
      <c r="X337" s="18">
        <f t="shared" si="176"/>
        <v>0</v>
      </c>
      <c r="Y337" s="17">
        <f t="shared" si="176"/>
        <v>0</v>
      </c>
      <c r="Z337" s="16"/>
      <c r="AA337" s="15">
        <f t="shared" si="177"/>
        <v>0</v>
      </c>
      <c r="AB337" s="14">
        <f t="shared" si="177"/>
        <v>0</v>
      </c>
      <c r="AC337" s="12"/>
      <c r="AD337" s="13"/>
      <c r="AE337" s="12"/>
      <c r="AF337" s="11"/>
      <c r="AG337" s="11"/>
      <c r="AH337" s="5" t="s">
        <v>0</v>
      </c>
      <c r="AI337" s="4"/>
    </row>
    <row r="338" spans="1:35" ht="15" customHeight="1" x14ac:dyDescent="0.25">
      <c r="A338" s="221"/>
      <c r="B338" s="240"/>
      <c r="C338" s="281" t="s">
        <v>2256</v>
      </c>
      <c r="D338" s="275">
        <v>40607</v>
      </c>
      <c r="E338" s="276">
        <v>4.6500000000000004</v>
      </c>
      <c r="F338" s="201">
        <v>1</v>
      </c>
      <c r="G338" s="227"/>
      <c r="H338" s="274" t="s">
        <v>2255</v>
      </c>
      <c r="I338" s="289" t="s">
        <v>2199</v>
      </c>
      <c r="J338" s="274">
        <v>4109</v>
      </c>
      <c r="K338" s="282" t="s">
        <v>778</v>
      </c>
      <c r="L338" s="59"/>
      <c r="M338" s="71"/>
      <c r="N338" s="23" t="str">
        <f t="shared" si="172"/>
        <v/>
      </c>
      <c r="O338" s="23" t="str">
        <f t="shared" si="173"/>
        <v>◄</v>
      </c>
      <c r="P338" s="24"/>
      <c r="Q338" s="21"/>
      <c r="R338" s="23" t="str">
        <f t="shared" si="174"/>
        <v/>
      </c>
      <c r="S338" s="23" t="str">
        <f t="shared" si="175"/>
        <v>◄</v>
      </c>
      <c r="T338" s="22"/>
      <c r="U338" s="21"/>
      <c r="V338" s="20"/>
      <c r="W338" s="19"/>
      <c r="X338" s="18">
        <f t="shared" si="176"/>
        <v>0</v>
      </c>
      <c r="Y338" s="17">
        <f t="shared" si="176"/>
        <v>0</v>
      </c>
      <c r="Z338" s="16"/>
      <c r="AA338" s="15">
        <f t="shared" si="177"/>
        <v>0</v>
      </c>
      <c r="AB338" s="14">
        <f t="shared" si="177"/>
        <v>0</v>
      </c>
      <c r="AC338" s="12"/>
      <c r="AD338" s="13"/>
      <c r="AE338" s="12"/>
      <c r="AF338" s="11"/>
      <c r="AG338" s="11"/>
      <c r="AH338" s="5" t="s">
        <v>0</v>
      </c>
      <c r="AI338" s="4"/>
    </row>
    <row r="339" spans="1:35" ht="15" customHeight="1" thickBot="1" x14ac:dyDescent="0.3">
      <c r="A339" s="221"/>
      <c r="B339" s="240"/>
      <c r="C339" s="247" t="s">
        <v>2254</v>
      </c>
      <c r="D339" s="275">
        <v>40607</v>
      </c>
      <c r="E339" s="276">
        <v>4.6500000000000004</v>
      </c>
      <c r="F339" s="201">
        <v>1</v>
      </c>
      <c r="G339" s="227"/>
      <c r="H339" s="227"/>
      <c r="I339" s="227"/>
      <c r="J339" s="227"/>
      <c r="K339" s="279" t="s">
        <v>2253</v>
      </c>
      <c r="L339" s="59"/>
      <c r="M339" s="71"/>
      <c r="N339" s="23" t="str">
        <f t="shared" si="172"/>
        <v/>
      </c>
      <c r="O339" s="23" t="str">
        <f t="shared" si="173"/>
        <v>◄</v>
      </c>
      <c r="P339" s="24"/>
      <c r="Q339" s="21"/>
      <c r="R339" s="23" t="str">
        <f t="shared" si="174"/>
        <v/>
      </c>
      <c r="S339" s="23" t="str">
        <f t="shared" si="175"/>
        <v>◄</v>
      </c>
      <c r="T339" s="22"/>
      <c r="U339" s="21"/>
      <c r="V339" s="20"/>
      <c r="W339" s="19"/>
      <c r="X339" s="18">
        <f t="shared" si="176"/>
        <v>0</v>
      </c>
      <c r="Y339" s="17">
        <f t="shared" si="176"/>
        <v>0</v>
      </c>
      <c r="Z339" s="16"/>
      <c r="AA339" s="15">
        <f t="shared" si="177"/>
        <v>0</v>
      </c>
      <c r="AB339" s="14">
        <f t="shared" si="177"/>
        <v>0</v>
      </c>
      <c r="AC339" s="12"/>
      <c r="AD339" s="13"/>
      <c r="AE339" s="12"/>
      <c r="AF339" s="11"/>
      <c r="AG339" s="11"/>
      <c r="AH339" s="5" t="s">
        <v>0</v>
      </c>
      <c r="AI339" s="4"/>
    </row>
    <row r="340" spans="1:35" ht="15" customHeight="1" thickTop="1" thickBot="1" x14ac:dyDescent="0.25">
      <c r="A340" s="214">
        <f>ROWS(A341:A353)-1</f>
        <v>12</v>
      </c>
      <c r="B340" s="215" t="s">
        <v>2252</v>
      </c>
      <c r="C340" s="220"/>
      <c r="D340" s="217"/>
      <c r="E340" s="217"/>
      <c r="F340" s="238"/>
      <c r="G340" s="239"/>
      <c r="H340" s="217"/>
      <c r="I340" s="217"/>
      <c r="J340" s="217"/>
      <c r="K340" s="220"/>
      <c r="L340" s="6">
        <v>40635</v>
      </c>
      <c r="M340" s="72" t="s">
        <v>2251</v>
      </c>
      <c r="N340" s="23"/>
      <c r="O340" s="33" t="str">
        <f>IF(COUNTIF(N341:N353,"?")&gt;0,"?",IF(AND(P340="◄",Q340="►"),"◄►",IF(P340="◄","◄",IF(Q340="►","►",""))))</f>
        <v>◄</v>
      </c>
      <c r="P340" s="32" t="str">
        <f>IF(SUM(P341:P353)+1=ROWS(P341:P353)-COUNTIF(P341:P353,"-"),"","◄")</f>
        <v>◄</v>
      </c>
      <c r="Q340" s="31" t="str">
        <f>IF(SUM(Q341:Q353)&gt;0,"►","")</f>
        <v/>
      </c>
      <c r="R340" s="23"/>
      <c r="S340" s="33" t="str">
        <f>IF(COUNTIF(R341:R353,"?")&gt;0,"?",IF(AND(T340="◄",U340="►"),"◄►",IF(T340="◄","◄",IF(U340="►","►",""))))</f>
        <v>◄</v>
      </c>
      <c r="T340" s="32" t="str">
        <f>IF(SUM(T341:T353)+1=ROWS(T341:T353)-COUNTIF(T341:T353,"-"),"","◄")</f>
        <v>◄</v>
      </c>
      <c r="U340" s="31" t="str">
        <f>IF(SUM(U341:U353)&gt;0,"►","")</f>
        <v/>
      </c>
      <c r="V340" s="10">
        <f>ROWS(V341:V353)-1</f>
        <v>12</v>
      </c>
      <c r="W340" s="30">
        <f>SUM(W341:W353)-W353</f>
        <v>0</v>
      </c>
      <c r="X340" s="29" t="s">
        <v>17</v>
      </c>
      <c r="Y340" s="28"/>
      <c r="Z340" s="30">
        <f>SUM(Z341:Z353)-Z353</f>
        <v>0</v>
      </c>
      <c r="AA340" s="29" t="s">
        <v>17</v>
      </c>
      <c r="AB340" s="28"/>
      <c r="AC340" s="12"/>
      <c r="AD340" s="13"/>
      <c r="AE340" s="12"/>
      <c r="AF340" s="11"/>
      <c r="AG340" s="11"/>
      <c r="AH340" s="5" t="s">
        <v>0</v>
      </c>
      <c r="AI340" s="4"/>
    </row>
    <row r="341" spans="1:35" ht="15" customHeight="1" x14ac:dyDescent="0.25">
      <c r="A341" s="221"/>
      <c r="B341" s="240"/>
      <c r="C341" s="274" t="s">
        <v>2242</v>
      </c>
      <c r="D341" s="275">
        <v>40635</v>
      </c>
      <c r="E341" s="276">
        <v>0.93</v>
      </c>
      <c r="F341" s="199">
        <v>1</v>
      </c>
      <c r="G341" s="227"/>
      <c r="H341" s="227"/>
      <c r="I341" s="227"/>
      <c r="J341" s="227"/>
      <c r="K341" s="280" t="s">
        <v>2250</v>
      </c>
      <c r="L341" s="59"/>
      <c r="M341" s="71"/>
      <c r="N341" s="23" t="str">
        <f t="shared" ref="N341:N352" si="178">IF(O341="?","?","")</f>
        <v/>
      </c>
      <c r="O341" s="23" t="str">
        <f t="shared" ref="O341:O352" si="179">IF(AND(P341="",Q341&gt;0),"?",IF(P341="","◄",IF(Q341&gt;=1,"►","")))</f>
        <v>◄</v>
      </c>
      <c r="P341" s="24"/>
      <c r="Q341" s="21"/>
      <c r="R341" s="23" t="str">
        <f t="shared" ref="R341:R352" si="180">IF(S341="?","?","")</f>
        <v/>
      </c>
      <c r="S341" s="23" t="str">
        <f t="shared" ref="S341:S352" si="181">IF(AND(T341="",U341&gt;0),"?",IF(T341="","◄",IF(U341&gt;=1,"►","")))</f>
        <v>◄</v>
      </c>
      <c r="T341" s="22"/>
      <c r="U341" s="21"/>
      <c r="V341" s="20"/>
      <c r="W341" s="19"/>
      <c r="X341" s="18">
        <f t="shared" ref="X341:X352" si="182">(P341*W341)</f>
        <v>0</v>
      </c>
      <c r="Y341" s="17">
        <f t="shared" ref="Y341:Y352" si="183">(Q341*X341)</f>
        <v>0</v>
      </c>
      <c r="Z341" s="16"/>
      <c r="AA341" s="15">
        <f t="shared" ref="AA341:AA352" si="184">(T341*Z341)</f>
        <v>0</v>
      </c>
      <c r="AB341" s="14">
        <f t="shared" ref="AB341:AB352" si="185">(U341*AA341)</f>
        <v>0</v>
      </c>
      <c r="AC341" s="12"/>
      <c r="AD341" s="13"/>
      <c r="AE341" s="12"/>
      <c r="AF341" s="11"/>
      <c r="AG341" s="11"/>
      <c r="AH341" s="5" t="s">
        <v>0</v>
      </c>
      <c r="AI341" s="4"/>
    </row>
    <row r="342" spans="1:35" ht="15" customHeight="1" x14ac:dyDescent="0.25">
      <c r="A342" s="221"/>
      <c r="B342" s="240"/>
      <c r="C342" s="274">
        <v>4111</v>
      </c>
      <c r="D342" s="275">
        <v>40635</v>
      </c>
      <c r="E342" s="276">
        <v>0.93</v>
      </c>
      <c r="F342" s="199">
        <v>1</v>
      </c>
      <c r="G342" s="227"/>
      <c r="H342" s="227"/>
      <c r="I342" s="227"/>
      <c r="J342" s="227"/>
      <c r="K342" s="280" t="s">
        <v>2249</v>
      </c>
      <c r="L342" s="59"/>
      <c r="M342" s="71"/>
      <c r="N342" s="23" t="str">
        <f t="shared" si="178"/>
        <v/>
      </c>
      <c r="O342" s="23" t="str">
        <f t="shared" si="179"/>
        <v>◄</v>
      </c>
      <c r="P342" s="24"/>
      <c r="Q342" s="21"/>
      <c r="R342" s="23" t="str">
        <f t="shared" si="180"/>
        <v/>
      </c>
      <c r="S342" s="23" t="str">
        <f t="shared" si="181"/>
        <v>◄</v>
      </c>
      <c r="T342" s="22"/>
      <c r="U342" s="21"/>
      <c r="V342" s="20"/>
      <c r="W342" s="19"/>
      <c r="X342" s="18">
        <f t="shared" si="182"/>
        <v>0</v>
      </c>
      <c r="Y342" s="17">
        <f t="shared" si="183"/>
        <v>0</v>
      </c>
      <c r="Z342" s="16"/>
      <c r="AA342" s="15">
        <f t="shared" si="184"/>
        <v>0</v>
      </c>
      <c r="AB342" s="14">
        <f t="shared" si="185"/>
        <v>0</v>
      </c>
      <c r="AC342" s="12"/>
      <c r="AD342" s="13"/>
      <c r="AE342" s="12"/>
      <c r="AF342" s="11"/>
      <c r="AG342" s="11"/>
      <c r="AH342" s="5" t="s">
        <v>0</v>
      </c>
      <c r="AI342" s="4"/>
    </row>
    <row r="343" spans="1:35" ht="15" customHeight="1" x14ac:dyDescent="0.25">
      <c r="A343" s="221"/>
      <c r="B343" s="240"/>
      <c r="C343" s="274">
        <v>4112</v>
      </c>
      <c r="D343" s="275">
        <v>40635</v>
      </c>
      <c r="E343" s="276">
        <v>0.93</v>
      </c>
      <c r="F343" s="199">
        <v>1</v>
      </c>
      <c r="G343" s="227"/>
      <c r="H343" s="227"/>
      <c r="I343" s="227"/>
      <c r="J343" s="227"/>
      <c r="K343" s="280" t="s">
        <v>2248</v>
      </c>
      <c r="L343" s="59"/>
      <c r="M343" s="71"/>
      <c r="N343" s="23" t="str">
        <f t="shared" si="178"/>
        <v/>
      </c>
      <c r="O343" s="23" t="str">
        <f t="shared" si="179"/>
        <v>◄</v>
      </c>
      <c r="P343" s="24"/>
      <c r="Q343" s="21"/>
      <c r="R343" s="23" t="str">
        <f t="shared" si="180"/>
        <v/>
      </c>
      <c r="S343" s="23" t="str">
        <f t="shared" si="181"/>
        <v>◄</v>
      </c>
      <c r="T343" s="22"/>
      <c r="U343" s="21"/>
      <c r="V343" s="20"/>
      <c r="W343" s="19"/>
      <c r="X343" s="18">
        <f t="shared" si="182"/>
        <v>0</v>
      </c>
      <c r="Y343" s="17">
        <f t="shared" si="183"/>
        <v>0</v>
      </c>
      <c r="Z343" s="16"/>
      <c r="AA343" s="15">
        <f t="shared" si="184"/>
        <v>0</v>
      </c>
      <c r="AB343" s="14">
        <f t="shared" si="185"/>
        <v>0</v>
      </c>
      <c r="AC343" s="12"/>
      <c r="AD343" s="13"/>
      <c r="AE343" s="12"/>
      <c r="AF343" s="11"/>
      <c r="AG343" s="11"/>
      <c r="AH343" s="5" t="s">
        <v>0</v>
      </c>
      <c r="AI343" s="4"/>
    </row>
    <row r="344" spans="1:35" ht="15" customHeight="1" x14ac:dyDescent="0.25">
      <c r="A344" s="221"/>
      <c r="B344" s="240"/>
      <c r="C344" s="274">
        <v>4113</v>
      </c>
      <c r="D344" s="275">
        <v>40635</v>
      </c>
      <c r="E344" s="276">
        <v>0.93</v>
      </c>
      <c r="F344" s="199">
        <v>1</v>
      </c>
      <c r="G344" s="227"/>
      <c r="H344" s="227"/>
      <c r="I344" s="227"/>
      <c r="J344" s="227"/>
      <c r="K344" s="280" t="s">
        <v>2247</v>
      </c>
      <c r="L344" s="59"/>
      <c r="M344" s="71"/>
      <c r="N344" s="23" t="str">
        <f t="shared" si="178"/>
        <v/>
      </c>
      <c r="O344" s="23" t="str">
        <f t="shared" si="179"/>
        <v>◄</v>
      </c>
      <c r="P344" s="24"/>
      <c r="Q344" s="21"/>
      <c r="R344" s="23" t="str">
        <f t="shared" si="180"/>
        <v/>
      </c>
      <c r="S344" s="23" t="str">
        <f t="shared" si="181"/>
        <v>◄</v>
      </c>
      <c r="T344" s="22"/>
      <c r="U344" s="21"/>
      <c r="V344" s="20"/>
      <c r="W344" s="19"/>
      <c r="X344" s="18">
        <f t="shared" si="182"/>
        <v>0</v>
      </c>
      <c r="Y344" s="17">
        <f t="shared" si="183"/>
        <v>0</v>
      </c>
      <c r="Z344" s="16"/>
      <c r="AA344" s="15">
        <f t="shared" si="184"/>
        <v>0</v>
      </c>
      <c r="AB344" s="14">
        <f t="shared" si="185"/>
        <v>0</v>
      </c>
      <c r="AC344" s="12"/>
      <c r="AD344" s="13"/>
      <c r="AE344" s="12"/>
      <c r="AF344" s="11"/>
      <c r="AG344" s="11"/>
      <c r="AH344" s="5" t="s">
        <v>0</v>
      </c>
      <c r="AI344" s="4"/>
    </row>
    <row r="345" spans="1:35" ht="15" customHeight="1" x14ac:dyDescent="0.25">
      <c r="A345" s="221"/>
      <c r="B345" s="240"/>
      <c r="C345" s="274">
        <v>4114</v>
      </c>
      <c r="D345" s="275">
        <v>40635</v>
      </c>
      <c r="E345" s="276">
        <v>0.93</v>
      </c>
      <c r="F345" s="199">
        <v>1</v>
      </c>
      <c r="G345" s="227"/>
      <c r="H345" s="227"/>
      <c r="I345" s="227"/>
      <c r="J345" s="227"/>
      <c r="K345" s="280" t="s">
        <v>2246</v>
      </c>
      <c r="L345" s="59"/>
      <c r="M345" s="71"/>
      <c r="N345" s="23" t="str">
        <f t="shared" si="178"/>
        <v/>
      </c>
      <c r="O345" s="23" t="str">
        <f t="shared" si="179"/>
        <v>◄</v>
      </c>
      <c r="P345" s="24"/>
      <c r="Q345" s="21"/>
      <c r="R345" s="23" t="str">
        <f t="shared" si="180"/>
        <v/>
      </c>
      <c r="S345" s="23" t="str">
        <f t="shared" si="181"/>
        <v>◄</v>
      </c>
      <c r="T345" s="22"/>
      <c r="U345" s="21"/>
      <c r="V345" s="20"/>
      <c r="W345" s="19"/>
      <c r="X345" s="18">
        <f t="shared" si="182"/>
        <v>0</v>
      </c>
      <c r="Y345" s="17">
        <f t="shared" si="183"/>
        <v>0</v>
      </c>
      <c r="Z345" s="16"/>
      <c r="AA345" s="15">
        <f t="shared" si="184"/>
        <v>0</v>
      </c>
      <c r="AB345" s="14">
        <f t="shared" si="185"/>
        <v>0</v>
      </c>
      <c r="AC345" s="12"/>
      <c r="AD345" s="13"/>
      <c r="AE345" s="12"/>
      <c r="AF345" s="11"/>
      <c r="AG345" s="11"/>
      <c r="AH345" s="5" t="s">
        <v>0</v>
      </c>
      <c r="AI345" s="4"/>
    </row>
    <row r="346" spans="1:35" ht="15" customHeight="1" x14ac:dyDescent="0.25">
      <c r="A346" s="221"/>
      <c r="B346" s="290" t="s">
        <v>2245</v>
      </c>
      <c r="C346" s="281"/>
      <c r="D346" s="275"/>
      <c r="E346" s="276">
        <v>2.79</v>
      </c>
      <c r="F346" s="199">
        <v>1</v>
      </c>
      <c r="G346" s="227"/>
      <c r="H346" s="274" t="s">
        <v>2242</v>
      </c>
      <c r="I346" s="289" t="s">
        <v>0</v>
      </c>
      <c r="J346" s="274">
        <v>4112</v>
      </c>
      <c r="K346" s="282" t="s">
        <v>2244</v>
      </c>
      <c r="L346" s="59"/>
      <c r="M346" s="71"/>
      <c r="N346" s="23" t="str">
        <f t="shared" si="178"/>
        <v/>
      </c>
      <c r="O346" s="23" t="str">
        <f t="shared" si="179"/>
        <v>◄</v>
      </c>
      <c r="P346" s="24"/>
      <c r="Q346" s="21"/>
      <c r="R346" s="23" t="str">
        <f t="shared" si="180"/>
        <v/>
      </c>
      <c r="S346" s="23" t="str">
        <f t="shared" si="181"/>
        <v>◄</v>
      </c>
      <c r="T346" s="22"/>
      <c r="U346" s="21"/>
      <c r="V346" s="20"/>
      <c r="W346" s="19"/>
      <c r="X346" s="18">
        <f t="shared" si="182"/>
        <v>0</v>
      </c>
      <c r="Y346" s="17">
        <f t="shared" si="183"/>
        <v>0</v>
      </c>
      <c r="Z346" s="16"/>
      <c r="AA346" s="15">
        <f t="shared" si="184"/>
        <v>0</v>
      </c>
      <c r="AB346" s="14">
        <f t="shared" si="185"/>
        <v>0</v>
      </c>
      <c r="AC346" s="12"/>
      <c r="AD346" s="13"/>
      <c r="AE346" s="12"/>
      <c r="AF346" s="11"/>
      <c r="AG346" s="11"/>
      <c r="AH346" s="5" t="s">
        <v>0</v>
      </c>
      <c r="AI346" s="4"/>
    </row>
    <row r="347" spans="1:35" ht="15" customHeight="1" x14ac:dyDescent="0.25">
      <c r="A347" s="221"/>
      <c r="B347" s="291" t="s">
        <v>2243</v>
      </c>
      <c r="C347" s="281"/>
      <c r="D347" s="275">
        <v>40635</v>
      </c>
      <c r="E347" s="276">
        <v>0.93</v>
      </c>
      <c r="F347" s="199">
        <v>1</v>
      </c>
      <c r="G347" s="227"/>
      <c r="H347" s="227"/>
      <c r="I347" s="227"/>
      <c r="J347" s="274" t="s">
        <v>2242</v>
      </c>
      <c r="K347" s="282" t="s">
        <v>2241</v>
      </c>
      <c r="L347" s="59"/>
      <c r="M347" s="71"/>
      <c r="N347" s="23" t="str">
        <f t="shared" si="178"/>
        <v/>
      </c>
      <c r="O347" s="23" t="str">
        <f t="shared" si="179"/>
        <v>◄</v>
      </c>
      <c r="P347" s="24"/>
      <c r="Q347" s="21"/>
      <c r="R347" s="23" t="str">
        <f t="shared" si="180"/>
        <v/>
      </c>
      <c r="S347" s="23" t="str">
        <f t="shared" si="181"/>
        <v>◄</v>
      </c>
      <c r="T347" s="22"/>
      <c r="U347" s="21"/>
      <c r="V347" s="20"/>
      <c r="W347" s="19"/>
      <c r="X347" s="18">
        <f t="shared" si="182"/>
        <v>0</v>
      </c>
      <c r="Y347" s="17">
        <f t="shared" si="183"/>
        <v>0</v>
      </c>
      <c r="Z347" s="16"/>
      <c r="AA347" s="15">
        <f t="shared" si="184"/>
        <v>0</v>
      </c>
      <c r="AB347" s="14">
        <f t="shared" si="185"/>
        <v>0</v>
      </c>
      <c r="AC347" s="12"/>
      <c r="AD347" s="13"/>
      <c r="AE347" s="12"/>
      <c r="AF347" s="11"/>
      <c r="AG347" s="11"/>
      <c r="AH347" s="5" t="s">
        <v>0</v>
      </c>
      <c r="AI347" s="4"/>
    </row>
    <row r="348" spans="1:35" ht="15" customHeight="1" x14ac:dyDescent="0.25">
      <c r="A348" s="221"/>
      <c r="B348" s="240"/>
      <c r="C348" s="281" t="s">
        <v>2240</v>
      </c>
      <c r="D348" s="275">
        <v>40635</v>
      </c>
      <c r="E348" s="276">
        <v>0.93</v>
      </c>
      <c r="F348" s="199">
        <v>1</v>
      </c>
      <c r="G348" s="227"/>
      <c r="H348" s="227"/>
      <c r="I348" s="227"/>
      <c r="J348" s="274">
        <v>4112</v>
      </c>
      <c r="K348" s="282" t="s">
        <v>2235</v>
      </c>
      <c r="L348" s="59"/>
      <c r="M348" s="71"/>
      <c r="N348" s="23" t="str">
        <f t="shared" si="178"/>
        <v/>
      </c>
      <c r="O348" s="23" t="str">
        <f t="shared" si="179"/>
        <v>◄</v>
      </c>
      <c r="P348" s="24"/>
      <c r="Q348" s="21"/>
      <c r="R348" s="23" t="str">
        <f t="shared" si="180"/>
        <v/>
      </c>
      <c r="S348" s="23" t="str">
        <f t="shared" si="181"/>
        <v>◄</v>
      </c>
      <c r="T348" s="22"/>
      <c r="U348" s="21"/>
      <c r="V348" s="20"/>
      <c r="W348" s="19"/>
      <c r="X348" s="18">
        <f t="shared" si="182"/>
        <v>0</v>
      </c>
      <c r="Y348" s="17">
        <f t="shared" si="183"/>
        <v>0</v>
      </c>
      <c r="Z348" s="16"/>
      <c r="AA348" s="15">
        <f t="shared" si="184"/>
        <v>0</v>
      </c>
      <c r="AB348" s="14">
        <f t="shared" si="185"/>
        <v>0</v>
      </c>
      <c r="AC348" s="12"/>
      <c r="AD348" s="13"/>
      <c r="AE348" s="12"/>
      <c r="AF348" s="11"/>
      <c r="AG348" s="11"/>
      <c r="AH348" s="5" t="s">
        <v>0</v>
      </c>
      <c r="AI348" s="4"/>
    </row>
    <row r="349" spans="1:35" ht="15" customHeight="1" x14ac:dyDescent="0.25">
      <c r="A349" s="221"/>
      <c r="B349" s="240"/>
      <c r="C349" s="281" t="s">
        <v>2239</v>
      </c>
      <c r="D349" s="275">
        <v>40635</v>
      </c>
      <c r="E349" s="276">
        <v>0.93</v>
      </c>
      <c r="F349" s="199">
        <v>1</v>
      </c>
      <c r="G349" s="227"/>
      <c r="H349" s="227"/>
      <c r="I349" s="227"/>
      <c r="J349" s="274">
        <v>4113</v>
      </c>
      <c r="K349" s="282" t="s">
        <v>2235</v>
      </c>
      <c r="L349" s="59"/>
      <c r="M349" s="71"/>
      <c r="N349" s="23" t="str">
        <f t="shared" si="178"/>
        <v/>
      </c>
      <c r="O349" s="23" t="str">
        <f t="shared" si="179"/>
        <v>◄</v>
      </c>
      <c r="P349" s="24"/>
      <c r="Q349" s="21"/>
      <c r="R349" s="23" t="str">
        <f t="shared" si="180"/>
        <v/>
      </c>
      <c r="S349" s="23" t="str">
        <f t="shared" si="181"/>
        <v>◄</v>
      </c>
      <c r="T349" s="22"/>
      <c r="U349" s="21"/>
      <c r="V349" s="20"/>
      <c r="W349" s="19"/>
      <c r="X349" s="18">
        <f t="shared" si="182"/>
        <v>0</v>
      </c>
      <c r="Y349" s="17">
        <f t="shared" si="183"/>
        <v>0</v>
      </c>
      <c r="Z349" s="16"/>
      <c r="AA349" s="15">
        <f t="shared" si="184"/>
        <v>0</v>
      </c>
      <c r="AB349" s="14">
        <f t="shared" si="185"/>
        <v>0</v>
      </c>
      <c r="AC349" s="12"/>
      <c r="AD349" s="13"/>
      <c r="AE349" s="12"/>
      <c r="AF349" s="11"/>
      <c r="AG349" s="11"/>
      <c r="AH349" s="5" t="s">
        <v>0</v>
      </c>
      <c r="AI349" s="4"/>
    </row>
    <row r="350" spans="1:35" ht="15" customHeight="1" x14ac:dyDescent="0.25">
      <c r="A350" s="221"/>
      <c r="B350" s="240"/>
      <c r="C350" s="281" t="s">
        <v>2238</v>
      </c>
      <c r="D350" s="275">
        <v>40635</v>
      </c>
      <c r="E350" s="276">
        <v>0.93</v>
      </c>
      <c r="F350" s="199">
        <v>1</v>
      </c>
      <c r="G350" s="227"/>
      <c r="H350" s="227"/>
      <c r="I350" s="227"/>
      <c r="J350" s="274">
        <v>4113</v>
      </c>
      <c r="K350" s="282" t="s">
        <v>2237</v>
      </c>
      <c r="L350" s="59"/>
      <c r="M350" s="71"/>
      <c r="N350" s="23" t="str">
        <f t="shared" si="178"/>
        <v/>
      </c>
      <c r="O350" s="23" t="str">
        <f t="shared" si="179"/>
        <v>◄</v>
      </c>
      <c r="P350" s="24"/>
      <c r="Q350" s="21"/>
      <c r="R350" s="23" t="str">
        <f t="shared" si="180"/>
        <v/>
      </c>
      <c r="S350" s="23" t="str">
        <f t="shared" si="181"/>
        <v>◄</v>
      </c>
      <c r="T350" s="22"/>
      <c r="U350" s="21"/>
      <c r="V350" s="20"/>
      <c r="W350" s="19"/>
      <c r="X350" s="18">
        <f t="shared" si="182"/>
        <v>0</v>
      </c>
      <c r="Y350" s="17">
        <f t="shared" si="183"/>
        <v>0</v>
      </c>
      <c r="Z350" s="16"/>
      <c r="AA350" s="15">
        <f t="shared" si="184"/>
        <v>0</v>
      </c>
      <c r="AB350" s="14">
        <f t="shared" si="185"/>
        <v>0</v>
      </c>
      <c r="AC350" s="12"/>
      <c r="AD350" s="13"/>
      <c r="AE350" s="12"/>
      <c r="AF350" s="11"/>
      <c r="AG350" s="11"/>
      <c r="AH350" s="5" t="s">
        <v>0</v>
      </c>
      <c r="AI350" s="4"/>
    </row>
    <row r="351" spans="1:35" ht="15" customHeight="1" x14ac:dyDescent="0.25">
      <c r="A351" s="221"/>
      <c r="B351" s="240"/>
      <c r="C351" s="281" t="s">
        <v>2236</v>
      </c>
      <c r="D351" s="275">
        <v>40635</v>
      </c>
      <c r="E351" s="276">
        <v>0.93</v>
      </c>
      <c r="F351" s="199">
        <v>1</v>
      </c>
      <c r="G351" s="227"/>
      <c r="H351" s="227"/>
      <c r="I351" s="227"/>
      <c r="J351" s="274">
        <v>4111</v>
      </c>
      <c r="K351" s="282" t="s">
        <v>2235</v>
      </c>
      <c r="L351" s="59"/>
      <c r="M351" s="71"/>
      <c r="N351" s="23" t="str">
        <f t="shared" si="178"/>
        <v/>
      </c>
      <c r="O351" s="23" t="str">
        <f t="shared" si="179"/>
        <v>◄</v>
      </c>
      <c r="P351" s="24"/>
      <c r="Q351" s="21"/>
      <c r="R351" s="23" t="str">
        <f t="shared" si="180"/>
        <v/>
      </c>
      <c r="S351" s="23" t="str">
        <f t="shared" si="181"/>
        <v>◄</v>
      </c>
      <c r="T351" s="22"/>
      <c r="U351" s="21"/>
      <c r="V351" s="20"/>
      <c r="W351" s="19"/>
      <c r="X351" s="18">
        <f t="shared" si="182"/>
        <v>0</v>
      </c>
      <c r="Y351" s="17">
        <f t="shared" si="183"/>
        <v>0</v>
      </c>
      <c r="Z351" s="16"/>
      <c r="AA351" s="15">
        <f t="shared" si="184"/>
        <v>0</v>
      </c>
      <c r="AB351" s="14">
        <f t="shared" si="185"/>
        <v>0</v>
      </c>
      <c r="AC351" s="12"/>
      <c r="AD351" s="13"/>
      <c r="AE351" s="12"/>
      <c r="AF351" s="11"/>
      <c r="AG351" s="11"/>
      <c r="AH351" s="5" t="s">
        <v>0</v>
      </c>
      <c r="AI351" s="4"/>
    </row>
    <row r="352" spans="1:35" ht="15" customHeight="1" thickBot="1" x14ac:dyDescent="0.3">
      <c r="A352" s="221"/>
      <c r="B352" s="240"/>
      <c r="C352" s="247" t="s">
        <v>2234</v>
      </c>
      <c r="D352" s="275">
        <v>40635</v>
      </c>
      <c r="E352" s="276">
        <v>3.72</v>
      </c>
      <c r="F352" s="199">
        <v>1</v>
      </c>
      <c r="G352" s="227"/>
      <c r="H352" s="227"/>
      <c r="I352" s="227"/>
      <c r="J352" s="227"/>
      <c r="K352" s="279" t="s">
        <v>2233</v>
      </c>
      <c r="L352" s="59"/>
      <c r="M352" s="71"/>
      <c r="N352" s="23" t="str">
        <f t="shared" si="178"/>
        <v/>
      </c>
      <c r="O352" s="23" t="str">
        <f t="shared" si="179"/>
        <v>◄</v>
      </c>
      <c r="P352" s="24"/>
      <c r="Q352" s="21"/>
      <c r="R352" s="23" t="str">
        <f t="shared" si="180"/>
        <v/>
      </c>
      <c r="S352" s="23" t="str">
        <f t="shared" si="181"/>
        <v>◄</v>
      </c>
      <c r="T352" s="22"/>
      <c r="U352" s="21"/>
      <c r="V352" s="20"/>
      <c r="W352" s="19"/>
      <c r="X352" s="18">
        <f t="shared" si="182"/>
        <v>0</v>
      </c>
      <c r="Y352" s="17">
        <f t="shared" si="183"/>
        <v>0</v>
      </c>
      <c r="Z352" s="16"/>
      <c r="AA352" s="15">
        <f t="shared" si="184"/>
        <v>0</v>
      </c>
      <c r="AB352" s="14">
        <f t="shared" si="185"/>
        <v>0</v>
      </c>
      <c r="AC352" s="12"/>
      <c r="AD352" s="13"/>
      <c r="AE352" s="12"/>
      <c r="AF352" s="11"/>
      <c r="AG352" s="11"/>
      <c r="AH352" s="5" t="s">
        <v>0</v>
      </c>
      <c r="AI352" s="4"/>
    </row>
    <row r="353" spans="1:35" ht="15" customHeight="1" thickTop="1" thickBot="1" x14ac:dyDescent="0.25">
      <c r="A353" s="214">
        <f>ROWS(A354:A365)-1</f>
        <v>11</v>
      </c>
      <c r="B353" s="215" t="s">
        <v>2232</v>
      </c>
      <c r="C353" s="220"/>
      <c r="D353" s="217"/>
      <c r="E353" s="217"/>
      <c r="F353" s="238"/>
      <c r="G353" s="239"/>
      <c r="H353" s="217"/>
      <c r="I353" s="217"/>
      <c r="J353" s="217"/>
      <c r="K353" s="220"/>
      <c r="L353" s="6">
        <v>40635</v>
      </c>
      <c r="M353" s="72" t="s">
        <v>2231</v>
      </c>
      <c r="N353" s="23"/>
      <c r="O353" s="33" t="str">
        <f>IF(COUNTIF(N354:N365,"?")&gt;0,"?",IF(AND(P353="◄",Q353="►"),"◄►",IF(P353="◄","◄",IF(Q353="►","►",""))))</f>
        <v>◄</v>
      </c>
      <c r="P353" s="32" t="str">
        <f>IF(SUM(P354:P365)+1=ROWS(P354:P365)-COUNTIF(P354:P365,"-"),"","◄")</f>
        <v>◄</v>
      </c>
      <c r="Q353" s="31" t="str">
        <f>IF(SUM(Q354:Q365)&gt;0,"►","")</f>
        <v/>
      </c>
      <c r="R353" s="23"/>
      <c r="S353" s="33" t="str">
        <f>IF(COUNTIF(R354:R365,"?")&gt;0,"?",IF(AND(T353="◄",U353="►"),"◄►",IF(T353="◄","◄",IF(U353="►","►",""))))</f>
        <v>◄</v>
      </c>
      <c r="T353" s="32" t="str">
        <f>IF(SUM(T354:T365)+1=ROWS(T354:T365)-COUNTIF(T354:T365,"-"),"","◄")</f>
        <v>◄</v>
      </c>
      <c r="U353" s="31" t="str">
        <f>IF(SUM(U354:U365)&gt;0,"►","")</f>
        <v/>
      </c>
      <c r="V353" s="10">
        <f>ROWS(V354:V365)-1</f>
        <v>11</v>
      </c>
      <c r="W353" s="30">
        <f>SUM(W354:W365)-W365</f>
        <v>0</v>
      </c>
      <c r="X353" s="29" t="s">
        <v>17</v>
      </c>
      <c r="Y353" s="28"/>
      <c r="Z353" s="30">
        <f>SUM(Z354:Z365)-Z365</f>
        <v>0</v>
      </c>
      <c r="AA353" s="29" t="s">
        <v>17</v>
      </c>
      <c r="AB353" s="28"/>
      <c r="AC353" s="12"/>
      <c r="AD353" s="13"/>
      <c r="AE353" s="12"/>
      <c r="AF353" s="11"/>
      <c r="AG353" s="11"/>
      <c r="AH353" s="5" t="s">
        <v>0</v>
      </c>
      <c r="AI353" s="4"/>
    </row>
    <row r="354" spans="1:35" ht="15" customHeight="1" x14ac:dyDescent="0.25">
      <c r="A354" s="221"/>
      <c r="B354" s="240"/>
      <c r="C354" s="274" t="s">
        <v>2230</v>
      </c>
      <c r="D354" s="275">
        <v>40635</v>
      </c>
      <c r="E354" s="276">
        <v>0.61</v>
      </c>
      <c r="F354" s="277" t="s">
        <v>13</v>
      </c>
      <c r="G354" s="227"/>
      <c r="H354" s="227"/>
      <c r="I354" s="227"/>
      <c r="J354" s="227"/>
      <c r="K354" s="280" t="s">
        <v>2229</v>
      </c>
      <c r="L354" s="59"/>
      <c r="M354" s="71"/>
      <c r="N354" s="23" t="str">
        <f t="shared" ref="N354:N364" si="186">IF(O354="?","?","")</f>
        <v/>
      </c>
      <c r="O354" s="23" t="str">
        <f t="shared" ref="O354:O364" si="187">IF(AND(P354="",Q354&gt;0),"?",IF(P354="","◄",IF(Q354&gt;=1,"►","")))</f>
        <v>◄</v>
      </c>
      <c r="P354" s="24"/>
      <c r="Q354" s="21"/>
      <c r="R354" s="23" t="str">
        <f t="shared" ref="R354:R364" si="188">IF(S354="?","?","")</f>
        <v/>
      </c>
      <c r="S354" s="23" t="str">
        <f t="shared" ref="S354:S364" si="189">IF(AND(T354="",U354&gt;0),"?",IF(T354="","◄",IF(U354&gt;=1,"►","")))</f>
        <v>◄</v>
      </c>
      <c r="T354" s="22"/>
      <c r="U354" s="21"/>
      <c r="V354" s="20"/>
      <c r="W354" s="19"/>
      <c r="X354" s="18">
        <f t="shared" ref="X354:X364" si="190">(P354*W354)</f>
        <v>0</v>
      </c>
      <c r="Y354" s="17">
        <f t="shared" ref="Y354:Y364" si="191">(Q354*X354)</f>
        <v>0</v>
      </c>
      <c r="Z354" s="16"/>
      <c r="AA354" s="15">
        <f t="shared" ref="AA354:AA364" si="192">(T354*Z354)</f>
        <v>0</v>
      </c>
      <c r="AB354" s="14">
        <f t="shared" ref="AB354:AB364" si="193">(U354*AA354)</f>
        <v>0</v>
      </c>
      <c r="AC354" s="12"/>
      <c r="AD354" s="13"/>
      <c r="AE354" s="12"/>
      <c r="AF354" s="11"/>
      <c r="AG354" s="11"/>
      <c r="AH354" s="5" t="s">
        <v>0</v>
      </c>
      <c r="AI354" s="4"/>
    </row>
    <row r="355" spans="1:35" ht="15" customHeight="1" x14ac:dyDescent="0.25">
      <c r="A355" s="221"/>
      <c r="B355" s="240"/>
      <c r="C355" s="274">
        <v>4116</v>
      </c>
      <c r="D355" s="275">
        <v>40635</v>
      </c>
      <c r="E355" s="276">
        <v>0.61</v>
      </c>
      <c r="F355" s="277" t="s">
        <v>13</v>
      </c>
      <c r="G355" s="227"/>
      <c r="H355" s="227"/>
      <c r="I355" s="227"/>
      <c r="J355" s="227"/>
      <c r="K355" s="280" t="s">
        <v>2228</v>
      </c>
      <c r="L355" s="59"/>
      <c r="M355" s="71"/>
      <c r="N355" s="23" t="str">
        <f t="shared" si="186"/>
        <v/>
      </c>
      <c r="O355" s="23" t="str">
        <f t="shared" si="187"/>
        <v>◄</v>
      </c>
      <c r="P355" s="24"/>
      <c r="Q355" s="21"/>
      <c r="R355" s="23" t="str">
        <f t="shared" si="188"/>
        <v/>
      </c>
      <c r="S355" s="23" t="str">
        <f t="shared" si="189"/>
        <v>◄</v>
      </c>
      <c r="T355" s="22"/>
      <c r="U355" s="21"/>
      <c r="V355" s="20"/>
      <c r="W355" s="19"/>
      <c r="X355" s="18">
        <f t="shared" si="190"/>
        <v>0</v>
      </c>
      <c r="Y355" s="17">
        <f t="shared" si="191"/>
        <v>0</v>
      </c>
      <c r="Z355" s="16"/>
      <c r="AA355" s="15">
        <f t="shared" si="192"/>
        <v>0</v>
      </c>
      <c r="AB355" s="14">
        <f t="shared" si="193"/>
        <v>0</v>
      </c>
      <c r="AC355" s="12"/>
      <c r="AD355" s="13"/>
      <c r="AE355" s="12"/>
      <c r="AF355" s="11"/>
      <c r="AG355" s="11"/>
      <c r="AH355" s="5" t="s">
        <v>0</v>
      </c>
      <c r="AI355" s="4"/>
    </row>
    <row r="356" spans="1:35" ht="15" customHeight="1" x14ac:dyDescent="0.25">
      <c r="A356" s="221"/>
      <c r="B356" s="240"/>
      <c r="C356" s="274">
        <v>4117</v>
      </c>
      <c r="D356" s="275">
        <v>40635</v>
      </c>
      <c r="E356" s="276">
        <v>0.61</v>
      </c>
      <c r="F356" s="277" t="s">
        <v>13</v>
      </c>
      <c r="G356" s="227"/>
      <c r="H356" s="227"/>
      <c r="I356" s="227"/>
      <c r="J356" s="227"/>
      <c r="K356" s="280" t="s">
        <v>2227</v>
      </c>
      <c r="L356" s="59"/>
      <c r="M356" s="71"/>
      <c r="N356" s="23" t="str">
        <f t="shared" si="186"/>
        <v/>
      </c>
      <c r="O356" s="23" t="str">
        <f t="shared" si="187"/>
        <v>◄</v>
      </c>
      <c r="P356" s="24"/>
      <c r="Q356" s="21"/>
      <c r="R356" s="23" t="str">
        <f t="shared" si="188"/>
        <v/>
      </c>
      <c r="S356" s="23" t="str">
        <f t="shared" si="189"/>
        <v>◄</v>
      </c>
      <c r="T356" s="22"/>
      <c r="U356" s="21"/>
      <c r="V356" s="20"/>
      <c r="W356" s="19"/>
      <c r="X356" s="18">
        <f t="shared" si="190"/>
        <v>0</v>
      </c>
      <c r="Y356" s="17">
        <f t="shared" si="191"/>
        <v>0</v>
      </c>
      <c r="Z356" s="16"/>
      <c r="AA356" s="15">
        <f t="shared" si="192"/>
        <v>0</v>
      </c>
      <c r="AB356" s="14">
        <f t="shared" si="193"/>
        <v>0</v>
      </c>
      <c r="AC356" s="12"/>
      <c r="AD356" s="13"/>
      <c r="AE356" s="12"/>
      <c r="AF356" s="11"/>
      <c r="AG356" s="11"/>
      <c r="AH356" s="5" t="s">
        <v>0</v>
      </c>
      <c r="AI356" s="4"/>
    </row>
    <row r="357" spans="1:35" ht="15" customHeight="1" x14ac:dyDescent="0.25">
      <c r="A357" s="221"/>
      <c r="B357" s="240"/>
      <c r="C357" s="274">
        <v>4118</v>
      </c>
      <c r="D357" s="275">
        <v>40635</v>
      </c>
      <c r="E357" s="276">
        <v>0.61</v>
      </c>
      <c r="F357" s="277" t="s">
        <v>13</v>
      </c>
      <c r="G357" s="227"/>
      <c r="H357" s="227"/>
      <c r="I357" s="227"/>
      <c r="J357" s="227"/>
      <c r="K357" s="280" t="s">
        <v>2226</v>
      </c>
      <c r="L357" s="59"/>
      <c r="M357" s="71"/>
      <c r="N357" s="23" t="str">
        <f t="shared" si="186"/>
        <v/>
      </c>
      <c r="O357" s="23" t="str">
        <f t="shared" si="187"/>
        <v>◄</v>
      </c>
      <c r="P357" s="24"/>
      <c r="Q357" s="21"/>
      <c r="R357" s="23" t="str">
        <f t="shared" si="188"/>
        <v/>
      </c>
      <c r="S357" s="23" t="str">
        <f t="shared" si="189"/>
        <v>◄</v>
      </c>
      <c r="T357" s="22"/>
      <c r="U357" s="21"/>
      <c r="V357" s="20"/>
      <c r="W357" s="19"/>
      <c r="X357" s="18">
        <f t="shared" si="190"/>
        <v>0</v>
      </c>
      <c r="Y357" s="17">
        <f t="shared" si="191"/>
        <v>0</v>
      </c>
      <c r="Z357" s="16"/>
      <c r="AA357" s="15">
        <f t="shared" si="192"/>
        <v>0</v>
      </c>
      <c r="AB357" s="14">
        <f t="shared" si="193"/>
        <v>0</v>
      </c>
      <c r="AC357" s="12"/>
      <c r="AD357" s="13"/>
      <c r="AE357" s="12"/>
      <c r="AF357" s="11"/>
      <c r="AG357" s="11"/>
      <c r="AH357" s="5" t="s">
        <v>0</v>
      </c>
      <c r="AI357" s="4"/>
    </row>
    <row r="358" spans="1:35" ht="15" customHeight="1" x14ac:dyDescent="0.25">
      <c r="A358" s="221"/>
      <c r="B358" s="240"/>
      <c r="C358" s="274">
        <v>4119</v>
      </c>
      <c r="D358" s="275">
        <v>40635</v>
      </c>
      <c r="E358" s="276">
        <v>0.61</v>
      </c>
      <c r="F358" s="277" t="s">
        <v>13</v>
      </c>
      <c r="G358" s="227"/>
      <c r="H358" s="227"/>
      <c r="I358" s="227"/>
      <c r="J358" s="227"/>
      <c r="K358" s="280" t="s">
        <v>2225</v>
      </c>
      <c r="L358" s="59"/>
      <c r="M358" s="71"/>
      <c r="N358" s="23" t="str">
        <f t="shared" si="186"/>
        <v/>
      </c>
      <c r="O358" s="23" t="str">
        <f t="shared" si="187"/>
        <v>◄</v>
      </c>
      <c r="P358" s="24"/>
      <c r="Q358" s="21"/>
      <c r="R358" s="23" t="str">
        <f t="shared" si="188"/>
        <v/>
      </c>
      <c r="S358" s="23" t="str">
        <f t="shared" si="189"/>
        <v>◄</v>
      </c>
      <c r="T358" s="22"/>
      <c r="U358" s="21"/>
      <c r="V358" s="20"/>
      <c r="W358" s="19"/>
      <c r="X358" s="18">
        <f t="shared" si="190"/>
        <v>0</v>
      </c>
      <c r="Y358" s="17">
        <f t="shared" si="191"/>
        <v>0</v>
      </c>
      <c r="Z358" s="16"/>
      <c r="AA358" s="15">
        <f t="shared" si="192"/>
        <v>0</v>
      </c>
      <c r="AB358" s="14">
        <f t="shared" si="193"/>
        <v>0</v>
      </c>
      <c r="AC358" s="12"/>
      <c r="AD358" s="13"/>
      <c r="AE358" s="12"/>
      <c r="AF358" s="11"/>
      <c r="AG358" s="11"/>
      <c r="AH358" s="5" t="s">
        <v>0</v>
      </c>
      <c r="AI358" s="4"/>
    </row>
    <row r="359" spans="1:35" ht="15" customHeight="1" x14ac:dyDescent="0.25">
      <c r="A359" s="221"/>
      <c r="B359" s="240"/>
      <c r="C359" s="274">
        <v>4120</v>
      </c>
      <c r="D359" s="275">
        <v>40635</v>
      </c>
      <c r="E359" s="276">
        <v>0.61</v>
      </c>
      <c r="F359" s="277" t="s">
        <v>13</v>
      </c>
      <c r="G359" s="227"/>
      <c r="H359" s="227"/>
      <c r="I359" s="227"/>
      <c r="J359" s="227"/>
      <c r="K359" s="280" t="s">
        <v>2224</v>
      </c>
      <c r="L359" s="59"/>
      <c r="M359" s="71"/>
      <c r="N359" s="23" t="str">
        <f t="shared" si="186"/>
        <v/>
      </c>
      <c r="O359" s="23" t="str">
        <f t="shared" si="187"/>
        <v>◄</v>
      </c>
      <c r="P359" s="24"/>
      <c r="Q359" s="21"/>
      <c r="R359" s="23" t="str">
        <f t="shared" si="188"/>
        <v/>
      </c>
      <c r="S359" s="23" t="str">
        <f t="shared" si="189"/>
        <v>◄</v>
      </c>
      <c r="T359" s="22"/>
      <c r="U359" s="21"/>
      <c r="V359" s="20"/>
      <c r="W359" s="19"/>
      <c r="X359" s="18">
        <f t="shared" si="190"/>
        <v>0</v>
      </c>
      <c r="Y359" s="17">
        <f t="shared" si="191"/>
        <v>0</v>
      </c>
      <c r="Z359" s="16"/>
      <c r="AA359" s="15">
        <f t="shared" si="192"/>
        <v>0</v>
      </c>
      <c r="AB359" s="14">
        <f t="shared" si="193"/>
        <v>0</v>
      </c>
      <c r="AC359" s="12"/>
      <c r="AD359" s="13"/>
      <c r="AE359" s="12"/>
      <c r="AF359" s="11"/>
      <c r="AG359" s="11"/>
      <c r="AH359" s="5" t="s">
        <v>0</v>
      </c>
      <c r="AI359" s="4"/>
    </row>
    <row r="360" spans="1:35" ht="15" customHeight="1" x14ac:dyDescent="0.25">
      <c r="A360" s="221"/>
      <c r="B360" s="240"/>
      <c r="C360" s="274">
        <v>4121</v>
      </c>
      <c r="D360" s="275">
        <v>40635</v>
      </c>
      <c r="E360" s="276">
        <v>0.61</v>
      </c>
      <c r="F360" s="277" t="s">
        <v>13</v>
      </c>
      <c r="G360" s="227"/>
      <c r="H360" s="227"/>
      <c r="I360" s="227"/>
      <c r="J360" s="227"/>
      <c r="K360" s="280" t="s">
        <v>2223</v>
      </c>
      <c r="L360" s="59"/>
      <c r="M360" s="71"/>
      <c r="N360" s="23" t="str">
        <f t="shared" si="186"/>
        <v/>
      </c>
      <c r="O360" s="23" t="str">
        <f t="shared" si="187"/>
        <v>◄</v>
      </c>
      <c r="P360" s="24"/>
      <c r="Q360" s="21"/>
      <c r="R360" s="23" t="str">
        <f t="shared" si="188"/>
        <v/>
      </c>
      <c r="S360" s="23" t="str">
        <f t="shared" si="189"/>
        <v>◄</v>
      </c>
      <c r="T360" s="22"/>
      <c r="U360" s="21"/>
      <c r="V360" s="20"/>
      <c r="W360" s="19"/>
      <c r="X360" s="18">
        <f t="shared" si="190"/>
        <v>0</v>
      </c>
      <c r="Y360" s="17">
        <f t="shared" si="191"/>
        <v>0</v>
      </c>
      <c r="Z360" s="16"/>
      <c r="AA360" s="15">
        <f t="shared" si="192"/>
        <v>0</v>
      </c>
      <c r="AB360" s="14">
        <f t="shared" si="193"/>
        <v>0</v>
      </c>
      <c r="AC360" s="12"/>
      <c r="AD360" s="13"/>
      <c r="AE360" s="12"/>
      <c r="AF360" s="11"/>
      <c r="AG360" s="11"/>
      <c r="AH360" s="5" t="s">
        <v>0</v>
      </c>
      <c r="AI360" s="4"/>
    </row>
    <row r="361" spans="1:35" ht="15" customHeight="1" x14ac:dyDescent="0.25">
      <c r="A361" s="221"/>
      <c r="B361" s="240"/>
      <c r="C361" s="274">
        <v>4122</v>
      </c>
      <c r="D361" s="275">
        <v>40635</v>
      </c>
      <c r="E361" s="276">
        <v>0.61</v>
      </c>
      <c r="F361" s="277" t="s">
        <v>13</v>
      </c>
      <c r="G361" s="227"/>
      <c r="H361" s="227"/>
      <c r="I361" s="227"/>
      <c r="J361" s="227"/>
      <c r="K361" s="280" t="s">
        <v>2222</v>
      </c>
      <c r="L361" s="59"/>
      <c r="M361" s="71"/>
      <c r="N361" s="23" t="str">
        <f t="shared" si="186"/>
        <v/>
      </c>
      <c r="O361" s="23" t="str">
        <f t="shared" si="187"/>
        <v>◄</v>
      </c>
      <c r="P361" s="24"/>
      <c r="Q361" s="21"/>
      <c r="R361" s="23" t="str">
        <f t="shared" si="188"/>
        <v/>
      </c>
      <c r="S361" s="23" t="str">
        <f t="shared" si="189"/>
        <v>◄</v>
      </c>
      <c r="T361" s="22"/>
      <c r="U361" s="21"/>
      <c r="V361" s="20"/>
      <c r="W361" s="19"/>
      <c r="X361" s="18">
        <f t="shared" si="190"/>
        <v>0</v>
      </c>
      <c r="Y361" s="17">
        <f t="shared" si="191"/>
        <v>0</v>
      </c>
      <c r="Z361" s="16"/>
      <c r="AA361" s="15">
        <f t="shared" si="192"/>
        <v>0</v>
      </c>
      <c r="AB361" s="14">
        <f t="shared" si="193"/>
        <v>0</v>
      </c>
      <c r="AC361" s="12"/>
      <c r="AD361" s="13"/>
      <c r="AE361" s="12"/>
      <c r="AF361" s="11"/>
      <c r="AG361" s="11"/>
      <c r="AH361" s="5" t="s">
        <v>0</v>
      </c>
      <c r="AI361" s="4"/>
    </row>
    <row r="362" spans="1:35" ht="15" customHeight="1" x14ac:dyDescent="0.25">
      <c r="A362" s="221"/>
      <c r="B362" s="240"/>
      <c r="C362" s="274">
        <v>4123</v>
      </c>
      <c r="D362" s="275">
        <v>40635</v>
      </c>
      <c r="E362" s="276">
        <v>0.61</v>
      </c>
      <c r="F362" s="277" t="s">
        <v>13</v>
      </c>
      <c r="G362" s="227"/>
      <c r="H362" s="227"/>
      <c r="I362" s="227"/>
      <c r="J362" s="227"/>
      <c r="K362" s="280" t="s">
        <v>2221</v>
      </c>
      <c r="L362" s="59"/>
      <c r="M362" s="71"/>
      <c r="N362" s="23" t="str">
        <f t="shared" si="186"/>
        <v/>
      </c>
      <c r="O362" s="23" t="str">
        <f t="shared" si="187"/>
        <v>◄</v>
      </c>
      <c r="P362" s="24"/>
      <c r="Q362" s="21"/>
      <c r="R362" s="23" t="str">
        <f t="shared" si="188"/>
        <v/>
      </c>
      <c r="S362" s="23" t="str">
        <f t="shared" si="189"/>
        <v>◄</v>
      </c>
      <c r="T362" s="22"/>
      <c r="U362" s="21"/>
      <c r="V362" s="20"/>
      <c r="W362" s="19"/>
      <c r="X362" s="18">
        <f t="shared" si="190"/>
        <v>0</v>
      </c>
      <c r="Y362" s="17">
        <f t="shared" si="191"/>
        <v>0</v>
      </c>
      <c r="Z362" s="16"/>
      <c r="AA362" s="15">
        <f t="shared" si="192"/>
        <v>0</v>
      </c>
      <c r="AB362" s="14">
        <f t="shared" si="193"/>
        <v>0</v>
      </c>
      <c r="AC362" s="12"/>
      <c r="AD362" s="13"/>
      <c r="AE362" s="12"/>
      <c r="AF362" s="11"/>
      <c r="AG362" s="11"/>
      <c r="AH362" s="5" t="s">
        <v>0</v>
      </c>
      <c r="AI362" s="4"/>
    </row>
    <row r="363" spans="1:35" ht="15" customHeight="1" x14ac:dyDescent="0.25">
      <c r="A363" s="221"/>
      <c r="B363" s="240"/>
      <c r="C363" s="274">
        <v>4124</v>
      </c>
      <c r="D363" s="275">
        <v>40635</v>
      </c>
      <c r="E363" s="276">
        <v>0.61</v>
      </c>
      <c r="F363" s="277" t="s">
        <v>13</v>
      </c>
      <c r="G363" s="227"/>
      <c r="H363" s="227"/>
      <c r="I363" s="227"/>
      <c r="J363" s="227"/>
      <c r="K363" s="280" t="s">
        <v>2220</v>
      </c>
      <c r="L363" s="59"/>
      <c r="M363" s="71"/>
      <c r="N363" s="23" t="str">
        <f t="shared" si="186"/>
        <v/>
      </c>
      <c r="O363" s="23" t="str">
        <f t="shared" si="187"/>
        <v>◄</v>
      </c>
      <c r="P363" s="24"/>
      <c r="Q363" s="21"/>
      <c r="R363" s="23" t="str">
        <f t="shared" si="188"/>
        <v/>
      </c>
      <c r="S363" s="23" t="str">
        <f t="shared" si="189"/>
        <v>◄</v>
      </c>
      <c r="T363" s="22"/>
      <c r="U363" s="21"/>
      <c r="V363" s="20"/>
      <c r="W363" s="19"/>
      <c r="X363" s="18">
        <f t="shared" si="190"/>
        <v>0</v>
      </c>
      <c r="Y363" s="17">
        <f t="shared" si="191"/>
        <v>0</v>
      </c>
      <c r="Z363" s="16"/>
      <c r="AA363" s="15">
        <f t="shared" si="192"/>
        <v>0</v>
      </c>
      <c r="AB363" s="14">
        <f t="shared" si="193"/>
        <v>0</v>
      </c>
      <c r="AC363" s="12"/>
      <c r="AD363" s="13"/>
      <c r="AE363" s="12"/>
      <c r="AF363" s="11"/>
      <c r="AG363" s="11"/>
      <c r="AH363" s="5" t="s">
        <v>0</v>
      </c>
      <c r="AI363" s="4"/>
    </row>
    <row r="364" spans="1:35" ht="15" customHeight="1" thickBot="1" x14ac:dyDescent="0.3">
      <c r="A364" s="221"/>
      <c r="B364" s="240"/>
      <c r="C364" s="247" t="s">
        <v>2219</v>
      </c>
      <c r="D364" s="275">
        <v>40635</v>
      </c>
      <c r="E364" s="276">
        <v>6.1</v>
      </c>
      <c r="F364" s="277" t="s">
        <v>13</v>
      </c>
      <c r="G364" s="227"/>
      <c r="H364" s="227"/>
      <c r="I364" s="227"/>
      <c r="J364" s="227"/>
      <c r="K364" s="279" t="s">
        <v>2218</v>
      </c>
      <c r="L364" s="59"/>
      <c r="M364" s="71"/>
      <c r="N364" s="23" t="str">
        <f t="shared" si="186"/>
        <v/>
      </c>
      <c r="O364" s="23" t="str">
        <f t="shared" si="187"/>
        <v>◄</v>
      </c>
      <c r="P364" s="24"/>
      <c r="Q364" s="21"/>
      <c r="R364" s="23" t="str">
        <f t="shared" si="188"/>
        <v/>
      </c>
      <c r="S364" s="23" t="str">
        <f t="shared" si="189"/>
        <v>◄</v>
      </c>
      <c r="T364" s="22"/>
      <c r="U364" s="21"/>
      <c r="V364" s="20"/>
      <c r="W364" s="19"/>
      <c r="X364" s="18">
        <f t="shared" si="190"/>
        <v>0</v>
      </c>
      <c r="Y364" s="17">
        <f t="shared" si="191"/>
        <v>0</v>
      </c>
      <c r="Z364" s="16"/>
      <c r="AA364" s="15">
        <f t="shared" si="192"/>
        <v>0</v>
      </c>
      <c r="AB364" s="14">
        <f t="shared" si="193"/>
        <v>0</v>
      </c>
      <c r="AC364" s="12"/>
      <c r="AD364" s="13"/>
      <c r="AE364" s="12"/>
      <c r="AF364" s="11"/>
      <c r="AG364" s="11"/>
      <c r="AH364" s="5" t="s">
        <v>0</v>
      </c>
      <c r="AI364" s="4"/>
    </row>
    <row r="365" spans="1:35" ht="15" customHeight="1" thickTop="1" thickBot="1" x14ac:dyDescent="0.25">
      <c r="A365" s="214">
        <f>ROWS(A366:A373)-1</f>
        <v>7</v>
      </c>
      <c r="B365" s="215" t="s">
        <v>2217</v>
      </c>
      <c r="C365" s="220"/>
      <c r="D365" s="217"/>
      <c r="E365" s="217"/>
      <c r="F365" s="238"/>
      <c r="G365" s="239"/>
      <c r="H365" s="217"/>
      <c r="I365" s="217"/>
      <c r="J365" s="217"/>
      <c r="K365" s="220"/>
      <c r="L365" s="6">
        <v>40677</v>
      </c>
      <c r="M365" s="72" t="s">
        <v>2216</v>
      </c>
      <c r="N365" s="23"/>
      <c r="O365" s="33" t="str">
        <f>IF(COUNTIF(N366:N373,"?")&gt;0,"?",IF(AND(P365="◄",Q365="►"),"◄►",IF(P365="◄","◄",IF(Q365="►","►",""))))</f>
        <v>◄</v>
      </c>
      <c r="P365" s="32" t="str">
        <f>IF(SUM(P366:P373)+1=ROWS(P366:P373)-COUNTIF(P366:P373,"-"),"","◄")</f>
        <v>◄</v>
      </c>
      <c r="Q365" s="31" t="str">
        <f>IF(SUM(Q366:Q373)&gt;0,"►","")</f>
        <v/>
      </c>
      <c r="R365" s="23"/>
      <c r="S365" s="33" t="str">
        <f>IF(COUNTIF(R366:R373,"?")&gt;0,"?",IF(AND(T365="◄",U365="►"),"◄►",IF(T365="◄","◄",IF(U365="►","►",""))))</f>
        <v>◄</v>
      </c>
      <c r="T365" s="32" t="str">
        <f>IF(SUM(T366:T373)+1=ROWS(T366:T373)-COUNTIF(T366:T373,"-"),"","◄")</f>
        <v>◄</v>
      </c>
      <c r="U365" s="31" t="str">
        <f>IF(SUM(U366:U373)&gt;0,"►","")</f>
        <v/>
      </c>
      <c r="V365" s="10">
        <f>ROWS(V366:V373)-1</f>
        <v>7</v>
      </c>
      <c r="W365" s="30">
        <f>SUM(W366:W373)-W373</f>
        <v>0</v>
      </c>
      <c r="X365" s="29" t="s">
        <v>17</v>
      </c>
      <c r="Y365" s="28"/>
      <c r="Z365" s="30">
        <f>SUM(Z366:Z373)-Z373</f>
        <v>0</v>
      </c>
      <c r="AA365" s="29" t="s">
        <v>17</v>
      </c>
      <c r="AB365" s="28"/>
      <c r="AC365" s="43" t="str">
        <f>IF(AD365="◄","◄",IF(AD365="ok","►",""))</f>
        <v>◄</v>
      </c>
      <c r="AD365" s="42" t="str">
        <f>IF(AD366&gt;0,"OK","◄")</f>
        <v>◄</v>
      </c>
      <c r="AE365" s="41" t="str">
        <f>IF(AND(AF365="◄",AG365="►"),"◄?►",IF(AF365="◄","◄",IF(AG365="►","►","")))</f>
        <v>◄</v>
      </c>
      <c r="AF365" s="32" t="str">
        <f>IF(AF366&gt;0,"","◄")</f>
        <v>◄</v>
      </c>
      <c r="AG365" s="31" t="str">
        <f>IF(AG366&gt;0,"►","")</f>
        <v/>
      </c>
      <c r="AH365" s="5" t="s">
        <v>0</v>
      </c>
      <c r="AI365" s="4"/>
    </row>
    <row r="366" spans="1:35" ht="15" customHeight="1" x14ac:dyDescent="0.25">
      <c r="A366" s="221"/>
      <c r="B366" s="240"/>
      <c r="C366" s="274" t="s">
        <v>2209</v>
      </c>
      <c r="D366" s="275">
        <v>40677</v>
      </c>
      <c r="E366" s="276">
        <v>0.93</v>
      </c>
      <c r="F366" s="199">
        <v>1</v>
      </c>
      <c r="G366" s="227"/>
      <c r="H366" s="227"/>
      <c r="I366" s="227"/>
      <c r="J366" s="227"/>
      <c r="K366" s="280" t="s">
        <v>2215</v>
      </c>
      <c r="L366" s="59"/>
      <c r="M366" s="71"/>
      <c r="N366" s="23" t="str">
        <f t="shared" ref="N366:N372" si="194">IF(O366="?","?","")</f>
        <v/>
      </c>
      <c r="O366" s="23" t="str">
        <f t="shared" ref="O366:O372" si="195">IF(AND(P366="",Q366&gt;0),"?",IF(P366="","◄",IF(Q366&gt;=1,"►","")))</f>
        <v>◄</v>
      </c>
      <c r="P366" s="24"/>
      <c r="Q366" s="21"/>
      <c r="R366" s="23" t="str">
        <f t="shared" ref="R366:R372" si="196">IF(S366="?","?","")</f>
        <v/>
      </c>
      <c r="S366" s="23" t="str">
        <f t="shared" ref="S366:S372" si="197">IF(AND(T366="",U366&gt;0),"?",IF(T366="","◄",IF(U366&gt;=1,"►","")))</f>
        <v>◄</v>
      </c>
      <c r="T366" s="22"/>
      <c r="U366" s="21"/>
      <c r="V366" s="20"/>
      <c r="W366" s="19"/>
      <c r="X366" s="18">
        <f t="shared" ref="X366:Y372" si="198">(P366*W366)</f>
        <v>0</v>
      </c>
      <c r="Y366" s="17">
        <f t="shared" si="198"/>
        <v>0</v>
      </c>
      <c r="Z366" s="16"/>
      <c r="AA366" s="15">
        <f t="shared" ref="AA366:AB372" si="199">(T366*Z366)</f>
        <v>0</v>
      </c>
      <c r="AB366" s="14">
        <f t="shared" si="199"/>
        <v>0</v>
      </c>
      <c r="AC366" s="39" t="str">
        <f>IF(AD366&gt;0,"ok","◄")</f>
        <v>◄</v>
      </c>
      <c r="AD366" s="40"/>
      <c r="AE366" s="39" t="str">
        <f>IF(AND(AF366="",AG366&gt;0),"?",IF(AF366="","◄",IF(AG366&gt;=1,"►","")))</f>
        <v>◄</v>
      </c>
      <c r="AF366" s="38"/>
      <c r="AG366" s="37"/>
      <c r="AH366" s="5" t="s">
        <v>0</v>
      </c>
      <c r="AI366" s="4"/>
    </row>
    <row r="367" spans="1:35" ht="15" customHeight="1" x14ac:dyDescent="0.25">
      <c r="A367" s="221"/>
      <c r="B367" s="240"/>
      <c r="C367" s="274">
        <v>4126</v>
      </c>
      <c r="D367" s="275">
        <v>40677</v>
      </c>
      <c r="E367" s="276">
        <v>0.93</v>
      </c>
      <c r="F367" s="199">
        <v>1</v>
      </c>
      <c r="G367" s="227"/>
      <c r="H367" s="227"/>
      <c r="I367" s="227"/>
      <c r="J367" s="227"/>
      <c r="K367" s="280" t="s">
        <v>2214</v>
      </c>
      <c r="L367" s="59"/>
      <c r="M367" s="71"/>
      <c r="N367" s="23" t="str">
        <f t="shared" si="194"/>
        <v/>
      </c>
      <c r="O367" s="23" t="str">
        <f t="shared" si="195"/>
        <v>◄</v>
      </c>
      <c r="P367" s="24"/>
      <c r="Q367" s="21"/>
      <c r="R367" s="23" t="str">
        <f t="shared" si="196"/>
        <v/>
      </c>
      <c r="S367" s="23" t="str">
        <f t="shared" si="197"/>
        <v>◄</v>
      </c>
      <c r="T367" s="22"/>
      <c r="U367" s="21"/>
      <c r="V367" s="20"/>
      <c r="W367" s="19"/>
      <c r="X367" s="18">
        <f t="shared" si="198"/>
        <v>0</v>
      </c>
      <c r="Y367" s="17">
        <f t="shared" si="198"/>
        <v>0</v>
      </c>
      <c r="Z367" s="16"/>
      <c r="AA367" s="15">
        <f t="shared" si="199"/>
        <v>0</v>
      </c>
      <c r="AB367" s="14">
        <f t="shared" si="199"/>
        <v>0</v>
      </c>
      <c r="AC367" s="12"/>
      <c r="AD367" s="13"/>
      <c r="AE367" s="12"/>
      <c r="AF367" s="149" t="str">
        <f>LEFT(M365,17)</f>
        <v>▬ Philanews Nr. 3</v>
      </c>
      <c r="AG367" s="150"/>
      <c r="AH367" s="5" t="s">
        <v>0</v>
      </c>
      <c r="AI367" s="4"/>
    </row>
    <row r="368" spans="1:35" ht="15" customHeight="1" x14ac:dyDescent="0.25">
      <c r="A368" s="221"/>
      <c r="B368" s="240"/>
      <c r="C368" s="274">
        <v>4127</v>
      </c>
      <c r="D368" s="275">
        <v>40677</v>
      </c>
      <c r="E368" s="276">
        <v>0.93</v>
      </c>
      <c r="F368" s="199">
        <v>1</v>
      </c>
      <c r="G368" s="227"/>
      <c r="H368" s="227"/>
      <c r="I368" s="227"/>
      <c r="J368" s="227"/>
      <c r="K368" s="280" t="s">
        <v>2213</v>
      </c>
      <c r="L368" s="59"/>
      <c r="M368" s="71"/>
      <c r="N368" s="23" t="str">
        <f t="shared" si="194"/>
        <v/>
      </c>
      <c r="O368" s="23" t="str">
        <f t="shared" si="195"/>
        <v>◄</v>
      </c>
      <c r="P368" s="24"/>
      <c r="Q368" s="21"/>
      <c r="R368" s="23" t="str">
        <f t="shared" si="196"/>
        <v/>
      </c>
      <c r="S368" s="23" t="str">
        <f t="shared" si="197"/>
        <v>◄</v>
      </c>
      <c r="T368" s="22"/>
      <c r="U368" s="21"/>
      <c r="V368" s="20"/>
      <c r="W368" s="19"/>
      <c r="X368" s="18">
        <f t="shared" si="198"/>
        <v>0</v>
      </c>
      <c r="Y368" s="17">
        <f t="shared" si="198"/>
        <v>0</v>
      </c>
      <c r="Z368" s="16"/>
      <c r="AA368" s="15">
        <f t="shared" si="199"/>
        <v>0</v>
      </c>
      <c r="AB368" s="14">
        <f t="shared" si="199"/>
        <v>0</v>
      </c>
      <c r="AC368" s="12"/>
      <c r="AD368" s="13"/>
      <c r="AE368" s="12"/>
      <c r="AF368" s="151"/>
      <c r="AG368" s="152"/>
      <c r="AH368" s="5" t="s">
        <v>0</v>
      </c>
      <c r="AI368" s="4"/>
    </row>
    <row r="369" spans="1:35" ht="15" customHeight="1" x14ac:dyDescent="0.25">
      <c r="A369" s="221"/>
      <c r="B369" s="240"/>
      <c r="C369" s="274">
        <v>4128</v>
      </c>
      <c r="D369" s="275">
        <v>40677</v>
      </c>
      <c r="E369" s="276">
        <v>0.93</v>
      </c>
      <c r="F369" s="199">
        <v>1</v>
      </c>
      <c r="G369" s="227"/>
      <c r="H369" s="227"/>
      <c r="I369" s="227"/>
      <c r="J369" s="227"/>
      <c r="K369" s="280" t="s">
        <v>2212</v>
      </c>
      <c r="L369" s="59"/>
      <c r="M369" s="71"/>
      <c r="N369" s="23" t="str">
        <f t="shared" si="194"/>
        <v/>
      </c>
      <c r="O369" s="23" t="str">
        <f t="shared" si="195"/>
        <v>◄</v>
      </c>
      <c r="P369" s="24"/>
      <c r="Q369" s="21"/>
      <c r="R369" s="23" t="str">
        <f t="shared" si="196"/>
        <v/>
      </c>
      <c r="S369" s="23" t="str">
        <f t="shared" si="197"/>
        <v>◄</v>
      </c>
      <c r="T369" s="22"/>
      <c r="U369" s="21"/>
      <c r="V369" s="20"/>
      <c r="W369" s="19"/>
      <c r="X369" s="18">
        <f t="shared" si="198"/>
        <v>0</v>
      </c>
      <c r="Y369" s="17">
        <f t="shared" si="198"/>
        <v>0</v>
      </c>
      <c r="Z369" s="16"/>
      <c r="AA369" s="15">
        <f t="shared" si="199"/>
        <v>0</v>
      </c>
      <c r="AB369" s="14">
        <f t="shared" si="199"/>
        <v>0</v>
      </c>
      <c r="AC369" s="12"/>
      <c r="AD369" s="13"/>
      <c r="AE369" s="12"/>
      <c r="AF369" s="36" t="s">
        <v>47</v>
      </c>
      <c r="AG369" s="35">
        <f>D366</f>
        <v>40677</v>
      </c>
      <c r="AH369" s="5" t="s">
        <v>0</v>
      </c>
      <c r="AI369" s="4"/>
    </row>
    <row r="370" spans="1:35" ht="15" customHeight="1" x14ac:dyDescent="0.25">
      <c r="A370" s="221"/>
      <c r="B370" s="240"/>
      <c r="C370" s="274">
        <v>4129</v>
      </c>
      <c r="D370" s="275">
        <v>40677</v>
      </c>
      <c r="E370" s="276">
        <v>0.93</v>
      </c>
      <c r="F370" s="199">
        <v>1</v>
      </c>
      <c r="G370" s="227"/>
      <c r="H370" s="227"/>
      <c r="I370" s="227"/>
      <c r="J370" s="227"/>
      <c r="K370" s="280" t="s">
        <v>2211</v>
      </c>
      <c r="L370" s="59"/>
      <c r="M370" s="71"/>
      <c r="N370" s="23" t="str">
        <f t="shared" si="194"/>
        <v/>
      </c>
      <c r="O370" s="23" t="str">
        <f t="shared" si="195"/>
        <v>◄</v>
      </c>
      <c r="P370" s="24"/>
      <c r="Q370" s="21"/>
      <c r="R370" s="23" t="str">
        <f t="shared" si="196"/>
        <v/>
      </c>
      <c r="S370" s="23" t="str">
        <f t="shared" si="197"/>
        <v>◄</v>
      </c>
      <c r="T370" s="22"/>
      <c r="U370" s="21"/>
      <c r="V370" s="20"/>
      <c r="W370" s="19"/>
      <c r="X370" s="18">
        <f t="shared" si="198"/>
        <v>0</v>
      </c>
      <c r="Y370" s="17">
        <f t="shared" si="198"/>
        <v>0</v>
      </c>
      <c r="Z370" s="16"/>
      <c r="AA370" s="15">
        <f t="shared" si="199"/>
        <v>0</v>
      </c>
      <c r="AB370" s="14">
        <f t="shared" si="199"/>
        <v>0</v>
      </c>
      <c r="AC370" s="12"/>
      <c r="AD370" s="13"/>
      <c r="AE370" s="12"/>
      <c r="AF370" s="11"/>
      <c r="AG370" s="11"/>
      <c r="AH370" s="5" t="s">
        <v>0</v>
      </c>
      <c r="AI370" s="4"/>
    </row>
    <row r="371" spans="1:35" ht="15" customHeight="1" x14ac:dyDescent="0.25">
      <c r="A371" s="221"/>
      <c r="B371" s="240"/>
      <c r="C371" s="281" t="s">
        <v>2210</v>
      </c>
      <c r="D371" s="275">
        <v>40677</v>
      </c>
      <c r="E371" s="276">
        <v>4.6500000000000004</v>
      </c>
      <c r="F371" s="199">
        <v>1</v>
      </c>
      <c r="G371" s="227"/>
      <c r="H371" s="274" t="s">
        <v>2209</v>
      </c>
      <c r="I371" s="289" t="s">
        <v>2199</v>
      </c>
      <c r="J371" s="274">
        <v>4129</v>
      </c>
      <c r="K371" s="282" t="s">
        <v>778</v>
      </c>
      <c r="L371" s="59"/>
      <c r="M371" s="71"/>
      <c r="N371" s="23" t="str">
        <f t="shared" si="194"/>
        <v/>
      </c>
      <c r="O371" s="23" t="str">
        <f t="shared" si="195"/>
        <v>◄</v>
      </c>
      <c r="P371" s="24"/>
      <c r="Q371" s="21"/>
      <c r="R371" s="23" t="str">
        <f t="shared" si="196"/>
        <v/>
      </c>
      <c r="S371" s="23" t="str">
        <f t="shared" si="197"/>
        <v>◄</v>
      </c>
      <c r="T371" s="22"/>
      <c r="U371" s="21"/>
      <c r="V371" s="20"/>
      <c r="W371" s="19"/>
      <c r="X371" s="18">
        <f t="shared" si="198"/>
        <v>0</v>
      </c>
      <c r="Y371" s="17">
        <f t="shared" si="198"/>
        <v>0</v>
      </c>
      <c r="Z371" s="16"/>
      <c r="AA371" s="15">
        <f t="shared" si="199"/>
        <v>0</v>
      </c>
      <c r="AB371" s="14">
        <f t="shared" si="199"/>
        <v>0</v>
      </c>
      <c r="AC371" s="12"/>
      <c r="AD371" s="13"/>
      <c r="AE371" s="12"/>
      <c r="AF371" s="11"/>
      <c r="AG371" s="11"/>
      <c r="AH371" s="5" t="s">
        <v>0</v>
      </c>
      <c r="AI371" s="4"/>
    </row>
    <row r="372" spans="1:35" ht="15" customHeight="1" thickBot="1" x14ac:dyDescent="0.3">
      <c r="A372" s="221"/>
      <c r="B372" s="240"/>
      <c r="C372" s="247" t="s">
        <v>2208</v>
      </c>
      <c r="D372" s="275">
        <v>40677</v>
      </c>
      <c r="E372" s="276">
        <v>4.6500000000000004</v>
      </c>
      <c r="F372" s="199">
        <v>1</v>
      </c>
      <c r="G372" s="227"/>
      <c r="H372" s="227"/>
      <c r="I372" s="227"/>
      <c r="J372" s="227"/>
      <c r="K372" s="279" t="s">
        <v>2207</v>
      </c>
      <c r="L372" s="59"/>
      <c r="M372" s="71"/>
      <c r="N372" s="23" t="str">
        <f t="shared" si="194"/>
        <v/>
      </c>
      <c r="O372" s="23" t="str">
        <f t="shared" si="195"/>
        <v>◄</v>
      </c>
      <c r="P372" s="24"/>
      <c r="Q372" s="21"/>
      <c r="R372" s="23" t="str">
        <f t="shared" si="196"/>
        <v/>
      </c>
      <c r="S372" s="23" t="str">
        <f t="shared" si="197"/>
        <v>◄</v>
      </c>
      <c r="T372" s="22"/>
      <c r="U372" s="21"/>
      <c r="V372" s="20"/>
      <c r="W372" s="19"/>
      <c r="X372" s="18">
        <f t="shared" si="198"/>
        <v>0</v>
      </c>
      <c r="Y372" s="17">
        <f t="shared" si="198"/>
        <v>0</v>
      </c>
      <c r="Z372" s="16"/>
      <c r="AA372" s="15">
        <f t="shared" si="199"/>
        <v>0</v>
      </c>
      <c r="AB372" s="14">
        <f t="shared" si="199"/>
        <v>0</v>
      </c>
      <c r="AC372" s="12"/>
      <c r="AD372" s="13"/>
      <c r="AE372" s="12"/>
      <c r="AF372" s="11"/>
      <c r="AG372" s="11"/>
      <c r="AH372" s="5" t="s">
        <v>0</v>
      </c>
      <c r="AI372" s="4"/>
    </row>
    <row r="373" spans="1:35" ht="15" customHeight="1" thickTop="1" thickBot="1" x14ac:dyDescent="0.25">
      <c r="A373" s="214">
        <f>ROWS(A374:A381)-1</f>
        <v>7</v>
      </c>
      <c r="B373" s="215" t="s">
        <v>2206</v>
      </c>
      <c r="C373" s="220"/>
      <c r="D373" s="217"/>
      <c r="E373" s="217"/>
      <c r="F373" s="238"/>
      <c r="G373" s="239"/>
      <c r="H373" s="217"/>
      <c r="I373" s="217"/>
      <c r="J373" s="217"/>
      <c r="K373" s="220"/>
      <c r="L373" s="6">
        <v>40677</v>
      </c>
      <c r="M373" s="72" t="s">
        <v>1533</v>
      </c>
      <c r="N373" s="23"/>
      <c r="O373" s="33" t="str">
        <f>IF(COUNTIF(N374:N381,"?")&gt;0,"?",IF(AND(P373="◄",Q373="►"),"◄►",IF(P373="◄","◄",IF(Q373="►","►",""))))</f>
        <v>◄</v>
      </c>
      <c r="P373" s="32" t="str">
        <f>IF(SUM(P374:P381)+1=ROWS(P374:P381)-COUNTIF(P374:P381,"-"),"","◄")</f>
        <v>◄</v>
      </c>
      <c r="Q373" s="31" t="str">
        <f>IF(SUM(Q374:Q381)&gt;0,"►","")</f>
        <v/>
      </c>
      <c r="R373" s="23"/>
      <c r="S373" s="33" t="str">
        <f>IF(COUNTIF(R374:R381,"?")&gt;0,"?",IF(AND(T373="◄",U373="►"),"◄►",IF(T373="◄","◄",IF(U373="►","►",""))))</f>
        <v>◄</v>
      </c>
      <c r="T373" s="32" t="str">
        <f>IF(SUM(T374:T381)+1=ROWS(T374:T381)-COUNTIF(T374:T381,"-"),"","◄")</f>
        <v>◄</v>
      </c>
      <c r="U373" s="31" t="str">
        <f>IF(SUM(U374:U381)&gt;0,"►","")</f>
        <v/>
      </c>
      <c r="V373" s="10">
        <f>ROWS(V374:V381)-1</f>
        <v>7</v>
      </c>
      <c r="W373" s="30">
        <f>SUM(W374:W381)-W381</f>
        <v>0</v>
      </c>
      <c r="X373" s="29" t="s">
        <v>17</v>
      </c>
      <c r="Y373" s="28"/>
      <c r="Z373" s="30">
        <f>SUM(Z374:Z381)-Z381</f>
        <v>0</v>
      </c>
      <c r="AA373" s="29" t="s">
        <v>17</v>
      </c>
      <c r="AB373" s="28"/>
      <c r="AC373" s="12"/>
      <c r="AD373" s="13"/>
      <c r="AE373" s="12"/>
      <c r="AF373" s="11"/>
      <c r="AG373" s="11"/>
      <c r="AH373" s="5" t="s">
        <v>0</v>
      </c>
      <c r="AI373" s="4"/>
    </row>
    <row r="374" spans="1:35" ht="15" customHeight="1" x14ac:dyDescent="0.25">
      <c r="A374" s="221"/>
      <c r="B374" s="240"/>
      <c r="C374" s="274" t="s">
        <v>2200</v>
      </c>
      <c r="D374" s="275">
        <v>40677</v>
      </c>
      <c r="E374" s="276">
        <v>0.61</v>
      </c>
      <c r="F374" s="277" t="s">
        <v>13</v>
      </c>
      <c r="G374" s="227"/>
      <c r="H374" s="227"/>
      <c r="I374" s="227"/>
      <c r="J374" s="227"/>
      <c r="K374" s="288" t="s">
        <v>2205</v>
      </c>
      <c r="L374" s="59"/>
      <c r="M374" s="71"/>
      <c r="N374" s="23" t="str">
        <f t="shared" ref="N374:N380" si="200">IF(O374="?","?","")</f>
        <v/>
      </c>
      <c r="O374" s="23" t="str">
        <f t="shared" ref="O374:O380" si="201">IF(AND(P374="",Q374&gt;0),"?",IF(P374="","◄",IF(Q374&gt;=1,"►","")))</f>
        <v>◄</v>
      </c>
      <c r="P374" s="24"/>
      <c r="Q374" s="21"/>
      <c r="R374" s="23" t="str">
        <f t="shared" ref="R374:R380" si="202">IF(S374="?","?","")</f>
        <v/>
      </c>
      <c r="S374" s="23" t="str">
        <f t="shared" ref="S374:S380" si="203">IF(AND(T374="",U374&gt;0),"?",IF(T374="","◄",IF(U374&gt;=1,"►","")))</f>
        <v>◄</v>
      </c>
      <c r="T374" s="22"/>
      <c r="U374" s="21"/>
      <c r="V374" s="20"/>
      <c r="W374" s="19"/>
      <c r="X374" s="18">
        <f t="shared" ref="X374:Y380" si="204">(P374*W374)</f>
        <v>0</v>
      </c>
      <c r="Y374" s="17">
        <f t="shared" si="204"/>
        <v>0</v>
      </c>
      <c r="Z374" s="16"/>
      <c r="AA374" s="15">
        <f t="shared" ref="AA374:AB380" si="205">(T374*Z374)</f>
        <v>0</v>
      </c>
      <c r="AB374" s="14">
        <f t="shared" si="205"/>
        <v>0</v>
      </c>
      <c r="AC374" s="12"/>
      <c r="AD374" s="13"/>
      <c r="AE374" s="12"/>
      <c r="AF374" s="11"/>
      <c r="AG374" s="11"/>
      <c r="AH374" s="5" t="s">
        <v>0</v>
      </c>
      <c r="AI374" s="4"/>
    </row>
    <row r="375" spans="1:35" ht="15" customHeight="1" x14ac:dyDescent="0.25">
      <c r="A375" s="221"/>
      <c r="B375" s="240"/>
      <c r="C375" s="274">
        <v>4131</v>
      </c>
      <c r="D375" s="275">
        <v>40677</v>
      </c>
      <c r="E375" s="276">
        <v>0.61</v>
      </c>
      <c r="F375" s="277" t="s">
        <v>13</v>
      </c>
      <c r="G375" s="227"/>
      <c r="H375" s="227"/>
      <c r="I375" s="227"/>
      <c r="J375" s="227"/>
      <c r="K375" s="288" t="s">
        <v>2204</v>
      </c>
      <c r="L375" s="59"/>
      <c r="M375" s="71"/>
      <c r="N375" s="23" t="str">
        <f t="shared" si="200"/>
        <v/>
      </c>
      <c r="O375" s="23" t="str">
        <f t="shared" si="201"/>
        <v>◄</v>
      </c>
      <c r="P375" s="24"/>
      <c r="Q375" s="21"/>
      <c r="R375" s="23" t="str">
        <f t="shared" si="202"/>
        <v/>
      </c>
      <c r="S375" s="23" t="str">
        <f t="shared" si="203"/>
        <v>◄</v>
      </c>
      <c r="T375" s="22"/>
      <c r="U375" s="21"/>
      <c r="V375" s="20"/>
      <c r="W375" s="19"/>
      <c r="X375" s="18">
        <f t="shared" si="204"/>
        <v>0</v>
      </c>
      <c r="Y375" s="17">
        <f t="shared" si="204"/>
        <v>0</v>
      </c>
      <c r="Z375" s="16"/>
      <c r="AA375" s="15">
        <f t="shared" si="205"/>
        <v>0</v>
      </c>
      <c r="AB375" s="14">
        <f t="shared" si="205"/>
        <v>0</v>
      </c>
      <c r="AC375" s="12"/>
      <c r="AD375" s="13"/>
      <c r="AE375" s="12"/>
      <c r="AF375" s="11"/>
      <c r="AG375" s="11"/>
      <c r="AH375" s="5" t="s">
        <v>0</v>
      </c>
      <c r="AI375" s="4"/>
    </row>
    <row r="376" spans="1:35" ht="15" customHeight="1" x14ac:dyDescent="0.25">
      <c r="A376" s="221"/>
      <c r="B376" s="240"/>
      <c r="C376" s="274">
        <v>4132</v>
      </c>
      <c r="D376" s="275">
        <v>40677</v>
      </c>
      <c r="E376" s="276">
        <v>0.61</v>
      </c>
      <c r="F376" s="277" t="s">
        <v>13</v>
      </c>
      <c r="G376" s="227"/>
      <c r="H376" s="227"/>
      <c r="I376" s="227"/>
      <c r="J376" s="227"/>
      <c r="K376" s="280" t="s">
        <v>2203</v>
      </c>
      <c r="L376" s="59"/>
      <c r="M376" s="71"/>
      <c r="N376" s="23" t="str">
        <f t="shared" si="200"/>
        <v/>
      </c>
      <c r="O376" s="23" t="str">
        <f t="shared" si="201"/>
        <v>◄</v>
      </c>
      <c r="P376" s="24"/>
      <c r="Q376" s="21"/>
      <c r="R376" s="23" t="str">
        <f t="shared" si="202"/>
        <v/>
      </c>
      <c r="S376" s="23" t="str">
        <f t="shared" si="203"/>
        <v>◄</v>
      </c>
      <c r="T376" s="22"/>
      <c r="U376" s="21"/>
      <c r="V376" s="20"/>
      <c r="W376" s="19"/>
      <c r="X376" s="18">
        <f t="shared" si="204"/>
        <v>0</v>
      </c>
      <c r="Y376" s="17">
        <f t="shared" si="204"/>
        <v>0</v>
      </c>
      <c r="Z376" s="16"/>
      <c r="AA376" s="15">
        <f t="shared" si="205"/>
        <v>0</v>
      </c>
      <c r="AB376" s="14">
        <f t="shared" si="205"/>
        <v>0</v>
      </c>
      <c r="AC376" s="12"/>
      <c r="AD376" s="13"/>
      <c r="AE376" s="12"/>
      <c r="AF376" s="11"/>
      <c r="AG376" s="11"/>
      <c r="AH376" s="5" t="s">
        <v>0</v>
      </c>
      <c r="AI376" s="4"/>
    </row>
    <row r="377" spans="1:35" ht="15" customHeight="1" x14ac:dyDescent="0.25">
      <c r="A377" s="221"/>
      <c r="B377" s="240"/>
      <c r="C377" s="274">
        <v>4133</v>
      </c>
      <c r="D377" s="275">
        <v>40677</v>
      </c>
      <c r="E377" s="276">
        <v>0.61</v>
      </c>
      <c r="F377" s="277" t="s">
        <v>13</v>
      </c>
      <c r="G377" s="227"/>
      <c r="H377" s="227"/>
      <c r="I377" s="227"/>
      <c r="J377" s="227"/>
      <c r="K377" s="288" t="s">
        <v>2202</v>
      </c>
      <c r="L377" s="59"/>
      <c r="M377" s="71"/>
      <c r="N377" s="23" t="str">
        <f t="shared" si="200"/>
        <v/>
      </c>
      <c r="O377" s="23" t="str">
        <f t="shared" si="201"/>
        <v>◄</v>
      </c>
      <c r="P377" s="24"/>
      <c r="Q377" s="21"/>
      <c r="R377" s="23" t="str">
        <f t="shared" si="202"/>
        <v/>
      </c>
      <c r="S377" s="23" t="str">
        <f t="shared" si="203"/>
        <v>◄</v>
      </c>
      <c r="T377" s="22"/>
      <c r="U377" s="21"/>
      <c r="V377" s="20"/>
      <c r="W377" s="19"/>
      <c r="X377" s="18">
        <f t="shared" si="204"/>
        <v>0</v>
      </c>
      <c r="Y377" s="17">
        <f t="shared" si="204"/>
        <v>0</v>
      </c>
      <c r="Z377" s="16"/>
      <c r="AA377" s="15">
        <f t="shared" si="205"/>
        <v>0</v>
      </c>
      <c r="AB377" s="14">
        <f t="shared" si="205"/>
        <v>0</v>
      </c>
      <c r="AC377" s="12"/>
      <c r="AD377" s="13"/>
      <c r="AE377" s="12"/>
      <c r="AF377" s="11"/>
      <c r="AG377" s="11"/>
      <c r="AH377" s="5" t="s">
        <v>0</v>
      </c>
      <c r="AI377" s="4"/>
    </row>
    <row r="378" spans="1:35" ht="15" customHeight="1" x14ac:dyDescent="0.25">
      <c r="A378" s="221"/>
      <c r="B378" s="240"/>
      <c r="C378" s="274">
        <v>4134</v>
      </c>
      <c r="D378" s="275">
        <v>40677</v>
      </c>
      <c r="E378" s="276">
        <v>0.61</v>
      </c>
      <c r="F378" s="277" t="s">
        <v>13</v>
      </c>
      <c r="G378" s="227"/>
      <c r="H378" s="227"/>
      <c r="I378" s="227"/>
      <c r="J378" s="227"/>
      <c r="K378" s="280" t="s">
        <v>2201</v>
      </c>
      <c r="L378" s="59"/>
      <c r="M378" s="71"/>
      <c r="N378" s="23" t="str">
        <f t="shared" si="200"/>
        <v/>
      </c>
      <c r="O378" s="23" t="str">
        <f t="shared" si="201"/>
        <v>◄</v>
      </c>
      <c r="P378" s="24"/>
      <c r="Q378" s="21"/>
      <c r="R378" s="23" t="str">
        <f t="shared" si="202"/>
        <v/>
      </c>
      <c r="S378" s="23" t="str">
        <f t="shared" si="203"/>
        <v>◄</v>
      </c>
      <c r="T378" s="22"/>
      <c r="U378" s="21"/>
      <c r="V378" s="20"/>
      <c r="W378" s="19"/>
      <c r="X378" s="18">
        <f t="shared" si="204"/>
        <v>0</v>
      </c>
      <c r="Y378" s="17">
        <f t="shared" si="204"/>
        <v>0</v>
      </c>
      <c r="Z378" s="16"/>
      <c r="AA378" s="15">
        <f t="shared" si="205"/>
        <v>0</v>
      </c>
      <c r="AB378" s="14">
        <f t="shared" si="205"/>
        <v>0</v>
      </c>
      <c r="AC378" s="12"/>
      <c r="AD378" s="13"/>
      <c r="AE378" s="12"/>
      <c r="AF378" s="11"/>
      <c r="AG378" s="11"/>
      <c r="AH378" s="5" t="s">
        <v>0</v>
      </c>
      <c r="AI378" s="4"/>
    </row>
    <row r="379" spans="1:35" ht="15" customHeight="1" x14ac:dyDescent="0.25">
      <c r="A379" s="221"/>
      <c r="B379" s="240"/>
      <c r="C379" s="281" t="s">
        <v>2198</v>
      </c>
      <c r="D379" s="275">
        <v>40677</v>
      </c>
      <c r="E379" s="276">
        <v>6.1</v>
      </c>
      <c r="F379" s="277" t="s">
        <v>13</v>
      </c>
      <c r="G379" s="227"/>
      <c r="H379" s="274" t="s">
        <v>2200</v>
      </c>
      <c r="I379" s="289" t="s">
        <v>2199</v>
      </c>
      <c r="J379" s="274">
        <v>4134</v>
      </c>
      <c r="K379" s="282" t="s">
        <v>778</v>
      </c>
      <c r="L379" s="59"/>
      <c r="M379" s="71"/>
      <c r="N379" s="23" t="str">
        <f t="shared" si="200"/>
        <v/>
      </c>
      <c r="O379" s="23" t="str">
        <f t="shared" si="201"/>
        <v>◄</v>
      </c>
      <c r="P379" s="24"/>
      <c r="Q379" s="21"/>
      <c r="R379" s="23" t="str">
        <f t="shared" si="202"/>
        <v/>
      </c>
      <c r="S379" s="23" t="str">
        <f t="shared" si="203"/>
        <v>◄</v>
      </c>
      <c r="T379" s="22"/>
      <c r="U379" s="21"/>
      <c r="V379" s="20"/>
      <c r="W379" s="19"/>
      <c r="X379" s="18">
        <f t="shared" si="204"/>
        <v>0</v>
      </c>
      <c r="Y379" s="17">
        <f t="shared" si="204"/>
        <v>0</v>
      </c>
      <c r="Z379" s="16"/>
      <c r="AA379" s="15">
        <f t="shared" si="205"/>
        <v>0</v>
      </c>
      <c r="AB379" s="14">
        <f t="shared" si="205"/>
        <v>0</v>
      </c>
      <c r="AC379" s="12"/>
      <c r="AD379" s="13"/>
      <c r="AE379" s="12"/>
      <c r="AF379" s="11"/>
      <c r="AG379" s="11"/>
      <c r="AH379" s="5" t="s">
        <v>0</v>
      </c>
      <c r="AI379" s="4"/>
    </row>
    <row r="380" spans="1:35" ht="15" customHeight="1" thickBot="1" x14ac:dyDescent="0.3">
      <c r="A380" s="221"/>
      <c r="B380" s="252" t="s">
        <v>323</v>
      </c>
      <c r="C380" s="250" t="s">
        <v>2198</v>
      </c>
      <c r="D380" s="275">
        <v>40677</v>
      </c>
      <c r="E380" s="276">
        <v>6.1</v>
      </c>
      <c r="F380" s="277" t="s">
        <v>13</v>
      </c>
      <c r="G380" s="227"/>
      <c r="H380" s="227"/>
      <c r="I380" s="227"/>
      <c r="J380" s="227"/>
      <c r="K380" s="279" t="s">
        <v>2197</v>
      </c>
      <c r="L380" s="59"/>
      <c r="M380" s="71"/>
      <c r="N380" s="23" t="str">
        <f t="shared" si="200"/>
        <v/>
      </c>
      <c r="O380" s="23" t="str">
        <f t="shared" si="201"/>
        <v>◄</v>
      </c>
      <c r="P380" s="24"/>
      <c r="Q380" s="21"/>
      <c r="R380" s="23" t="str">
        <f t="shared" si="202"/>
        <v/>
      </c>
      <c r="S380" s="23" t="str">
        <f t="shared" si="203"/>
        <v>◄</v>
      </c>
      <c r="T380" s="22"/>
      <c r="U380" s="21"/>
      <c r="V380" s="20"/>
      <c r="W380" s="19"/>
      <c r="X380" s="18">
        <f t="shared" si="204"/>
        <v>0</v>
      </c>
      <c r="Y380" s="17">
        <f t="shared" si="204"/>
        <v>0</v>
      </c>
      <c r="Z380" s="16"/>
      <c r="AA380" s="15">
        <f t="shared" si="205"/>
        <v>0</v>
      </c>
      <c r="AB380" s="14">
        <f t="shared" si="205"/>
        <v>0</v>
      </c>
      <c r="AC380" s="12"/>
      <c r="AD380" s="13"/>
      <c r="AE380" s="12"/>
      <c r="AF380" s="11"/>
      <c r="AG380" s="11"/>
      <c r="AH380" s="5" t="s">
        <v>0</v>
      </c>
      <c r="AI380" s="4"/>
    </row>
    <row r="381" spans="1:35" ht="15" customHeight="1" thickTop="1" thickBot="1" x14ac:dyDescent="0.25">
      <c r="A381" s="214">
        <f>ROWS(A382:A397)-1</f>
        <v>15</v>
      </c>
      <c r="B381" s="215" t="s">
        <v>2196</v>
      </c>
      <c r="C381" s="220"/>
      <c r="D381" s="217"/>
      <c r="E381" s="217"/>
      <c r="F381" s="238"/>
      <c r="G381" s="239"/>
      <c r="H381" s="217"/>
      <c r="I381" s="217"/>
      <c r="J381" s="217"/>
      <c r="K381" s="220"/>
      <c r="L381" s="6">
        <v>40719</v>
      </c>
      <c r="M381" s="72" t="s">
        <v>2195</v>
      </c>
      <c r="N381" s="23"/>
      <c r="O381" s="33" t="str">
        <f>IF(COUNTIF(N382:N397,"?")&gt;0,"?",IF(AND(P381="◄",Q381="►"),"◄►",IF(P381="◄","◄",IF(Q381="►","►",""))))</f>
        <v>◄</v>
      </c>
      <c r="P381" s="32" t="str">
        <f>IF(SUM(P382:P397)+1=ROWS(P382:P397)-COUNTIF(P382:P397,"-"),"","◄")</f>
        <v>◄</v>
      </c>
      <c r="Q381" s="31" t="str">
        <f>IF(SUM(Q382:Q397)&gt;0,"►","")</f>
        <v/>
      </c>
      <c r="R381" s="23"/>
      <c r="S381" s="33" t="str">
        <f>IF(COUNTIF(R382:R397,"?")&gt;0,"?",IF(AND(T381="◄",U381="►"),"◄►",IF(T381="◄","◄",IF(U381="►","►",""))))</f>
        <v>◄</v>
      </c>
      <c r="T381" s="32" t="str">
        <f>IF(SUM(T382:T397)+1=ROWS(T382:T397)-COUNTIF(T382:T397,"-"),"","◄")</f>
        <v>◄</v>
      </c>
      <c r="U381" s="31" t="str">
        <f>IF(SUM(U382:U397)&gt;0,"►","")</f>
        <v/>
      </c>
      <c r="V381" s="10">
        <f>ROWS(V382:V397)-1</f>
        <v>15</v>
      </c>
      <c r="W381" s="30">
        <f>SUM(W382:W397)-W397</f>
        <v>0</v>
      </c>
      <c r="X381" s="29" t="s">
        <v>17</v>
      </c>
      <c r="Y381" s="28"/>
      <c r="Z381" s="30">
        <f>SUM(Z382:Z397)-Z397</f>
        <v>0</v>
      </c>
      <c r="AA381" s="29" t="s">
        <v>17</v>
      </c>
      <c r="AB381" s="28"/>
      <c r="AC381" s="12"/>
      <c r="AD381" s="13"/>
      <c r="AE381" s="12"/>
      <c r="AF381" s="11"/>
      <c r="AG381" s="11"/>
      <c r="AH381" s="5" t="s">
        <v>0</v>
      </c>
      <c r="AI381" s="4"/>
    </row>
    <row r="382" spans="1:35" ht="15" customHeight="1" x14ac:dyDescent="0.25">
      <c r="A382" s="221"/>
      <c r="B382" s="240"/>
      <c r="C382" s="274">
        <v>4135</v>
      </c>
      <c r="D382" s="275">
        <v>40719</v>
      </c>
      <c r="E382" s="276">
        <v>0.61</v>
      </c>
      <c r="F382" s="277" t="s">
        <v>13</v>
      </c>
      <c r="G382" s="227"/>
      <c r="H382" s="227"/>
      <c r="I382" s="227"/>
      <c r="J382" s="227"/>
      <c r="K382" s="280" t="s">
        <v>2194</v>
      </c>
      <c r="L382" s="59"/>
      <c r="M382" s="71"/>
      <c r="N382" s="23" t="str">
        <f t="shared" ref="N382:N396" si="206">IF(O382="?","?","")</f>
        <v/>
      </c>
      <c r="O382" s="23" t="str">
        <f t="shared" ref="O382:O396" si="207">IF(AND(P382="",Q382&gt;0),"?",IF(P382="","◄",IF(Q382&gt;=1,"►","")))</f>
        <v>◄</v>
      </c>
      <c r="P382" s="24"/>
      <c r="Q382" s="21"/>
      <c r="R382" s="23" t="str">
        <f t="shared" ref="R382:R396" si="208">IF(S382="?","?","")</f>
        <v/>
      </c>
      <c r="S382" s="23" t="str">
        <f t="shared" ref="S382:S396" si="209">IF(AND(T382="",U382&gt;0),"?",IF(T382="","◄",IF(U382&gt;=1,"►","")))</f>
        <v>◄</v>
      </c>
      <c r="T382" s="22"/>
      <c r="U382" s="21"/>
      <c r="V382" s="20"/>
      <c r="W382" s="19"/>
      <c r="X382" s="18">
        <f t="shared" ref="X382:X396" si="210">(P382*W382)</f>
        <v>0</v>
      </c>
      <c r="Y382" s="17">
        <f t="shared" ref="Y382:Y396" si="211">(Q382*X382)</f>
        <v>0</v>
      </c>
      <c r="Z382" s="16"/>
      <c r="AA382" s="15">
        <f t="shared" ref="AA382:AA396" si="212">(T382*Z382)</f>
        <v>0</v>
      </c>
      <c r="AB382" s="14">
        <f t="shared" ref="AB382:AB396" si="213">(U382*AA382)</f>
        <v>0</v>
      </c>
      <c r="AC382" s="12"/>
      <c r="AD382" s="13"/>
      <c r="AE382" s="12"/>
      <c r="AF382" s="11"/>
      <c r="AG382" s="11"/>
      <c r="AH382" s="5" t="s">
        <v>0</v>
      </c>
      <c r="AI382" s="4"/>
    </row>
    <row r="383" spans="1:35" ht="15" customHeight="1" x14ac:dyDescent="0.25">
      <c r="A383" s="221"/>
      <c r="B383" s="240"/>
      <c r="C383" s="274">
        <v>4136</v>
      </c>
      <c r="D383" s="275">
        <v>40719</v>
      </c>
      <c r="E383" s="276">
        <v>0.61</v>
      </c>
      <c r="F383" s="277" t="s">
        <v>13</v>
      </c>
      <c r="G383" s="227"/>
      <c r="H383" s="227"/>
      <c r="I383" s="227"/>
      <c r="J383" s="227"/>
      <c r="K383" s="280" t="s">
        <v>2193</v>
      </c>
      <c r="L383" s="59"/>
      <c r="M383" s="71"/>
      <c r="N383" s="23" t="str">
        <f t="shared" si="206"/>
        <v/>
      </c>
      <c r="O383" s="23" t="str">
        <f t="shared" si="207"/>
        <v>◄</v>
      </c>
      <c r="P383" s="24"/>
      <c r="Q383" s="21"/>
      <c r="R383" s="23" t="str">
        <f t="shared" si="208"/>
        <v/>
      </c>
      <c r="S383" s="23" t="str">
        <f t="shared" si="209"/>
        <v>◄</v>
      </c>
      <c r="T383" s="22"/>
      <c r="U383" s="21"/>
      <c r="V383" s="20"/>
      <c r="W383" s="19"/>
      <c r="X383" s="18">
        <f t="shared" si="210"/>
        <v>0</v>
      </c>
      <c r="Y383" s="17">
        <f t="shared" si="211"/>
        <v>0</v>
      </c>
      <c r="Z383" s="16"/>
      <c r="AA383" s="15">
        <f t="shared" si="212"/>
        <v>0</v>
      </c>
      <c r="AB383" s="14">
        <f t="shared" si="213"/>
        <v>0</v>
      </c>
      <c r="AC383" s="12"/>
      <c r="AD383" s="13"/>
      <c r="AE383" s="12"/>
      <c r="AF383" s="11"/>
      <c r="AG383" s="11"/>
      <c r="AH383" s="5" t="s">
        <v>0</v>
      </c>
      <c r="AI383" s="4"/>
    </row>
    <row r="384" spans="1:35" ht="15" customHeight="1" x14ac:dyDescent="0.25">
      <c r="A384" s="221"/>
      <c r="B384" s="240"/>
      <c r="C384" s="274">
        <v>4137</v>
      </c>
      <c r="D384" s="275">
        <v>40719</v>
      </c>
      <c r="E384" s="276">
        <v>0.61</v>
      </c>
      <c r="F384" s="277" t="s">
        <v>13</v>
      </c>
      <c r="G384" s="227"/>
      <c r="H384" s="227"/>
      <c r="I384" s="227"/>
      <c r="J384" s="227"/>
      <c r="K384" s="280" t="s">
        <v>2192</v>
      </c>
      <c r="L384" s="59"/>
      <c r="M384" s="71"/>
      <c r="N384" s="23" t="str">
        <f t="shared" si="206"/>
        <v/>
      </c>
      <c r="O384" s="23" t="str">
        <f t="shared" si="207"/>
        <v>◄</v>
      </c>
      <c r="P384" s="24"/>
      <c r="Q384" s="21"/>
      <c r="R384" s="23" t="str">
        <f t="shared" si="208"/>
        <v/>
      </c>
      <c r="S384" s="23" t="str">
        <f t="shared" si="209"/>
        <v>◄</v>
      </c>
      <c r="T384" s="22"/>
      <c r="U384" s="21"/>
      <c r="V384" s="20"/>
      <c r="W384" s="19"/>
      <c r="X384" s="18">
        <f t="shared" si="210"/>
        <v>0</v>
      </c>
      <c r="Y384" s="17">
        <f t="shared" si="211"/>
        <v>0</v>
      </c>
      <c r="Z384" s="16"/>
      <c r="AA384" s="15">
        <f t="shared" si="212"/>
        <v>0</v>
      </c>
      <c r="AB384" s="14">
        <f t="shared" si="213"/>
        <v>0</v>
      </c>
      <c r="AC384" s="12"/>
      <c r="AD384" s="13"/>
      <c r="AE384" s="12"/>
      <c r="AF384" s="11"/>
      <c r="AG384" s="11"/>
      <c r="AH384" s="5" t="s">
        <v>0</v>
      </c>
      <c r="AI384" s="4"/>
    </row>
    <row r="385" spans="1:35" ht="15" customHeight="1" x14ac:dyDescent="0.25">
      <c r="A385" s="221"/>
      <c r="B385" s="240"/>
      <c r="C385" s="274">
        <v>4138</v>
      </c>
      <c r="D385" s="275">
        <v>40719</v>
      </c>
      <c r="E385" s="276">
        <v>0.61</v>
      </c>
      <c r="F385" s="277" t="s">
        <v>13</v>
      </c>
      <c r="G385" s="227"/>
      <c r="H385" s="227"/>
      <c r="I385" s="227"/>
      <c r="J385" s="227"/>
      <c r="K385" s="280" t="s">
        <v>2191</v>
      </c>
      <c r="L385" s="59"/>
      <c r="M385" s="71"/>
      <c r="N385" s="23" t="str">
        <f t="shared" si="206"/>
        <v/>
      </c>
      <c r="O385" s="23" t="str">
        <f t="shared" si="207"/>
        <v>◄</v>
      </c>
      <c r="P385" s="24"/>
      <c r="Q385" s="21"/>
      <c r="R385" s="23" t="str">
        <f t="shared" si="208"/>
        <v/>
      </c>
      <c r="S385" s="23" t="str">
        <f t="shared" si="209"/>
        <v>◄</v>
      </c>
      <c r="T385" s="22"/>
      <c r="U385" s="21"/>
      <c r="V385" s="20"/>
      <c r="W385" s="19"/>
      <c r="X385" s="18">
        <f t="shared" si="210"/>
        <v>0</v>
      </c>
      <c r="Y385" s="17">
        <f t="shared" si="211"/>
        <v>0</v>
      </c>
      <c r="Z385" s="16"/>
      <c r="AA385" s="15">
        <f t="shared" si="212"/>
        <v>0</v>
      </c>
      <c r="AB385" s="14">
        <f t="shared" si="213"/>
        <v>0</v>
      </c>
      <c r="AC385" s="12"/>
      <c r="AD385" s="13"/>
      <c r="AE385" s="12"/>
      <c r="AF385" s="11"/>
      <c r="AG385" s="11"/>
      <c r="AH385" s="5" t="s">
        <v>0</v>
      </c>
      <c r="AI385" s="4"/>
    </row>
    <row r="386" spans="1:35" ht="15" customHeight="1" x14ac:dyDescent="0.25">
      <c r="A386" s="221"/>
      <c r="B386" s="240"/>
      <c r="C386" s="274">
        <v>4139</v>
      </c>
      <c r="D386" s="275">
        <v>40719</v>
      </c>
      <c r="E386" s="276">
        <v>0.61</v>
      </c>
      <c r="F386" s="277" t="s">
        <v>13</v>
      </c>
      <c r="G386" s="227"/>
      <c r="H386" s="227"/>
      <c r="I386" s="227"/>
      <c r="J386" s="227"/>
      <c r="K386" s="280" t="s">
        <v>2190</v>
      </c>
      <c r="L386" s="59"/>
      <c r="M386" s="71"/>
      <c r="N386" s="23" t="str">
        <f t="shared" si="206"/>
        <v/>
      </c>
      <c r="O386" s="23" t="str">
        <f t="shared" si="207"/>
        <v>◄</v>
      </c>
      <c r="P386" s="24"/>
      <c r="Q386" s="21"/>
      <c r="R386" s="23" t="str">
        <f t="shared" si="208"/>
        <v/>
      </c>
      <c r="S386" s="23" t="str">
        <f t="shared" si="209"/>
        <v>◄</v>
      </c>
      <c r="T386" s="22"/>
      <c r="U386" s="21"/>
      <c r="V386" s="20"/>
      <c r="W386" s="19"/>
      <c r="X386" s="18">
        <f t="shared" si="210"/>
        <v>0</v>
      </c>
      <c r="Y386" s="17">
        <f t="shared" si="211"/>
        <v>0</v>
      </c>
      <c r="Z386" s="16"/>
      <c r="AA386" s="15">
        <f t="shared" si="212"/>
        <v>0</v>
      </c>
      <c r="AB386" s="14">
        <f t="shared" si="213"/>
        <v>0</v>
      </c>
      <c r="AC386" s="12"/>
      <c r="AD386" s="13"/>
      <c r="AE386" s="12"/>
      <c r="AF386" s="11"/>
      <c r="AG386" s="11"/>
      <c r="AH386" s="5" t="s">
        <v>0</v>
      </c>
      <c r="AI386" s="4"/>
    </row>
    <row r="387" spans="1:35" ht="15" customHeight="1" x14ac:dyDescent="0.25">
      <c r="A387" s="221"/>
      <c r="B387" s="240"/>
      <c r="C387" s="274">
        <v>4140</v>
      </c>
      <c r="D387" s="275">
        <v>40719</v>
      </c>
      <c r="E387" s="276">
        <v>0.61</v>
      </c>
      <c r="F387" s="277" t="s">
        <v>13</v>
      </c>
      <c r="G387" s="227"/>
      <c r="H387" s="227"/>
      <c r="I387" s="227"/>
      <c r="J387" s="227"/>
      <c r="K387" s="280" t="s">
        <v>2189</v>
      </c>
      <c r="L387" s="59"/>
      <c r="M387" s="71"/>
      <c r="N387" s="23" t="str">
        <f t="shared" si="206"/>
        <v/>
      </c>
      <c r="O387" s="23" t="str">
        <f t="shared" si="207"/>
        <v>◄</v>
      </c>
      <c r="P387" s="24"/>
      <c r="Q387" s="21"/>
      <c r="R387" s="23" t="str">
        <f t="shared" si="208"/>
        <v/>
      </c>
      <c r="S387" s="23" t="str">
        <f t="shared" si="209"/>
        <v>◄</v>
      </c>
      <c r="T387" s="22"/>
      <c r="U387" s="21"/>
      <c r="V387" s="20"/>
      <c r="W387" s="19"/>
      <c r="X387" s="18">
        <f t="shared" si="210"/>
        <v>0</v>
      </c>
      <c r="Y387" s="17">
        <f t="shared" si="211"/>
        <v>0</v>
      </c>
      <c r="Z387" s="16"/>
      <c r="AA387" s="15">
        <f t="shared" si="212"/>
        <v>0</v>
      </c>
      <c r="AB387" s="14">
        <f t="shared" si="213"/>
        <v>0</v>
      </c>
      <c r="AC387" s="12"/>
      <c r="AD387" s="13"/>
      <c r="AE387" s="12"/>
      <c r="AF387" s="11"/>
      <c r="AG387" s="11"/>
      <c r="AH387" s="5" t="s">
        <v>0</v>
      </c>
      <c r="AI387" s="4"/>
    </row>
    <row r="388" spans="1:35" ht="15" customHeight="1" x14ac:dyDescent="0.25">
      <c r="A388" s="221"/>
      <c r="B388" s="240"/>
      <c r="C388" s="274">
        <v>4141</v>
      </c>
      <c r="D388" s="275">
        <v>40719</v>
      </c>
      <c r="E388" s="276">
        <v>0.61</v>
      </c>
      <c r="F388" s="277" t="s">
        <v>13</v>
      </c>
      <c r="G388" s="227"/>
      <c r="H388" s="227"/>
      <c r="I388" s="227"/>
      <c r="J388" s="227"/>
      <c r="K388" s="280" t="s">
        <v>2188</v>
      </c>
      <c r="L388" s="59"/>
      <c r="M388" s="71"/>
      <c r="N388" s="23" t="str">
        <f t="shared" si="206"/>
        <v/>
      </c>
      <c r="O388" s="23" t="str">
        <f t="shared" si="207"/>
        <v>◄</v>
      </c>
      <c r="P388" s="24"/>
      <c r="Q388" s="21"/>
      <c r="R388" s="23" t="str">
        <f t="shared" si="208"/>
        <v/>
      </c>
      <c r="S388" s="23" t="str">
        <f t="shared" si="209"/>
        <v>◄</v>
      </c>
      <c r="T388" s="22"/>
      <c r="U388" s="21"/>
      <c r="V388" s="20"/>
      <c r="W388" s="19"/>
      <c r="X388" s="18">
        <f t="shared" si="210"/>
        <v>0</v>
      </c>
      <c r="Y388" s="17">
        <f t="shared" si="211"/>
        <v>0</v>
      </c>
      <c r="Z388" s="16"/>
      <c r="AA388" s="15">
        <f t="shared" si="212"/>
        <v>0</v>
      </c>
      <c r="AB388" s="14">
        <f t="shared" si="213"/>
        <v>0</v>
      </c>
      <c r="AC388" s="12"/>
      <c r="AD388" s="13"/>
      <c r="AE388" s="12"/>
      <c r="AF388" s="11"/>
      <c r="AG388" s="11"/>
      <c r="AH388" s="5" t="s">
        <v>0</v>
      </c>
      <c r="AI388" s="4"/>
    </row>
    <row r="389" spans="1:35" ht="15" customHeight="1" x14ac:dyDescent="0.25">
      <c r="A389" s="221"/>
      <c r="B389" s="240"/>
      <c r="C389" s="274">
        <v>4142</v>
      </c>
      <c r="D389" s="275">
        <v>40719</v>
      </c>
      <c r="E389" s="276">
        <v>0.61</v>
      </c>
      <c r="F389" s="277" t="s">
        <v>13</v>
      </c>
      <c r="G389" s="227"/>
      <c r="H389" s="227"/>
      <c r="I389" s="227"/>
      <c r="J389" s="227"/>
      <c r="K389" s="280" t="s">
        <v>2187</v>
      </c>
      <c r="L389" s="59"/>
      <c r="M389" s="71"/>
      <c r="N389" s="23" t="str">
        <f t="shared" si="206"/>
        <v/>
      </c>
      <c r="O389" s="23" t="str">
        <f t="shared" si="207"/>
        <v>◄</v>
      </c>
      <c r="P389" s="24"/>
      <c r="Q389" s="21"/>
      <c r="R389" s="23" t="str">
        <f t="shared" si="208"/>
        <v/>
      </c>
      <c r="S389" s="23" t="str">
        <f t="shared" si="209"/>
        <v>◄</v>
      </c>
      <c r="T389" s="22"/>
      <c r="U389" s="21"/>
      <c r="V389" s="20"/>
      <c r="W389" s="19"/>
      <c r="X389" s="18">
        <f t="shared" si="210"/>
        <v>0</v>
      </c>
      <c r="Y389" s="17">
        <f t="shared" si="211"/>
        <v>0</v>
      </c>
      <c r="Z389" s="16"/>
      <c r="AA389" s="15">
        <f t="shared" si="212"/>
        <v>0</v>
      </c>
      <c r="AB389" s="14">
        <f t="shared" si="213"/>
        <v>0</v>
      </c>
      <c r="AC389" s="12"/>
      <c r="AD389" s="13"/>
      <c r="AE389" s="12"/>
      <c r="AF389" s="11"/>
      <c r="AG389" s="11"/>
      <c r="AH389" s="5" t="s">
        <v>0</v>
      </c>
      <c r="AI389" s="4"/>
    </row>
    <row r="390" spans="1:35" ht="15" customHeight="1" x14ac:dyDescent="0.25">
      <c r="A390" s="221"/>
      <c r="B390" s="240"/>
      <c r="C390" s="274">
        <v>4143</v>
      </c>
      <c r="D390" s="275">
        <v>40719</v>
      </c>
      <c r="E390" s="276">
        <v>0.61</v>
      </c>
      <c r="F390" s="277" t="s">
        <v>13</v>
      </c>
      <c r="G390" s="227"/>
      <c r="H390" s="227"/>
      <c r="I390" s="227"/>
      <c r="J390" s="227"/>
      <c r="K390" s="280" t="s">
        <v>2186</v>
      </c>
      <c r="L390" s="59"/>
      <c r="M390" s="71"/>
      <c r="N390" s="23" t="str">
        <f t="shared" si="206"/>
        <v/>
      </c>
      <c r="O390" s="23" t="str">
        <f t="shared" si="207"/>
        <v>◄</v>
      </c>
      <c r="P390" s="24"/>
      <c r="Q390" s="21"/>
      <c r="R390" s="23" t="str">
        <f t="shared" si="208"/>
        <v/>
      </c>
      <c r="S390" s="23" t="str">
        <f t="shared" si="209"/>
        <v>◄</v>
      </c>
      <c r="T390" s="22"/>
      <c r="U390" s="21"/>
      <c r="V390" s="20"/>
      <c r="W390" s="19"/>
      <c r="X390" s="18">
        <f t="shared" si="210"/>
        <v>0</v>
      </c>
      <c r="Y390" s="17">
        <f t="shared" si="211"/>
        <v>0</v>
      </c>
      <c r="Z390" s="16"/>
      <c r="AA390" s="15">
        <f t="shared" si="212"/>
        <v>0</v>
      </c>
      <c r="AB390" s="14">
        <f t="shared" si="213"/>
        <v>0</v>
      </c>
      <c r="AC390" s="12"/>
      <c r="AD390" s="13"/>
      <c r="AE390" s="12"/>
      <c r="AF390" s="11"/>
      <c r="AG390" s="11"/>
      <c r="AH390" s="5" t="s">
        <v>0</v>
      </c>
      <c r="AI390" s="4"/>
    </row>
    <row r="391" spans="1:35" ht="15" customHeight="1" x14ac:dyDescent="0.25">
      <c r="A391" s="221"/>
      <c r="B391" s="240"/>
      <c r="C391" s="274">
        <v>4144</v>
      </c>
      <c r="D391" s="275">
        <v>40719</v>
      </c>
      <c r="E391" s="276">
        <v>0.61</v>
      </c>
      <c r="F391" s="277" t="s">
        <v>13</v>
      </c>
      <c r="G391" s="227"/>
      <c r="H391" s="227"/>
      <c r="I391" s="227"/>
      <c r="J391" s="227"/>
      <c r="K391" s="166" t="s">
        <v>2185</v>
      </c>
      <c r="L391" s="59"/>
      <c r="M391" s="71"/>
      <c r="N391" s="23" t="str">
        <f t="shared" si="206"/>
        <v/>
      </c>
      <c r="O391" s="23" t="str">
        <f t="shared" si="207"/>
        <v>◄</v>
      </c>
      <c r="P391" s="24"/>
      <c r="Q391" s="21"/>
      <c r="R391" s="23" t="str">
        <f t="shared" si="208"/>
        <v/>
      </c>
      <c r="S391" s="23" t="str">
        <f t="shared" si="209"/>
        <v>◄</v>
      </c>
      <c r="T391" s="22"/>
      <c r="U391" s="21"/>
      <c r="V391" s="20"/>
      <c r="W391" s="19"/>
      <c r="X391" s="18">
        <f t="shared" si="210"/>
        <v>0</v>
      </c>
      <c r="Y391" s="17">
        <f t="shared" si="211"/>
        <v>0</v>
      </c>
      <c r="Z391" s="16"/>
      <c r="AA391" s="15">
        <f t="shared" si="212"/>
        <v>0</v>
      </c>
      <c r="AB391" s="14">
        <f t="shared" si="213"/>
        <v>0</v>
      </c>
      <c r="AC391" s="12"/>
      <c r="AD391" s="13"/>
      <c r="AE391" s="12"/>
      <c r="AF391" s="11"/>
      <c r="AG391" s="11"/>
      <c r="AH391" s="5" t="s">
        <v>0</v>
      </c>
      <c r="AI391" s="4"/>
    </row>
    <row r="392" spans="1:35" ht="15" customHeight="1" x14ac:dyDescent="0.25">
      <c r="A392" s="221"/>
      <c r="B392" s="290"/>
      <c r="C392" s="292" t="s">
        <v>2184</v>
      </c>
      <c r="D392" s="275">
        <v>40719</v>
      </c>
      <c r="E392" s="276">
        <v>2.44</v>
      </c>
      <c r="F392" s="277" t="s">
        <v>13</v>
      </c>
      <c r="G392" s="227"/>
      <c r="H392" s="293" t="s">
        <v>2183</v>
      </c>
      <c r="I392" s="294"/>
      <c r="J392" s="293">
        <v>4143</v>
      </c>
      <c r="K392" s="282" t="s">
        <v>2182</v>
      </c>
      <c r="L392" s="59"/>
      <c r="M392" s="71"/>
      <c r="N392" s="23" t="str">
        <f t="shared" si="206"/>
        <v/>
      </c>
      <c r="O392" s="23" t="str">
        <f t="shared" si="207"/>
        <v>◄</v>
      </c>
      <c r="P392" s="24"/>
      <c r="Q392" s="21"/>
      <c r="R392" s="23" t="str">
        <f t="shared" si="208"/>
        <v/>
      </c>
      <c r="S392" s="23" t="str">
        <f t="shared" si="209"/>
        <v>◄</v>
      </c>
      <c r="T392" s="22"/>
      <c r="U392" s="21"/>
      <c r="V392" s="20"/>
      <c r="W392" s="19"/>
      <c r="X392" s="18">
        <f t="shared" si="210"/>
        <v>0</v>
      </c>
      <c r="Y392" s="17">
        <f t="shared" si="211"/>
        <v>0</v>
      </c>
      <c r="Z392" s="16"/>
      <c r="AA392" s="15">
        <f t="shared" si="212"/>
        <v>0</v>
      </c>
      <c r="AB392" s="14">
        <f t="shared" si="213"/>
        <v>0</v>
      </c>
      <c r="AC392" s="12"/>
      <c r="AD392" s="13"/>
      <c r="AE392" s="12"/>
      <c r="AF392" s="11"/>
      <c r="AG392" s="11"/>
      <c r="AH392" s="5" t="s">
        <v>0</v>
      </c>
      <c r="AI392" s="4"/>
    </row>
    <row r="393" spans="1:35" ht="15" customHeight="1" x14ac:dyDescent="0.25">
      <c r="A393" s="221"/>
      <c r="B393" s="290"/>
      <c r="C393" s="292" t="s">
        <v>2181</v>
      </c>
      <c r="D393" s="275">
        <v>40719</v>
      </c>
      <c r="E393" s="276">
        <v>1.83</v>
      </c>
      <c r="F393" s="277" t="s">
        <v>13</v>
      </c>
      <c r="G393" s="227"/>
      <c r="H393" s="293" t="s">
        <v>2180</v>
      </c>
      <c r="I393" s="294"/>
      <c r="J393" s="293">
        <v>4144</v>
      </c>
      <c r="K393" s="282" t="s">
        <v>2178</v>
      </c>
      <c r="L393" s="59"/>
      <c r="M393" s="71"/>
      <c r="N393" s="23" t="str">
        <f t="shared" si="206"/>
        <v/>
      </c>
      <c r="O393" s="23" t="str">
        <f t="shared" si="207"/>
        <v>◄</v>
      </c>
      <c r="P393" s="24"/>
      <c r="Q393" s="21"/>
      <c r="R393" s="23" t="str">
        <f t="shared" si="208"/>
        <v/>
      </c>
      <c r="S393" s="23" t="str">
        <f t="shared" si="209"/>
        <v>◄</v>
      </c>
      <c r="T393" s="22"/>
      <c r="U393" s="21"/>
      <c r="V393" s="20"/>
      <c r="W393" s="19"/>
      <c r="X393" s="18">
        <f t="shared" si="210"/>
        <v>0</v>
      </c>
      <c r="Y393" s="17">
        <f t="shared" si="211"/>
        <v>0</v>
      </c>
      <c r="Z393" s="16"/>
      <c r="AA393" s="15">
        <f t="shared" si="212"/>
        <v>0</v>
      </c>
      <c r="AB393" s="14">
        <f t="shared" si="213"/>
        <v>0</v>
      </c>
      <c r="AC393" s="12"/>
      <c r="AD393" s="13"/>
      <c r="AE393" s="12"/>
      <c r="AF393" s="11"/>
      <c r="AG393" s="11"/>
      <c r="AH393" s="5" t="s">
        <v>0</v>
      </c>
      <c r="AI393" s="4"/>
    </row>
    <row r="394" spans="1:35" ht="15" customHeight="1" x14ac:dyDescent="0.25">
      <c r="A394" s="221"/>
      <c r="B394" s="290"/>
      <c r="C394" s="292" t="s">
        <v>2179</v>
      </c>
      <c r="D394" s="275">
        <v>40719</v>
      </c>
      <c r="E394" s="276">
        <v>1.83</v>
      </c>
      <c r="F394" s="277" t="s">
        <v>13</v>
      </c>
      <c r="G394" s="227"/>
      <c r="H394" s="274">
        <v>4139</v>
      </c>
      <c r="I394" s="289" t="s">
        <v>0</v>
      </c>
      <c r="J394" s="274">
        <v>4141</v>
      </c>
      <c r="K394" s="282" t="s">
        <v>2178</v>
      </c>
      <c r="L394" s="59"/>
      <c r="M394" s="71"/>
      <c r="N394" s="23" t="str">
        <f t="shared" si="206"/>
        <v/>
      </c>
      <c r="O394" s="23" t="str">
        <f t="shared" si="207"/>
        <v>◄</v>
      </c>
      <c r="P394" s="24"/>
      <c r="Q394" s="21"/>
      <c r="R394" s="23" t="str">
        <f t="shared" si="208"/>
        <v/>
      </c>
      <c r="S394" s="23" t="str">
        <f t="shared" si="209"/>
        <v>◄</v>
      </c>
      <c r="T394" s="22"/>
      <c r="U394" s="21"/>
      <c r="V394" s="20"/>
      <c r="W394" s="19"/>
      <c r="X394" s="18">
        <f t="shared" si="210"/>
        <v>0</v>
      </c>
      <c r="Y394" s="17">
        <f t="shared" si="211"/>
        <v>0</v>
      </c>
      <c r="Z394" s="16"/>
      <c r="AA394" s="15">
        <f t="shared" si="212"/>
        <v>0</v>
      </c>
      <c r="AB394" s="14">
        <f t="shared" si="213"/>
        <v>0</v>
      </c>
      <c r="AC394" s="12"/>
      <c r="AD394" s="13"/>
      <c r="AE394" s="12"/>
      <c r="AF394" s="11"/>
      <c r="AG394" s="11"/>
      <c r="AH394" s="5" t="s">
        <v>0</v>
      </c>
      <c r="AI394" s="4"/>
    </row>
    <row r="395" spans="1:35" ht="15" customHeight="1" x14ac:dyDescent="0.25">
      <c r="A395" s="221"/>
      <c r="B395" s="290"/>
      <c r="C395" s="292" t="s">
        <v>2177</v>
      </c>
      <c r="D395" s="275">
        <v>40719</v>
      </c>
      <c r="E395" s="276">
        <v>1.22</v>
      </c>
      <c r="F395" s="277" t="s">
        <v>13</v>
      </c>
      <c r="G395" s="227"/>
      <c r="H395" s="227"/>
      <c r="I395" s="274">
        <v>4136</v>
      </c>
      <c r="J395" s="274">
        <v>4139</v>
      </c>
      <c r="K395" s="282" t="s">
        <v>324</v>
      </c>
      <c r="L395" s="59"/>
      <c r="M395" s="71"/>
      <c r="N395" s="23" t="str">
        <f t="shared" si="206"/>
        <v/>
      </c>
      <c r="O395" s="23" t="str">
        <f t="shared" si="207"/>
        <v>◄</v>
      </c>
      <c r="P395" s="24"/>
      <c r="Q395" s="21"/>
      <c r="R395" s="23" t="str">
        <f t="shared" si="208"/>
        <v/>
      </c>
      <c r="S395" s="23" t="str">
        <f t="shared" si="209"/>
        <v>◄</v>
      </c>
      <c r="T395" s="22"/>
      <c r="U395" s="21"/>
      <c r="V395" s="20"/>
      <c r="W395" s="19"/>
      <c r="X395" s="18">
        <f t="shared" si="210"/>
        <v>0</v>
      </c>
      <c r="Y395" s="17">
        <f t="shared" si="211"/>
        <v>0</v>
      </c>
      <c r="Z395" s="16"/>
      <c r="AA395" s="15">
        <f t="shared" si="212"/>
        <v>0</v>
      </c>
      <c r="AB395" s="14">
        <f t="shared" si="213"/>
        <v>0</v>
      </c>
      <c r="AC395" s="12"/>
      <c r="AD395" s="13"/>
      <c r="AE395" s="12"/>
      <c r="AF395" s="11"/>
      <c r="AG395" s="11"/>
      <c r="AH395" s="5" t="s">
        <v>0</v>
      </c>
      <c r="AI395" s="4"/>
    </row>
    <row r="396" spans="1:35" ht="15" customHeight="1" thickBot="1" x14ac:dyDescent="0.3">
      <c r="A396" s="221"/>
      <c r="B396" s="240"/>
      <c r="C396" s="247" t="s">
        <v>2176</v>
      </c>
      <c r="D396" s="275">
        <v>40719</v>
      </c>
      <c r="E396" s="276">
        <v>5.49</v>
      </c>
      <c r="F396" s="277" t="s">
        <v>13</v>
      </c>
      <c r="G396" s="227"/>
      <c r="H396" s="227"/>
      <c r="I396" s="227"/>
      <c r="J396" s="227"/>
      <c r="K396" s="279" t="s">
        <v>2175</v>
      </c>
      <c r="L396" s="59"/>
      <c r="M396" s="71"/>
      <c r="N396" s="23" t="str">
        <f t="shared" si="206"/>
        <v/>
      </c>
      <c r="O396" s="23" t="str">
        <f t="shared" si="207"/>
        <v>◄</v>
      </c>
      <c r="P396" s="24"/>
      <c r="Q396" s="21"/>
      <c r="R396" s="23" t="str">
        <f t="shared" si="208"/>
        <v/>
      </c>
      <c r="S396" s="23" t="str">
        <f t="shared" si="209"/>
        <v>◄</v>
      </c>
      <c r="T396" s="22"/>
      <c r="U396" s="21"/>
      <c r="V396" s="20"/>
      <c r="W396" s="19"/>
      <c r="X396" s="18">
        <f t="shared" si="210"/>
        <v>0</v>
      </c>
      <c r="Y396" s="17">
        <f t="shared" si="211"/>
        <v>0</v>
      </c>
      <c r="Z396" s="16"/>
      <c r="AA396" s="15">
        <f t="shared" si="212"/>
        <v>0</v>
      </c>
      <c r="AB396" s="14">
        <f t="shared" si="213"/>
        <v>0</v>
      </c>
      <c r="AC396" s="12"/>
      <c r="AD396" s="13"/>
      <c r="AE396" s="12"/>
      <c r="AF396" s="11"/>
      <c r="AG396" s="11"/>
      <c r="AH396" s="5" t="s">
        <v>0</v>
      </c>
      <c r="AI396" s="4"/>
    </row>
    <row r="397" spans="1:35" ht="15" customHeight="1" thickTop="1" thickBot="1" x14ac:dyDescent="0.25">
      <c r="A397" s="214">
        <f>ROWS(A398:A409)-1</f>
        <v>11</v>
      </c>
      <c r="B397" s="215" t="s">
        <v>2174</v>
      </c>
      <c r="C397" s="220"/>
      <c r="D397" s="217"/>
      <c r="E397" s="217"/>
      <c r="F397" s="238"/>
      <c r="G397" s="239"/>
      <c r="H397" s="217"/>
      <c r="I397" s="217"/>
      <c r="J397" s="217"/>
      <c r="K397" s="220"/>
      <c r="L397" s="6">
        <v>40719</v>
      </c>
      <c r="M397" s="72" t="s">
        <v>2173</v>
      </c>
      <c r="N397" s="23"/>
      <c r="O397" s="33" t="str">
        <f>IF(COUNTIF(N398:N409,"?")&gt;0,"?",IF(AND(P397="◄",Q397="►"),"◄►",IF(P397="◄","◄",IF(Q397="►","►",""))))</f>
        <v>◄</v>
      </c>
      <c r="P397" s="32" t="str">
        <f>IF(SUM(P398:P409)+1=ROWS(P398:P409)-COUNTIF(P398:P409,"-"),"","◄")</f>
        <v>◄</v>
      </c>
      <c r="Q397" s="31" t="str">
        <f>IF(SUM(Q398:Q409)&gt;0,"►","")</f>
        <v/>
      </c>
      <c r="R397" s="23"/>
      <c r="S397" s="33" t="str">
        <f>IF(COUNTIF(R398:R409,"?")&gt;0,"?",IF(AND(T397="◄",U397="►"),"◄►",IF(T397="◄","◄",IF(U397="►","►",""))))</f>
        <v>◄</v>
      </c>
      <c r="T397" s="32" t="str">
        <f>IF(SUM(T398:T409)+1=ROWS(T398:T409)-COUNTIF(T398:T409,"-"),"","◄")</f>
        <v>◄</v>
      </c>
      <c r="U397" s="31" t="str">
        <f>IF(SUM(U398:U409)&gt;0,"►","")</f>
        <v/>
      </c>
      <c r="V397" s="10">
        <f>ROWS(V398:V409)-1</f>
        <v>11</v>
      </c>
      <c r="W397" s="30">
        <f>SUM(W398:W409)-W409</f>
        <v>0</v>
      </c>
      <c r="X397" s="29" t="s">
        <v>17</v>
      </c>
      <c r="Y397" s="28"/>
      <c r="Z397" s="30">
        <f>SUM(Z398:Z409)-Z409</f>
        <v>0</v>
      </c>
      <c r="AA397" s="29" t="s">
        <v>17</v>
      </c>
      <c r="AB397" s="28"/>
      <c r="AC397" s="12"/>
      <c r="AD397" s="13"/>
      <c r="AE397" s="12"/>
      <c r="AF397" s="11"/>
      <c r="AG397" s="11"/>
      <c r="AH397" s="5" t="s">
        <v>0</v>
      </c>
      <c r="AI397" s="4"/>
    </row>
    <row r="398" spans="1:35" ht="15" customHeight="1" x14ac:dyDescent="0.25">
      <c r="A398" s="221"/>
      <c r="B398" s="240"/>
      <c r="C398" s="274" t="s">
        <v>2172</v>
      </c>
      <c r="D398" s="275">
        <v>40719</v>
      </c>
      <c r="E398" s="276">
        <v>0.61</v>
      </c>
      <c r="F398" s="277" t="s">
        <v>13</v>
      </c>
      <c r="G398" s="227"/>
      <c r="H398" s="227"/>
      <c r="I398" s="227"/>
      <c r="J398" s="227"/>
      <c r="K398" s="280" t="s">
        <v>2171</v>
      </c>
      <c r="L398" s="59"/>
      <c r="M398" s="71"/>
      <c r="N398" s="23" t="str">
        <f t="shared" ref="N398:N408" si="214">IF(O398="?","?","")</f>
        <v/>
      </c>
      <c r="O398" s="23" t="str">
        <f t="shared" ref="O398:O408" si="215">IF(AND(P398="",Q398&gt;0),"?",IF(P398="","◄",IF(Q398&gt;=1,"►","")))</f>
        <v>◄</v>
      </c>
      <c r="P398" s="24"/>
      <c r="Q398" s="21"/>
      <c r="R398" s="23" t="str">
        <f t="shared" ref="R398:R408" si="216">IF(S398="?","?","")</f>
        <v/>
      </c>
      <c r="S398" s="23" t="str">
        <f t="shared" ref="S398:S408" si="217">IF(AND(T398="",U398&gt;0),"?",IF(T398="","◄",IF(U398&gt;=1,"►","")))</f>
        <v>◄</v>
      </c>
      <c r="T398" s="22"/>
      <c r="U398" s="21"/>
      <c r="V398" s="20"/>
      <c r="W398" s="19"/>
      <c r="X398" s="18">
        <f t="shared" ref="X398:X408" si="218">(P398*W398)</f>
        <v>0</v>
      </c>
      <c r="Y398" s="17">
        <f t="shared" ref="Y398:Y408" si="219">(Q398*X398)</f>
        <v>0</v>
      </c>
      <c r="Z398" s="16"/>
      <c r="AA398" s="15">
        <f t="shared" ref="AA398:AA408" si="220">(T398*Z398)</f>
        <v>0</v>
      </c>
      <c r="AB398" s="14">
        <f t="shared" ref="AB398:AB408" si="221">(U398*AA398)</f>
        <v>0</v>
      </c>
      <c r="AC398" s="12"/>
      <c r="AD398" s="13"/>
      <c r="AE398" s="12"/>
      <c r="AF398" s="11"/>
      <c r="AG398" s="11"/>
      <c r="AH398" s="5" t="s">
        <v>0</v>
      </c>
      <c r="AI398" s="4"/>
    </row>
    <row r="399" spans="1:35" ht="15" customHeight="1" x14ac:dyDescent="0.25">
      <c r="A399" s="221"/>
      <c r="B399" s="240"/>
      <c r="C399" s="274">
        <v>4146</v>
      </c>
      <c r="D399" s="275">
        <v>40719</v>
      </c>
      <c r="E399" s="276">
        <v>0.61</v>
      </c>
      <c r="F399" s="277" t="s">
        <v>13</v>
      </c>
      <c r="G399" s="227"/>
      <c r="H399" s="227"/>
      <c r="I399" s="227"/>
      <c r="J399" s="227"/>
      <c r="K399" s="280" t="s">
        <v>2170</v>
      </c>
      <c r="L399" s="59"/>
      <c r="M399" s="71"/>
      <c r="N399" s="23" t="str">
        <f t="shared" si="214"/>
        <v/>
      </c>
      <c r="O399" s="23" t="str">
        <f t="shared" si="215"/>
        <v>◄</v>
      </c>
      <c r="P399" s="24"/>
      <c r="Q399" s="21"/>
      <c r="R399" s="23" t="str">
        <f t="shared" si="216"/>
        <v/>
      </c>
      <c r="S399" s="23" t="str">
        <f t="shared" si="217"/>
        <v>◄</v>
      </c>
      <c r="T399" s="22"/>
      <c r="U399" s="21"/>
      <c r="V399" s="20"/>
      <c r="W399" s="19"/>
      <c r="X399" s="18">
        <f t="shared" si="218"/>
        <v>0</v>
      </c>
      <c r="Y399" s="17">
        <f t="shared" si="219"/>
        <v>0</v>
      </c>
      <c r="Z399" s="16"/>
      <c r="AA399" s="15">
        <f t="shared" si="220"/>
        <v>0</v>
      </c>
      <c r="AB399" s="14">
        <f t="shared" si="221"/>
        <v>0</v>
      </c>
      <c r="AC399" s="12"/>
      <c r="AD399" s="13"/>
      <c r="AE399" s="12"/>
      <c r="AF399" s="11"/>
      <c r="AG399" s="11"/>
      <c r="AH399" s="5" t="s">
        <v>0</v>
      </c>
      <c r="AI399" s="4"/>
    </row>
    <row r="400" spans="1:35" ht="15" customHeight="1" x14ac:dyDescent="0.25">
      <c r="A400" s="221"/>
      <c r="B400" s="240"/>
      <c r="C400" s="274">
        <v>4147</v>
      </c>
      <c r="D400" s="275">
        <v>40719</v>
      </c>
      <c r="E400" s="276">
        <v>0.61</v>
      </c>
      <c r="F400" s="277" t="s">
        <v>13</v>
      </c>
      <c r="G400" s="227"/>
      <c r="H400" s="227"/>
      <c r="I400" s="227"/>
      <c r="J400" s="227"/>
      <c r="K400" s="280" t="s">
        <v>2169</v>
      </c>
      <c r="L400" s="59"/>
      <c r="M400" s="71"/>
      <c r="N400" s="23" t="str">
        <f t="shared" si="214"/>
        <v/>
      </c>
      <c r="O400" s="23" t="str">
        <f t="shared" si="215"/>
        <v>◄</v>
      </c>
      <c r="P400" s="24"/>
      <c r="Q400" s="21"/>
      <c r="R400" s="23" t="str">
        <f t="shared" si="216"/>
        <v/>
      </c>
      <c r="S400" s="23" t="str">
        <f t="shared" si="217"/>
        <v>◄</v>
      </c>
      <c r="T400" s="22"/>
      <c r="U400" s="21"/>
      <c r="V400" s="20"/>
      <c r="W400" s="19"/>
      <c r="X400" s="18">
        <f t="shared" si="218"/>
        <v>0</v>
      </c>
      <c r="Y400" s="17">
        <f t="shared" si="219"/>
        <v>0</v>
      </c>
      <c r="Z400" s="16"/>
      <c r="AA400" s="15">
        <f t="shared" si="220"/>
        <v>0</v>
      </c>
      <c r="AB400" s="14">
        <f t="shared" si="221"/>
        <v>0</v>
      </c>
      <c r="AC400" s="12"/>
      <c r="AD400" s="13"/>
      <c r="AE400" s="12"/>
      <c r="AF400" s="11"/>
      <c r="AG400" s="11"/>
      <c r="AH400" s="5" t="s">
        <v>0</v>
      </c>
      <c r="AI400" s="4"/>
    </row>
    <row r="401" spans="1:35" ht="15" customHeight="1" x14ac:dyDescent="0.25">
      <c r="A401" s="221"/>
      <c r="B401" s="240"/>
      <c r="C401" s="274">
        <v>4148</v>
      </c>
      <c r="D401" s="275">
        <v>40719</v>
      </c>
      <c r="E401" s="276">
        <v>0.61</v>
      </c>
      <c r="F401" s="277" t="s">
        <v>13</v>
      </c>
      <c r="G401" s="227"/>
      <c r="H401" s="227"/>
      <c r="I401" s="227"/>
      <c r="J401" s="227"/>
      <c r="K401" s="280" t="s">
        <v>2168</v>
      </c>
      <c r="L401" s="59"/>
      <c r="M401" s="71"/>
      <c r="N401" s="23" t="str">
        <f t="shared" si="214"/>
        <v/>
      </c>
      <c r="O401" s="23" t="str">
        <f t="shared" si="215"/>
        <v>◄</v>
      </c>
      <c r="P401" s="24"/>
      <c r="Q401" s="21"/>
      <c r="R401" s="23" t="str">
        <f t="shared" si="216"/>
        <v/>
      </c>
      <c r="S401" s="23" t="str">
        <f t="shared" si="217"/>
        <v>◄</v>
      </c>
      <c r="T401" s="22"/>
      <c r="U401" s="21"/>
      <c r="V401" s="20"/>
      <c r="W401" s="19"/>
      <c r="X401" s="18">
        <f t="shared" si="218"/>
        <v>0</v>
      </c>
      <c r="Y401" s="17">
        <f t="shared" si="219"/>
        <v>0</v>
      </c>
      <c r="Z401" s="16"/>
      <c r="AA401" s="15">
        <f t="shared" si="220"/>
        <v>0</v>
      </c>
      <c r="AB401" s="14">
        <f t="shared" si="221"/>
        <v>0</v>
      </c>
      <c r="AC401" s="12"/>
      <c r="AD401" s="13"/>
      <c r="AE401" s="12"/>
      <c r="AF401" s="11"/>
      <c r="AG401" s="11"/>
      <c r="AH401" s="5" t="s">
        <v>0</v>
      </c>
      <c r="AI401" s="4"/>
    </row>
    <row r="402" spans="1:35" ht="15" customHeight="1" x14ac:dyDescent="0.25">
      <c r="A402" s="221"/>
      <c r="B402" s="240"/>
      <c r="C402" s="274">
        <v>4149</v>
      </c>
      <c r="D402" s="275">
        <v>40719</v>
      </c>
      <c r="E402" s="276">
        <v>0.61</v>
      </c>
      <c r="F402" s="277" t="s">
        <v>13</v>
      </c>
      <c r="G402" s="227"/>
      <c r="H402" s="227"/>
      <c r="I402" s="227"/>
      <c r="J402" s="227"/>
      <c r="K402" s="280" t="s">
        <v>2167</v>
      </c>
      <c r="L402" s="59"/>
      <c r="M402" s="71"/>
      <c r="N402" s="23" t="str">
        <f t="shared" si="214"/>
        <v/>
      </c>
      <c r="O402" s="23" t="str">
        <f t="shared" si="215"/>
        <v>◄</v>
      </c>
      <c r="P402" s="24"/>
      <c r="Q402" s="21"/>
      <c r="R402" s="23" t="str">
        <f t="shared" si="216"/>
        <v/>
      </c>
      <c r="S402" s="23" t="str">
        <f t="shared" si="217"/>
        <v>◄</v>
      </c>
      <c r="T402" s="22"/>
      <c r="U402" s="21"/>
      <c r="V402" s="20"/>
      <c r="W402" s="19"/>
      <c r="X402" s="18">
        <f t="shared" si="218"/>
        <v>0</v>
      </c>
      <c r="Y402" s="17">
        <f t="shared" si="219"/>
        <v>0</v>
      </c>
      <c r="Z402" s="16"/>
      <c r="AA402" s="15">
        <f t="shared" si="220"/>
        <v>0</v>
      </c>
      <c r="AB402" s="14">
        <f t="shared" si="221"/>
        <v>0</v>
      </c>
      <c r="AC402" s="12"/>
      <c r="AD402" s="13"/>
      <c r="AE402" s="12"/>
      <c r="AF402" s="11"/>
      <c r="AG402" s="11"/>
      <c r="AH402" s="5" t="s">
        <v>0</v>
      </c>
      <c r="AI402" s="4"/>
    </row>
    <row r="403" spans="1:35" ht="27.6" customHeight="1" x14ac:dyDescent="0.25">
      <c r="A403" s="221"/>
      <c r="B403" s="240"/>
      <c r="C403" s="274">
        <v>4150</v>
      </c>
      <c r="D403" s="275">
        <v>40719</v>
      </c>
      <c r="E403" s="276">
        <v>0.61</v>
      </c>
      <c r="F403" s="277" t="s">
        <v>13</v>
      </c>
      <c r="G403" s="227"/>
      <c r="H403" s="227"/>
      <c r="I403" s="227"/>
      <c r="J403" s="227"/>
      <c r="K403" s="288" t="s">
        <v>2166</v>
      </c>
      <c r="L403" s="59"/>
      <c r="M403" s="71"/>
      <c r="N403" s="23" t="str">
        <f t="shared" si="214"/>
        <v/>
      </c>
      <c r="O403" s="23" t="str">
        <f t="shared" si="215"/>
        <v>◄</v>
      </c>
      <c r="P403" s="24"/>
      <c r="Q403" s="21"/>
      <c r="R403" s="23" t="str">
        <f t="shared" si="216"/>
        <v/>
      </c>
      <c r="S403" s="23" t="str">
        <f t="shared" si="217"/>
        <v>◄</v>
      </c>
      <c r="T403" s="22"/>
      <c r="U403" s="21"/>
      <c r="V403" s="20"/>
      <c r="W403" s="19"/>
      <c r="X403" s="18">
        <f t="shared" si="218"/>
        <v>0</v>
      </c>
      <c r="Y403" s="17">
        <f t="shared" si="219"/>
        <v>0</v>
      </c>
      <c r="Z403" s="16"/>
      <c r="AA403" s="15">
        <f t="shared" si="220"/>
        <v>0</v>
      </c>
      <c r="AB403" s="14">
        <f t="shared" si="221"/>
        <v>0</v>
      </c>
      <c r="AC403" s="12"/>
      <c r="AD403" s="13"/>
      <c r="AE403" s="12"/>
      <c r="AF403" s="11"/>
      <c r="AG403" s="11"/>
      <c r="AH403" s="5" t="s">
        <v>0</v>
      </c>
      <c r="AI403" s="4"/>
    </row>
    <row r="404" spans="1:35" ht="15" customHeight="1" x14ac:dyDescent="0.25">
      <c r="A404" s="221"/>
      <c r="B404" s="240"/>
      <c r="C404" s="274">
        <v>4151</v>
      </c>
      <c r="D404" s="275">
        <v>40719</v>
      </c>
      <c r="E404" s="276">
        <v>0.61</v>
      </c>
      <c r="F404" s="277" t="s">
        <v>13</v>
      </c>
      <c r="G404" s="227"/>
      <c r="H404" s="227"/>
      <c r="I404" s="227"/>
      <c r="J404" s="227"/>
      <c r="K404" s="280" t="s">
        <v>2165</v>
      </c>
      <c r="L404" s="59"/>
      <c r="M404" s="71"/>
      <c r="N404" s="23" t="str">
        <f t="shared" si="214"/>
        <v/>
      </c>
      <c r="O404" s="23" t="str">
        <f t="shared" si="215"/>
        <v>◄</v>
      </c>
      <c r="P404" s="24"/>
      <c r="Q404" s="21"/>
      <c r="R404" s="23" t="str">
        <f t="shared" si="216"/>
        <v/>
      </c>
      <c r="S404" s="23" t="str">
        <f t="shared" si="217"/>
        <v>◄</v>
      </c>
      <c r="T404" s="22"/>
      <c r="U404" s="21"/>
      <c r="V404" s="20"/>
      <c r="W404" s="19"/>
      <c r="X404" s="18">
        <f t="shared" si="218"/>
        <v>0</v>
      </c>
      <c r="Y404" s="17">
        <f t="shared" si="219"/>
        <v>0</v>
      </c>
      <c r="Z404" s="16"/>
      <c r="AA404" s="15">
        <f t="shared" si="220"/>
        <v>0</v>
      </c>
      <c r="AB404" s="14">
        <f t="shared" si="221"/>
        <v>0</v>
      </c>
      <c r="AC404" s="12"/>
      <c r="AD404" s="13"/>
      <c r="AE404" s="12"/>
      <c r="AF404" s="11"/>
      <c r="AG404" s="11"/>
      <c r="AH404" s="5" t="s">
        <v>0</v>
      </c>
      <c r="AI404" s="4"/>
    </row>
    <row r="405" spans="1:35" ht="15" customHeight="1" x14ac:dyDescent="0.25">
      <c r="A405" s="221"/>
      <c r="B405" s="240"/>
      <c r="C405" s="274">
        <v>4152</v>
      </c>
      <c r="D405" s="275">
        <v>40719</v>
      </c>
      <c r="E405" s="276">
        <v>0.61</v>
      </c>
      <c r="F405" s="277" t="s">
        <v>13</v>
      </c>
      <c r="G405" s="227"/>
      <c r="H405" s="227"/>
      <c r="I405" s="227"/>
      <c r="J405" s="227"/>
      <c r="K405" s="280" t="s">
        <v>2164</v>
      </c>
      <c r="L405" s="59"/>
      <c r="M405" s="71"/>
      <c r="N405" s="23" t="str">
        <f t="shared" si="214"/>
        <v/>
      </c>
      <c r="O405" s="23" t="str">
        <f t="shared" si="215"/>
        <v>◄</v>
      </c>
      <c r="P405" s="24"/>
      <c r="Q405" s="21"/>
      <c r="R405" s="23" t="str">
        <f t="shared" si="216"/>
        <v/>
      </c>
      <c r="S405" s="23" t="str">
        <f t="shared" si="217"/>
        <v>◄</v>
      </c>
      <c r="T405" s="22"/>
      <c r="U405" s="21"/>
      <c r="V405" s="20"/>
      <c r="W405" s="19"/>
      <c r="X405" s="18">
        <f t="shared" si="218"/>
        <v>0</v>
      </c>
      <c r="Y405" s="17">
        <f t="shared" si="219"/>
        <v>0</v>
      </c>
      <c r="Z405" s="16"/>
      <c r="AA405" s="15">
        <f t="shared" si="220"/>
        <v>0</v>
      </c>
      <c r="AB405" s="14">
        <f t="shared" si="221"/>
        <v>0</v>
      </c>
      <c r="AC405" s="12"/>
      <c r="AD405" s="13"/>
      <c r="AE405" s="12"/>
      <c r="AF405" s="11"/>
      <c r="AG405" s="11"/>
      <c r="AH405" s="5" t="s">
        <v>0</v>
      </c>
      <c r="AI405" s="4"/>
    </row>
    <row r="406" spans="1:35" ht="15" customHeight="1" x14ac:dyDescent="0.25">
      <c r="A406" s="221"/>
      <c r="B406" s="240"/>
      <c r="C406" s="274">
        <v>4153</v>
      </c>
      <c r="D406" s="275">
        <v>40719</v>
      </c>
      <c r="E406" s="276">
        <v>0.61</v>
      </c>
      <c r="F406" s="277" t="s">
        <v>13</v>
      </c>
      <c r="G406" s="227"/>
      <c r="H406" s="227"/>
      <c r="I406" s="227"/>
      <c r="J406" s="227"/>
      <c r="K406" s="280" t="s">
        <v>2163</v>
      </c>
      <c r="L406" s="59"/>
      <c r="M406" s="71"/>
      <c r="N406" s="23" t="str">
        <f t="shared" si="214"/>
        <v/>
      </c>
      <c r="O406" s="23" t="str">
        <f t="shared" si="215"/>
        <v>◄</v>
      </c>
      <c r="P406" s="24"/>
      <c r="Q406" s="21"/>
      <c r="R406" s="23" t="str">
        <f t="shared" si="216"/>
        <v/>
      </c>
      <c r="S406" s="23" t="str">
        <f t="shared" si="217"/>
        <v>◄</v>
      </c>
      <c r="T406" s="22"/>
      <c r="U406" s="21"/>
      <c r="V406" s="20"/>
      <c r="W406" s="19"/>
      <c r="X406" s="18">
        <f t="shared" si="218"/>
        <v>0</v>
      </c>
      <c r="Y406" s="17">
        <f t="shared" si="219"/>
        <v>0</v>
      </c>
      <c r="Z406" s="16"/>
      <c r="AA406" s="15">
        <f t="shared" si="220"/>
        <v>0</v>
      </c>
      <c r="AB406" s="14">
        <f t="shared" si="221"/>
        <v>0</v>
      </c>
      <c r="AC406" s="12"/>
      <c r="AD406" s="13"/>
      <c r="AE406" s="12"/>
      <c r="AF406" s="11"/>
      <c r="AG406" s="11"/>
      <c r="AH406" s="5" t="s">
        <v>0</v>
      </c>
      <c r="AI406" s="4"/>
    </row>
    <row r="407" spans="1:35" ht="15" customHeight="1" x14ac:dyDescent="0.25">
      <c r="A407" s="221"/>
      <c r="B407" s="240"/>
      <c r="C407" s="274">
        <v>4154</v>
      </c>
      <c r="D407" s="275">
        <v>40719</v>
      </c>
      <c r="E407" s="276">
        <v>0.61</v>
      </c>
      <c r="F407" s="277" t="s">
        <v>13</v>
      </c>
      <c r="G407" s="227"/>
      <c r="H407" s="227"/>
      <c r="I407" s="227"/>
      <c r="J407" s="227"/>
      <c r="K407" s="280" t="s">
        <v>2162</v>
      </c>
      <c r="L407" s="59"/>
      <c r="M407" s="71"/>
      <c r="N407" s="23" t="str">
        <f t="shared" si="214"/>
        <v/>
      </c>
      <c r="O407" s="23" t="str">
        <f t="shared" si="215"/>
        <v>◄</v>
      </c>
      <c r="P407" s="24"/>
      <c r="Q407" s="21"/>
      <c r="R407" s="23" t="str">
        <f t="shared" si="216"/>
        <v/>
      </c>
      <c r="S407" s="23" t="str">
        <f t="shared" si="217"/>
        <v>◄</v>
      </c>
      <c r="T407" s="22"/>
      <c r="U407" s="21"/>
      <c r="V407" s="20"/>
      <c r="W407" s="19"/>
      <c r="X407" s="18">
        <f t="shared" si="218"/>
        <v>0</v>
      </c>
      <c r="Y407" s="17">
        <f t="shared" si="219"/>
        <v>0</v>
      </c>
      <c r="Z407" s="16"/>
      <c r="AA407" s="15">
        <f t="shared" si="220"/>
        <v>0</v>
      </c>
      <c r="AB407" s="14">
        <f t="shared" si="221"/>
        <v>0</v>
      </c>
      <c r="AC407" s="12"/>
      <c r="AD407" s="13"/>
      <c r="AE407" s="12"/>
      <c r="AF407" s="11"/>
      <c r="AG407" s="11"/>
      <c r="AH407" s="5" t="s">
        <v>0</v>
      </c>
      <c r="AI407" s="4"/>
    </row>
    <row r="408" spans="1:35" ht="15" customHeight="1" thickBot="1" x14ac:dyDescent="0.3">
      <c r="A408" s="221"/>
      <c r="B408" s="240"/>
      <c r="C408" s="247" t="s">
        <v>2161</v>
      </c>
      <c r="D408" s="275">
        <v>40719</v>
      </c>
      <c r="E408" s="276">
        <v>6.1000000000000005</v>
      </c>
      <c r="F408" s="277" t="s">
        <v>13</v>
      </c>
      <c r="G408" s="227"/>
      <c r="H408" s="227"/>
      <c r="I408" s="227"/>
      <c r="J408" s="227"/>
      <c r="K408" s="279" t="s">
        <v>2160</v>
      </c>
      <c r="L408" s="59"/>
      <c r="M408" s="71"/>
      <c r="N408" s="23" t="str">
        <f t="shared" si="214"/>
        <v/>
      </c>
      <c r="O408" s="23" t="str">
        <f t="shared" si="215"/>
        <v>◄</v>
      </c>
      <c r="P408" s="24"/>
      <c r="Q408" s="21"/>
      <c r="R408" s="23" t="str">
        <f t="shared" si="216"/>
        <v/>
      </c>
      <c r="S408" s="23" t="str">
        <f t="shared" si="217"/>
        <v>◄</v>
      </c>
      <c r="T408" s="22"/>
      <c r="U408" s="21"/>
      <c r="V408" s="20"/>
      <c r="W408" s="19"/>
      <c r="X408" s="18">
        <f t="shared" si="218"/>
        <v>0</v>
      </c>
      <c r="Y408" s="17">
        <f t="shared" si="219"/>
        <v>0</v>
      </c>
      <c r="Z408" s="16"/>
      <c r="AA408" s="15">
        <f t="shared" si="220"/>
        <v>0</v>
      </c>
      <c r="AB408" s="14">
        <f t="shared" si="221"/>
        <v>0</v>
      </c>
      <c r="AC408" s="12"/>
      <c r="AD408" s="13"/>
      <c r="AE408" s="12"/>
      <c r="AF408" s="11"/>
      <c r="AG408" s="11"/>
      <c r="AH408" s="5" t="s">
        <v>0</v>
      </c>
      <c r="AI408" s="4"/>
    </row>
    <row r="409" spans="1:35" ht="15" customHeight="1" thickTop="1" thickBot="1" x14ac:dyDescent="0.25">
      <c r="A409" s="214">
        <f>ROWS(A410:A417)-1</f>
        <v>7</v>
      </c>
      <c r="B409" s="215" t="s">
        <v>2159</v>
      </c>
      <c r="C409" s="220"/>
      <c r="D409" s="217"/>
      <c r="E409" s="217"/>
      <c r="F409" s="238"/>
      <c r="G409" s="239"/>
      <c r="H409" s="217"/>
      <c r="I409" s="217"/>
      <c r="J409" s="217"/>
      <c r="K409" s="220"/>
      <c r="L409" s="6">
        <v>40719</v>
      </c>
      <c r="M409" s="72" t="s">
        <v>2158</v>
      </c>
      <c r="N409" s="23"/>
      <c r="O409" s="33" t="str">
        <f>IF(COUNTIF(N410:N417,"?")&gt;0,"?",IF(AND(P409="◄",Q409="►"),"◄►",IF(P409="◄","◄",IF(Q409="►","►",""))))</f>
        <v>◄</v>
      </c>
      <c r="P409" s="32" t="str">
        <f>IF(SUM(P410:P417)+1=ROWS(P410:P417)-COUNTIF(P410:P417,"-"),"","◄")</f>
        <v>◄</v>
      </c>
      <c r="Q409" s="31" t="str">
        <f>IF(SUM(Q410:Q417)&gt;0,"►","")</f>
        <v/>
      </c>
      <c r="R409" s="23"/>
      <c r="S409" s="33" t="str">
        <f>IF(COUNTIF(R410:R417,"?")&gt;0,"?",IF(AND(T409="◄",U409="►"),"◄►",IF(T409="◄","◄",IF(U409="►","►",""))))</f>
        <v>◄</v>
      </c>
      <c r="T409" s="32" t="str">
        <f>IF(SUM(T410:T417)+1=ROWS(T410:T417)-COUNTIF(T410:T417,"-"),"","◄")</f>
        <v>◄</v>
      </c>
      <c r="U409" s="31" t="str">
        <f>IF(SUM(U410:U417)&gt;0,"►","")</f>
        <v/>
      </c>
      <c r="V409" s="10">
        <f>ROWS(V410:V417)-1</f>
        <v>7</v>
      </c>
      <c r="W409" s="30">
        <f>SUM(W410:W417)-W417</f>
        <v>0</v>
      </c>
      <c r="X409" s="29" t="s">
        <v>17</v>
      </c>
      <c r="Y409" s="28"/>
      <c r="Z409" s="30">
        <f>SUM(Z410:Z417)-Z417</f>
        <v>0</v>
      </c>
      <c r="AA409" s="29" t="s">
        <v>17</v>
      </c>
      <c r="AB409" s="28"/>
      <c r="AC409" s="12"/>
      <c r="AD409" s="13"/>
      <c r="AE409" s="12"/>
      <c r="AF409" s="11"/>
      <c r="AG409" s="11"/>
      <c r="AH409" s="5" t="s">
        <v>0</v>
      </c>
      <c r="AI409" s="4"/>
    </row>
    <row r="410" spans="1:35" ht="15" customHeight="1" x14ac:dyDescent="0.25">
      <c r="A410" s="221"/>
      <c r="B410" s="240"/>
      <c r="C410" s="274" t="s">
        <v>2151</v>
      </c>
      <c r="D410" s="275">
        <v>40719</v>
      </c>
      <c r="E410" s="276">
        <v>1.1000000000000001</v>
      </c>
      <c r="F410" s="201">
        <v>1</v>
      </c>
      <c r="G410" s="227"/>
      <c r="H410" s="227"/>
      <c r="I410" s="227"/>
      <c r="J410" s="227"/>
      <c r="K410" s="280" t="s">
        <v>2157</v>
      </c>
      <c r="L410" s="59"/>
      <c r="M410" s="71"/>
      <c r="N410" s="23" t="str">
        <f t="shared" ref="N410:N416" si="222">IF(O410="?","?","")</f>
        <v/>
      </c>
      <c r="O410" s="23" t="str">
        <f t="shared" ref="O410:O416" si="223">IF(AND(P410="",Q410&gt;0),"?",IF(P410="","◄",IF(Q410&gt;=1,"►","")))</f>
        <v>◄</v>
      </c>
      <c r="P410" s="24"/>
      <c r="Q410" s="21"/>
      <c r="R410" s="23" t="str">
        <f t="shared" ref="R410:R416" si="224">IF(S410="?","?","")</f>
        <v/>
      </c>
      <c r="S410" s="23" t="str">
        <f t="shared" ref="S410:S416" si="225">IF(AND(T410="",U410&gt;0),"?",IF(T410="","◄",IF(U410&gt;=1,"►","")))</f>
        <v>◄</v>
      </c>
      <c r="T410" s="22"/>
      <c r="U410" s="21"/>
      <c r="V410" s="20"/>
      <c r="W410" s="19"/>
      <c r="X410" s="18">
        <f t="shared" ref="X410:Y416" si="226">(P410*W410)</f>
        <v>0</v>
      </c>
      <c r="Y410" s="17">
        <f t="shared" si="226"/>
        <v>0</v>
      </c>
      <c r="Z410" s="16"/>
      <c r="AA410" s="15">
        <f t="shared" ref="AA410:AB416" si="227">(T410*Z410)</f>
        <v>0</v>
      </c>
      <c r="AB410" s="14">
        <f t="shared" si="227"/>
        <v>0</v>
      </c>
      <c r="AC410" s="12"/>
      <c r="AD410" s="13"/>
      <c r="AE410" s="12"/>
      <c r="AF410" s="11"/>
      <c r="AG410" s="11"/>
      <c r="AH410" s="5" t="s">
        <v>0</v>
      </c>
      <c r="AI410" s="4"/>
    </row>
    <row r="411" spans="1:35" ht="15" customHeight="1" x14ac:dyDescent="0.25">
      <c r="A411" s="221"/>
      <c r="B411" s="240"/>
      <c r="C411" s="274">
        <v>4156</v>
      </c>
      <c r="D411" s="275">
        <v>40719</v>
      </c>
      <c r="E411" s="276">
        <v>1.1000000000000001</v>
      </c>
      <c r="F411" s="201">
        <v>1</v>
      </c>
      <c r="G411" s="227"/>
      <c r="H411" s="227"/>
      <c r="I411" s="227"/>
      <c r="J411" s="227"/>
      <c r="K411" s="280" t="s">
        <v>2156</v>
      </c>
      <c r="L411" s="59"/>
      <c r="M411" s="71"/>
      <c r="N411" s="23" t="str">
        <f t="shared" si="222"/>
        <v/>
      </c>
      <c r="O411" s="23" t="str">
        <f t="shared" si="223"/>
        <v>◄</v>
      </c>
      <c r="P411" s="24"/>
      <c r="Q411" s="21"/>
      <c r="R411" s="23" t="str">
        <f t="shared" si="224"/>
        <v/>
      </c>
      <c r="S411" s="23" t="str">
        <f t="shared" si="225"/>
        <v>◄</v>
      </c>
      <c r="T411" s="22"/>
      <c r="U411" s="21"/>
      <c r="V411" s="20"/>
      <c r="W411" s="19"/>
      <c r="X411" s="18">
        <f t="shared" si="226"/>
        <v>0</v>
      </c>
      <c r="Y411" s="17">
        <f t="shared" si="226"/>
        <v>0</v>
      </c>
      <c r="Z411" s="16"/>
      <c r="AA411" s="15">
        <f t="shared" si="227"/>
        <v>0</v>
      </c>
      <c r="AB411" s="14">
        <f t="shared" si="227"/>
        <v>0</v>
      </c>
      <c r="AC411" s="12"/>
      <c r="AD411" s="13"/>
      <c r="AE411" s="12"/>
      <c r="AF411" s="11"/>
      <c r="AG411" s="11"/>
      <c r="AH411" s="5" t="s">
        <v>0</v>
      </c>
      <c r="AI411" s="4"/>
    </row>
    <row r="412" spans="1:35" ht="15" customHeight="1" x14ac:dyDescent="0.25">
      <c r="A412" s="221"/>
      <c r="B412" s="240"/>
      <c r="C412" s="274">
        <v>4157</v>
      </c>
      <c r="D412" s="275">
        <v>40719</v>
      </c>
      <c r="E412" s="276">
        <v>1.1000000000000001</v>
      </c>
      <c r="F412" s="201">
        <v>1</v>
      </c>
      <c r="G412" s="227"/>
      <c r="H412" s="227"/>
      <c r="I412" s="227"/>
      <c r="J412" s="227"/>
      <c r="K412" s="280" t="s">
        <v>2155</v>
      </c>
      <c r="L412" s="59"/>
      <c r="M412" s="71"/>
      <c r="N412" s="23" t="str">
        <f t="shared" si="222"/>
        <v/>
      </c>
      <c r="O412" s="23" t="str">
        <f t="shared" si="223"/>
        <v>◄</v>
      </c>
      <c r="P412" s="24"/>
      <c r="Q412" s="21"/>
      <c r="R412" s="23" t="str">
        <f t="shared" si="224"/>
        <v/>
      </c>
      <c r="S412" s="23" t="str">
        <f t="shared" si="225"/>
        <v>◄</v>
      </c>
      <c r="T412" s="22"/>
      <c r="U412" s="21"/>
      <c r="V412" s="20"/>
      <c r="W412" s="19"/>
      <c r="X412" s="18">
        <f t="shared" si="226"/>
        <v>0</v>
      </c>
      <c r="Y412" s="17">
        <f t="shared" si="226"/>
        <v>0</v>
      </c>
      <c r="Z412" s="16"/>
      <c r="AA412" s="15">
        <f t="shared" si="227"/>
        <v>0</v>
      </c>
      <c r="AB412" s="14">
        <f t="shared" si="227"/>
        <v>0</v>
      </c>
      <c r="AC412" s="12"/>
      <c r="AD412" s="13"/>
      <c r="AE412" s="12"/>
      <c r="AF412" s="11"/>
      <c r="AG412" s="11"/>
      <c r="AH412" s="5" t="s">
        <v>0</v>
      </c>
      <c r="AI412" s="4"/>
    </row>
    <row r="413" spans="1:35" ht="15" customHeight="1" x14ac:dyDescent="0.25">
      <c r="A413" s="221"/>
      <c r="B413" s="240"/>
      <c r="C413" s="274">
        <v>4158</v>
      </c>
      <c r="D413" s="275">
        <v>40719</v>
      </c>
      <c r="E413" s="276">
        <v>1.1000000000000001</v>
      </c>
      <c r="F413" s="201">
        <v>1</v>
      </c>
      <c r="G413" s="227"/>
      <c r="H413" s="227"/>
      <c r="I413" s="227"/>
      <c r="J413" s="227"/>
      <c r="K413" s="280" t="s">
        <v>2154</v>
      </c>
      <c r="L413" s="59"/>
      <c r="M413" s="71"/>
      <c r="N413" s="23" t="str">
        <f t="shared" si="222"/>
        <v/>
      </c>
      <c r="O413" s="23" t="str">
        <f t="shared" si="223"/>
        <v>◄</v>
      </c>
      <c r="P413" s="24"/>
      <c r="Q413" s="21"/>
      <c r="R413" s="23" t="str">
        <f t="shared" si="224"/>
        <v/>
      </c>
      <c r="S413" s="23" t="str">
        <f t="shared" si="225"/>
        <v>◄</v>
      </c>
      <c r="T413" s="22"/>
      <c r="U413" s="21"/>
      <c r="V413" s="20"/>
      <c r="W413" s="19"/>
      <c r="X413" s="18">
        <f t="shared" si="226"/>
        <v>0</v>
      </c>
      <c r="Y413" s="17">
        <f t="shared" si="226"/>
        <v>0</v>
      </c>
      <c r="Z413" s="16"/>
      <c r="AA413" s="15">
        <f t="shared" si="227"/>
        <v>0</v>
      </c>
      <c r="AB413" s="14">
        <f t="shared" si="227"/>
        <v>0</v>
      </c>
      <c r="AC413" s="12"/>
      <c r="AD413" s="13"/>
      <c r="AE413" s="12"/>
      <c r="AF413" s="11"/>
      <c r="AG413" s="11"/>
      <c r="AH413" s="5" t="s">
        <v>0</v>
      </c>
      <c r="AI413" s="4"/>
    </row>
    <row r="414" spans="1:35" ht="15" customHeight="1" x14ac:dyDescent="0.25">
      <c r="A414" s="221"/>
      <c r="B414" s="240"/>
      <c r="C414" s="274">
        <v>4159</v>
      </c>
      <c r="D414" s="275">
        <v>40719</v>
      </c>
      <c r="E414" s="276">
        <v>1.1000000000000001</v>
      </c>
      <c r="F414" s="201">
        <v>1</v>
      </c>
      <c r="G414" s="227"/>
      <c r="H414" s="227"/>
      <c r="I414" s="227"/>
      <c r="J414" s="227"/>
      <c r="K414" s="280" t="s">
        <v>2153</v>
      </c>
      <c r="L414" s="59"/>
      <c r="M414" s="71"/>
      <c r="N414" s="23" t="str">
        <f t="shared" si="222"/>
        <v/>
      </c>
      <c r="O414" s="23" t="str">
        <f t="shared" si="223"/>
        <v>◄</v>
      </c>
      <c r="P414" s="24"/>
      <c r="Q414" s="21"/>
      <c r="R414" s="23" t="str">
        <f t="shared" si="224"/>
        <v/>
      </c>
      <c r="S414" s="23" t="str">
        <f t="shared" si="225"/>
        <v>◄</v>
      </c>
      <c r="T414" s="22"/>
      <c r="U414" s="21"/>
      <c r="V414" s="20"/>
      <c r="W414" s="19"/>
      <c r="X414" s="18">
        <f t="shared" si="226"/>
        <v>0</v>
      </c>
      <c r="Y414" s="17">
        <f t="shared" si="226"/>
        <v>0</v>
      </c>
      <c r="Z414" s="16"/>
      <c r="AA414" s="15">
        <f t="shared" si="227"/>
        <v>0</v>
      </c>
      <c r="AB414" s="14">
        <f t="shared" si="227"/>
        <v>0</v>
      </c>
      <c r="AC414" s="12"/>
      <c r="AD414" s="13"/>
      <c r="AE414" s="12"/>
      <c r="AF414" s="11"/>
      <c r="AG414" s="11"/>
      <c r="AH414" s="5" t="s">
        <v>0</v>
      </c>
      <c r="AI414" s="4"/>
    </row>
    <row r="415" spans="1:35" ht="15" customHeight="1" x14ac:dyDescent="0.25">
      <c r="A415" s="221"/>
      <c r="B415" s="240"/>
      <c r="C415" s="281" t="s">
        <v>2152</v>
      </c>
      <c r="D415" s="275">
        <v>40719</v>
      </c>
      <c r="E415" s="276">
        <v>5.5</v>
      </c>
      <c r="F415" s="201">
        <v>1</v>
      </c>
      <c r="G415" s="227"/>
      <c r="H415" s="274" t="s">
        <v>2151</v>
      </c>
      <c r="I415" s="289" t="s">
        <v>0</v>
      </c>
      <c r="J415" s="274">
        <v>4159</v>
      </c>
      <c r="K415" s="282" t="s">
        <v>778</v>
      </c>
      <c r="L415" s="59"/>
      <c r="M415" s="71"/>
      <c r="N415" s="23" t="str">
        <f t="shared" si="222"/>
        <v/>
      </c>
      <c r="O415" s="23" t="str">
        <f t="shared" si="223"/>
        <v>◄</v>
      </c>
      <c r="P415" s="24"/>
      <c r="Q415" s="21"/>
      <c r="R415" s="23" t="str">
        <f t="shared" si="224"/>
        <v/>
      </c>
      <c r="S415" s="23" t="str">
        <f t="shared" si="225"/>
        <v>◄</v>
      </c>
      <c r="T415" s="22"/>
      <c r="U415" s="21"/>
      <c r="V415" s="20"/>
      <c r="W415" s="19"/>
      <c r="X415" s="18">
        <f t="shared" si="226"/>
        <v>0</v>
      </c>
      <c r="Y415" s="17">
        <f t="shared" si="226"/>
        <v>0</v>
      </c>
      <c r="Z415" s="16"/>
      <c r="AA415" s="15">
        <f t="shared" si="227"/>
        <v>0</v>
      </c>
      <c r="AB415" s="14">
        <f t="shared" si="227"/>
        <v>0</v>
      </c>
      <c r="AC415" s="12"/>
      <c r="AD415" s="13"/>
      <c r="AE415" s="12"/>
      <c r="AF415" s="11"/>
      <c r="AG415" s="11"/>
      <c r="AH415" s="5" t="s">
        <v>0</v>
      </c>
      <c r="AI415" s="4"/>
    </row>
    <row r="416" spans="1:35" ht="15" customHeight="1" thickBot="1" x14ac:dyDescent="0.3">
      <c r="A416" s="221"/>
      <c r="B416" s="240"/>
      <c r="C416" s="247" t="s">
        <v>2150</v>
      </c>
      <c r="D416" s="275">
        <v>40719</v>
      </c>
      <c r="E416" s="276">
        <v>5.5</v>
      </c>
      <c r="F416" s="201">
        <v>1</v>
      </c>
      <c r="G416" s="227"/>
      <c r="H416" s="227"/>
      <c r="I416" s="227"/>
      <c r="J416" s="227"/>
      <c r="K416" s="279" t="s">
        <v>2149</v>
      </c>
      <c r="L416" s="59"/>
      <c r="M416" s="71"/>
      <c r="N416" s="23" t="str">
        <f t="shared" si="222"/>
        <v/>
      </c>
      <c r="O416" s="23" t="str">
        <f t="shared" si="223"/>
        <v>◄</v>
      </c>
      <c r="P416" s="24"/>
      <c r="Q416" s="21"/>
      <c r="R416" s="23" t="str">
        <f t="shared" si="224"/>
        <v/>
      </c>
      <c r="S416" s="23" t="str">
        <f t="shared" si="225"/>
        <v>◄</v>
      </c>
      <c r="T416" s="22"/>
      <c r="U416" s="21"/>
      <c r="V416" s="20"/>
      <c r="W416" s="19"/>
      <c r="X416" s="18">
        <f t="shared" si="226"/>
        <v>0</v>
      </c>
      <c r="Y416" s="17">
        <f t="shared" si="226"/>
        <v>0</v>
      </c>
      <c r="Z416" s="16"/>
      <c r="AA416" s="15">
        <f t="shared" si="227"/>
        <v>0</v>
      </c>
      <c r="AB416" s="14">
        <f t="shared" si="227"/>
        <v>0</v>
      </c>
      <c r="AC416" s="12"/>
      <c r="AD416" s="13"/>
      <c r="AE416" s="12"/>
      <c r="AF416" s="11"/>
      <c r="AG416" s="11"/>
      <c r="AH416" s="5" t="s">
        <v>0</v>
      </c>
      <c r="AI416" s="4"/>
    </row>
    <row r="417" spans="1:35" ht="15" customHeight="1" thickTop="1" thickBot="1" x14ac:dyDescent="0.25">
      <c r="A417" s="214">
        <f>ROWS(A418:A425)-1</f>
        <v>7</v>
      </c>
      <c r="B417" s="215" t="s">
        <v>2148</v>
      </c>
      <c r="C417" s="220"/>
      <c r="D417" s="217"/>
      <c r="E417" s="217"/>
      <c r="F417" s="238"/>
      <c r="G417" s="239"/>
      <c r="H417" s="217"/>
      <c r="I417" s="217"/>
      <c r="J417" s="217"/>
      <c r="K417" s="220"/>
      <c r="L417" s="6">
        <v>40782</v>
      </c>
      <c r="M417" s="72" t="s">
        <v>2147</v>
      </c>
      <c r="N417" s="23"/>
      <c r="O417" s="33" t="str">
        <f>IF(COUNTIF(N418:N425,"?")&gt;0,"?",IF(AND(P417="◄",Q417="►"),"◄►",IF(P417="◄","◄",IF(Q417="►","►",""))))</f>
        <v>◄</v>
      </c>
      <c r="P417" s="32" t="str">
        <f>IF(SUM(P418:P425)+1=ROWS(P418:P425)-COUNTIF(P418:P425,"-"),"","◄")</f>
        <v>◄</v>
      </c>
      <c r="Q417" s="31" t="str">
        <f>IF(SUM(Q418:Q425)&gt;0,"►","")</f>
        <v/>
      </c>
      <c r="R417" s="23"/>
      <c r="S417" s="33" t="str">
        <f>IF(COUNTIF(R418:R425,"?")&gt;0,"?",IF(AND(T417="◄",U417="►"),"◄►",IF(T417="◄","◄",IF(U417="►","►",""))))</f>
        <v>◄</v>
      </c>
      <c r="T417" s="32" t="str">
        <f>IF(SUM(T418:T425)+1=ROWS(T418:T425)-COUNTIF(T418:T425,"-"),"","◄")</f>
        <v>◄</v>
      </c>
      <c r="U417" s="31" t="str">
        <f>IF(SUM(U418:U425)&gt;0,"►","")</f>
        <v/>
      </c>
      <c r="V417" s="10">
        <f>ROWS(V418:V425)-1</f>
        <v>7</v>
      </c>
      <c r="W417" s="30">
        <f>SUM(W418:W425)-W425</f>
        <v>0</v>
      </c>
      <c r="X417" s="29" t="s">
        <v>17</v>
      </c>
      <c r="Y417" s="28"/>
      <c r="Z417" s="30">
        <f>SUM(Z418:Z425)-Z425</f>
        <v>0</v>
      </c>
      <c r="AA417" s="29" t="s">
        <v>17</v>
      </c>
      <c r="AB417" s="28"/>
      <c r="AC417" s="43" t="str">
        <f>IF(AD417="◄","◄",IF(AD417="ok","►",""))</f>
        <v>◄</v>
      </c>
      <c r="AD417" s="42" t="str">
        <f>IF(AD418&gt;0,"OK","◄")</f>
        <v>◄</v>
      </c>
      <c r="AE417" s="41" t="str">
        <f>IF(AND(AF417="◄",AG417="►"),"◄?►",IF(AF417="◄","◄",IF(AG417="►","►","")))</f>
        <v>◄</v>
      </c>
      <c r="AF417" s="32" t="str">
        <f>IF(AF418&gt;0,"","◄")</f>
        <v>◄</v>
      </c>
      <c r="AG417" s="31" t="str">
        <f>IF(AG418&gt;0,"►","")</f>
        <v/>
      </c>
      <c r="AH417" s="5" t="s">
        <v>0</v>
      </c>
      <c r="AI417" s="4"/>
    </row>
    <row r="418" spans="1:35" ht="15" customHeight="1" x14ac:dyDescent="0.25">
      <c r="A418" s="221"/>
      <c r="B418" s="240"/>
      <c r="C418" s="274" t="s">
        <v>2140</v>
      </c>
      <c r="D418" s="275">
        <v>40782</v>
      </c>
      <c r="E418" s="276">
        <v>1.22</v>
      </c>
      <c r="F418" s="277" t="s">
        <v>21</v>
      </c>
      <c r="G418" s="227"/>
      <c r="H418" s="227"/>
      <c r="I418" s="227"/>
      <c r="J418" s="227"/>
      <c r="K418" s="280" t="s">
        <v>2146</v>
      </c>
      <c r="L418" s="59"/>
      <c r="M418" s="71"/>
      <c r="N418" s="23" t="str">
        <f t="shared" ref="N418:N424" si="228">IF(O418="?","?","")</f>
        <v/>
      </c>
      <c r="O418" s="23" t="str">
        <f t="shared" ref="O418:O424" si="229">IF(AND(P418="",Q418&gt;0),"?",IF(P418="","◄",IF(Q418&gt;=1,"►","")))</f>
        <v>◄</v>
      </c>
      <c r="P418" s="24"/>
      <c r="Q418" s="21"/>
      <c r="R418" s="23" t="str">
        <f t="shared" ref="R418:R424" si="230">IF(S418="?","?","")</f>
        <v/>
      </c>
      <c r="S418" s="23" t="str">
        <f t="shared" ref="S418:S424" si="231">IF(AND(T418="",U418&gt;0),"?",IF(T418="","◄",IF(U418&gt;=1,"►","")))</f>
        <v>◄</v>
      </c>
      <c r="T418" s="22"/>
      <c r="U418" s="21"/>
      <c r="V418" s="20"/>
      <c r="W418" s="19"/>
      <c r="X418" s="18">
        <f t="shared" ref="X418:Y424" si="232">(P418*W418)</f>
        <v>0</v>
      </c>
      <c r="Y418" s="17">
        <f t="shared" si="232"/>
        <v>0</v>
      </c>
      <c r="Z418" s="16"/>
      <c r="AA418" s="15">
        <f t="shared" ref="AA418:AB424" si="233">(T418*Z418)</f>
        <v>0</v>
      </c>
      <c r="AB418" s="14">
        <f t="shared" si="233"/>
        <v>0</v>
      </c>
      <c r="AC418" s="39" t="str">
        <f>IF(AD418&gt;0,"ok","◄")</f>
        <v>◄</v>
      </c>
      <c r="AD418" s="40"/>
      <c r="AE418" s="39" t="str">
        <f>IF(AND(AF418="",AG418&gt;0),"?",IF(AF418="","◄",IF(AG418&gt;=1,"►","")))</f>
        <v>◄</v>
      </c>
      <c r="AF418" s="38"/>
      <c r="AG418" s="37"/>
      <c r="AH418" s="5" t="s">
        <v>0</v>
      </c>
      <c r="AI418" s="4"/>
    </row>
    <row r="419" spans="1:35" ht="15" customHeight="1" x14ac:dyDescent="0.25">
      <c r="A419" s="221"/>
      <c r="B419" s="240"/>
      <c r="C419" s="274">
        <v>4161</v>
      </c>
      <c r="D419" s="275">
        <v>40782</v>
      </c>
      <c r="E419" s="276">
        <v>1.22</v>
      </c>
      <c r="F419" s="277" t="s">
        <v>21</v>
      </c>
      <c r="G419" s="227"/>
      <c r="H419" s="227"/>
      <c r="I419" s="227"/>
      <c r="J419" s="227"/>
      <c r="K419" s="280" t="s">
        <v>2145</v>
      </c>
      <c r="L419" s="59"/>
      <c r="M419" s="71"/>
      <c r="N419" s="23" t="str">
        <f t="shared" si="228"/>
        <v/>
      </c>
      <c r="O419" s="23" t="str">
        <f t="shared" si="229"/>
        <v>◄</v>
      </c>
      <c r="P419" s="24"/>
      <c r="Q419" s="21"/>
      <c r="R419" s="23" t="str">
        <f t="shared" si="230"/>
        <v/>
      </c>
      <c r="S419" s="23" t="str">
        <f t="shared" si="231"/>
        <v>◄</v>
      </c>
      <c r="T419" s="22"/>
      <c r="U419" s="21"/>
      <c r="V419" s="20"/>
      <c r="W419" s="19"/>
      <c r="X419" s="18">
        <f t="shared" si="232"/>
        <v>0</v>
      </c>
      <c r="Y419" s="17">
        <f t="shared" si="232"/>
        <v>0</v>
      </c>
      <c r="Z419" s="16"/>
      <c r="AA419" s="15">
        <f t="shared" si="233"/>
        <v>0</v>
      </c>
      <c r="AB419" s="14">
        <f t="shared" si="233"/>
        <v>0</v>
      </c>
      <c r="AC419" s="12"/>
      <c r="AD419" s="13"/>
      <c r="AE419" s="12"/>
      <c r="AF419" s="149" t="str">
        <f>LEFT(M417,17)</f>
        <v>▬ Philanews Nr. 4</v>
      </c>
      <c r="AG419" s="150"/>
      <c r="AH419" s="5" t="s">
        <v>0</v>
      </c>
      <c r="AI419" s="4"/>
    </row>
    <row r="420" spans="1:35" ht="15" customHeight="1" x14ac:dyDescent="0.25">
      <c r="A420" s="221"/>
      <c r="B420" s="240"/>
      <c r="C420" s="274">
        <v>4162</v>
      </c>
      <c r="D420" s="275">
        <v>40782</v>
      </c>
      <c r="E420" s="276">
        <v>1.22</v>
      </c>
      <c r="F420" s="277" t="s">
        <v>21</v>
      </c>
      <c r="G420" s="227"/>
      <c r="H420" s="227"/>
      <c r="I420" s="227"/>
      <c r="J420" s="227"/>
      <c r="K420" s="280" t="s">
        <v>2144</v>
      </c>
      <c r="L420" s="59"/>
      <c r="M420" s="71"/>
      <c r="N420" s="23" t="str">
        <f t="shared" si="228"/>
        <v/>
      </c>
      <c r="O420" s="23" t="str">
        <f t="shared" si="229"/>
        <v>◄</v>
      </c>
      <c r="P420" s="24"/>
      <c r="Q420" s="21"/>
      <c r="R420" s="23" t="str">
        <f t="shared" si="230"/>
        <v/>
      </c>
      <c r="S420" s="23" t="str">
        <f t="shared" si="231"/>
        <v>◄</v>
      </c>
      <c r="T420" s="22"/>
      <c r="U420" s="21"/>
      <c r="V420" s="20"/>
      <c r="W420" s="19"/>
      <c r="X420" s="18">
        <f t="shared" si="232"/>
        <v>0</v>
      </c>
      <c r="Y420" s="17">
        <f t="shared" si="232"/>
        <v>0</v>
      </c>
      <c r="Z420" s="16"/>
      <c r="AA420" s="15">
        <f t="shared" si="233"/>
        <v>0</v>
      </c>
      <c r="AB420" s="14">
        <f t="shared" si="233"/>
        <v>0</v>
      </c>
      <c r="AC420" s="12"/>
      <c r="AD420" s="13"/>
      <c r="AE420" s="12"/>
      <c r="AF420" s="151"/>
      <c r="AG420" s="152"/>
      <c r="AH420" s="5" t="s">
        <v>0</v>
      </c>
      <c r="AI420" s="4"/>
    </row>
    <row r="421" spans="1:35" ht="27.6" customHeight="1" x14ac:dyDescent="0.25">
      <c r="A421" s="221"/>
      <c r="B421" s="240"/>
      <c r="C421" s="274">
        <v>4163</v>
      </c>
      <c r="D421" s="275">
        <v>40782</v>
      </c>
      <c r="E421" s="276">
        <v>1.22</v>
      </c>
      <c r="F421" s="277" t="s">
        <v>21</v>
      </c>
      <c r="G421" s="227"/>
      <c r="H421" s="227"/>
      <c r="I421" s="227"/>
      <c r="J421" s="227"/>
      <c r="K421" s="288" t="s">
        <v>2143</v>
      </c>
      <c r="L421" s="59"/>
      <c r="M421" s="71"/>
      <c r="N421" s="23" t="str">
        <f t="shared" si="228"/>
        <v/>
      </c>
      <c r="O421" s="23" t="str">
        <f t="shared" si="229"/>
        <v>◄</v>
      </c>
      <c r="P421" s="24"/>
      <c r="Q421" s="21"/>
      <c r="R421" s="23" t="str">
        <f t="shared" si="230"/>
        <v/>
      </c>
      <c r="S421" s="23" t="str">
        <f t="shared" si="231"/>
        <v>◄</v>
      </c>
      <c r="T421" s="22"/>
      <c r="U421" s="21"/>
      <c r="V421" s="20"/>
      <c r="W421" s="19"/>
      <c r="X421" s="18">
        <f t="shared" si="232"/>
        <v>0</v>
      </c>
      <c r="Y421" s="17">
        <f t="shared" si="232"/>
        <v>0</v>
      </c>
      <c r="Z421" s="16"/>
      <c r="AA421" s="15">
        <f t="shared" si="233"/>
        <v>0</v>
      </c>
      <c r="AB421" s="14">
        <f t="shared" si="233"/>
        <v>0</v>
      </c>
      <c r="AC421" s="12"/>
      <c r="AD421" s="13"/>
      <c r="AE421" s="12"/>
      <c r="AF421" s="36" t="s">
        <v>47</v>
      </c>
      <c r="AG421" s="35">
        <f>D418</f>
        <v>40782</v>
      </c>
      <c r="AH421" s="5" t="s">
        <v>0</v>
      </c>
      <c r="AI421" s="4"/>
    </row>
    <row r="422" spans="1:35" ht="15" customHeight="1" x14ac:dyDescent="0.25">
      <c r="A422" s="221"/>
      <c r="B422" s="240"/>
      <c r="C422" s="274">
        <v>4164</v>
      </c>
      <c r="D422" s="275">
        <v>40782</v>
      </c>
      <c r="E422" s="276">
        <v>1.22</v>
      </c>
      <c r="F422" s="277" t="s">
        <v>21</v>
      </c>
      <c r="G422" s="227"/>
      <c r="H422" s="227"/>
      <c r="I422" s="227"/>
      <c r="J422" s="227"/>
      <c r="K422" s="280" t="s">
        <v>2142</v>
      </c>
      <c r="L422" s="59"/>
      <c r="M422" s="71"/>
      <c r="N422" s="23" t="str">
        <f t="shared" si="228"/>
        <v/>
      </c>
      <c r="O422" s="23" t="str">
        <f t="shared" si="229"/>
        <v>◄</v>
      </c>
      <c r="P422" s="24"/>
      <c r="Q422" s="21"/>
      <c r="R422" s="23" t="str">
        <f t="shared" si="230"/>
        <v/>
      </c>
      <c r="S422" s="23" t="str">
        <f t="shared" si="231"/>
        <v>◄</v>
      </c>
      <c r="T422" s="22"/>
      <c r="U422" s="21"/>
      <c r="V422" s="20"/>
      <c r="W422" s="19"/>
      <c r="X422" s="18">
        <f t="shared" si="232"/>
        <v>0</v>
      </c>
      <c r="Y422" s="17">
        <f t="shared" si="232"/>
        <v>0</v>
      </c>
      <c r="Z422" s="16"/>
      <c r="AA422" s="15">
        <f t="shared" si="233"/>
        <v>0</v>
      </c>
      <c r="AB422" s="14">
        <f t="shared" si="233"/>
        <v>0</v>
      </c>
      <c r="AC422" s="12"/>
      <c r="AD422" s="13"/>
      <c r="AE422" s="12"/>
      <c r="AF422" s="11"/>
      <c r="AG422" s="11"/>
      <c r="AH422" s="5" t="s">
        <v>0</v>
      </c>
      <c r="AI422" s="4"/>
    </row>
    <row r="423" spans="1:35" ht="15" customHeight="1" x14ac:dyDescent="0.25">
      <c r="A423" s="221"/>
      <c r="B423" s="240"/>
      <c r="C423" s="281" t="s">
        <v>2141</v>
      </c>
      <c r="D423" s="275">
        <v>40782</v>
      </c>
      <c r="E423" s="276">
        <v>6.1</v>
      </c>
      <c r="F423" s="277" t="s">
        <v>21</v>
      </c>
      <c r="G423" s="227"/>
      <c r="H423" s="274" t="s">
        <v>2140</v>
      </c>
      <c r="I423" s="289" t="s">
        <v>0</v>
      </c>
      <c r="J423" s="274">
        <v>4164</v>
      </c>
      <c r="K423" s="282" t="s">
        <v>778</v>
      </c>
      <c r="L423" s="59"/>
      <c r="M423" s="71"/>
      <c r="N423" s="23" t="str">
        <f t="shared" si="228"/>
        <v/>
      </c>
      <c r="O423" s="23" t="str">
        <f t="shared" si="229"/>
        <v>◄</v>
      </c>
      <c r="P423" s="24"/>
      <c r="Q423" s="21"/>
      <c r="R423" s="23" t="str">
        <f t="shared" si="230"/>
        <v/>
      </c>
      <c r="S423" s="23" t="str">
        <f t="shared" si="231"/>
        <v>◄</v>
      </c>
      <c r="T423" s="22"/>
      <c r="U423" s="21"/>
      <c r="V423" s="20"/>
      <c r="W423" s="19"/>
      <c r="X423" s="18">
        <f t="shared" si="232"/>
        <v>0</v>
      </c>
      <c r="Y423" s="17">
        <f t="shared" si="232"/>
        <v>0</v>
      </c>
      <c r="Z423" s="16"/>
      <c r="AA423" s="15">
        <f t="shared" si="233"/>
        <v>0</v>
      </c>
      <c r="AB423" s="14">
        <f t="shared" si="233"/>
        <v>0</v>
      </c>
      <c r="AC423" s="12"/>
      <c r="AD423" s="13"/>
      <c r="AE423" s="12"/>
      <c r="AF423" s="11"/>
      <c r="AG423" s="11"/>
      <c r="AH423" s="5" t="s">
        <v>0</v>
      </c>
      <c r="AI423" s="4"/>
    </row>
    <row r="424" spans="1:35" ht="15" customHeight="1" thickBot="1" x14ac:dyDescent="0.3">
      <c r="A424" s="221"/>
      <c r="B424" s="240"/>
      <c r="C424" s="247" t="s">
        <v>2139</v>
      </c>
      <c r="D424" s="275">
        <v>0</v>
      </c>
      <c r="E424" s="276">
        <v>6.1</v>
      </c>
      <c r="F424" s="277" t="s">
        <v>21</v>
      </c>
      <c r="G424" s="227"/>
      <c r="H424" s="227"/>
      <c r="I424" s="227"/>
      <c r="J424" s="227"/>
      <c r="K424" s="279" t="s">
        <v>2138</v>
      </c>
      <c r="L424" s="59"/>
      <c r="M424" s="71"/>
      <c r="N424" s="23" t="str">
        <f t="shared" si="228"/>
        <v/>
      </c>
      <c r="O424" s="23" t="str">
        <f t="shared" si="229"/>
        <v>◄</v>
      </c>
      <c r="P424" s="24"/>
      <c r="Q424" s="21"/>
      <c r="R424" s="23" t="str">
        <f t="shared" si="230"/>
        <v/>
      </c>
      <c r="S424" s="23" t="str">
        <f t="shared" si="231"/>
        <v>◄</v>
      </c>
      <c r="T424" s="22"/>
      <c r="U424" s="21"/>
      <c r="V424" s="20"/>
      <c r="W424" s="19"/>
      <c r="X424" s="18">
        <f t="shared" si="232"/>
        <v>0</v>
      </c>
      <c r="Y424" s="17">
        <f t="shared" si="232"/>
        <v>0</v>
      </c>
      <c r="Z424" s="16"/>
      <c r="AA424" s="15">
        <f t="shared" si="233"/>
        <v>0</v>
      </c>
      <c r="AB424" s="14">
        <f t="shared" si="233"/>
        <v>0</v>
      </c>
      <c r="AC424" s="12"/>
      <c r="AD424" s="13"/>
      <c r="AE424" s="12"/>
      <c r="AF424" s="11"/>
      <c r="AG424" s="11"/>
      <c r="AH424" s="5" t="s">
        <v>0</v>
      </c>
      <c r="AI424" s="4"/>
    </row>
    <row r="425" spans="1:35" ht="15" customHeight="1" thickTop="1" thickBot="1" x14ac:dyDescent="0.25">
      <c r="A425" s="214">
        <f>ROWS(A426:A443)-1</f>
        <v>17</v>
      </c>
      <c r="B425" s="215" t="s">
        <v>2137</v>
      </c>
      <c r="C425" s="220"/>
      <c r="D425" s="217"/>
      <c r="E425" s="217"/>
      <c r="F425" s="238"/>
      <c r="G425" s="239"/>
      <c r="H425" s="217"/>
      <c r="I425" s="217"/>
      <c r="J425" s="217"/>
      <c r="K425" s="220"/>
      <c r="L425" s="6">
        <v>40782</v>
      </c>
      <c r="M425" s="72" t="s">
        <v>2117</v>
      </c>
      <c r="N425" s="23"/>
      <c r="O425" s="33" t="str">
        <f>IF(COUNTIF(N426:N443,"?")&gt;0,"?",IF(AND(P425="◄",Q425="►"),"◄►",IF(P425="◄","◄",IF(Q425="►","►",""))))</f>
        <v>◄</v>
      </c>
      <c r="P425" s="32" t="str">
        <f>IF(SUM(P426:P443)+1=ROWS(P426:P443)-COUNTIF(P426:P443,"-"),"","◄")</f>
        <v>◄</v>
      </c>
      <c r="Q425" s="31" t="str">
        <f>IF(SUM(Q426:Q443)&gt;0,"►","")</f>
        <v/>
      </c>
      <c r="R425" s="23"/>
      <c r="S425" s="33" t="str">
        <f>IF(COUNTIF(R426:R443,"?")&gt;0,"?",IF(AND(T425="◄",U425="►"),"◄►",IF(T425="◄","◄",IF(U425="►","►",""))))</f>
        <v>◄</v>
      </c>
      <c r="T425" s="32" t="str">
        <f>IF(SUM(T426:T443)+1=ROWS(T426:T443)-COUNTIF(T426:T443,"-"),"","◄")</f>
        <v>◄</v>
      </c>
      <c r="U425" s="31" t="str">
        <f>IF(SUM(U426:U443)&gt;0,"►","")</f>
        <v/>
      </c>
      <c r="V425" s="10">
        <f>ROWS(V426:V443)-1</f>
        <v>17</v>
      </c>
      <c r="W425" s="30">
        <f>SUM(W426:W443)-W443</f>
        <v>0</v>
      </c>
      <c r="X425" s="29" t="s">
        <v>17</v>
      </c>
      <c r="Y425" s="28"/>
      <c r="Z425" s="30">
        <f>SUM(Z426:Z443)-Z443</f>
        <v>0</v>
      </c>
      <c r="AA425" s="29" t="s">
        <v>17</v>
      </c>
      <c r="AB425" s="28"/>
      <c r="AC425" s="12"/>
      <c r="AD425" s="13"/>
      <c r="AE425" s="12"/>
      <c r="AF425" s="11"/>
      <c r="AG425" s="11"/>
      <c r="AH425" s="5" t="s">
        <v>0</v>
      </c>
      <c r="AI425" s="4"/>
    </row>
    <row r="426" spans="1:35" ht="26.4" x14ac:dyDescent="0.25">
      <c r="A426" s="221"/>
      <c r="B426" s="240"/>
      <c r="C426" s="274" t="s">
        <v>2120</v>
      </c>
      <c r="D426" s="275">
        <v>40782</v>
      </c>
      <c r="E426" s="276">
        <v>0.61</v>
      </c>
      <c r="F426" s="277" t="s">
        <v>13</v>
      </c>
      <c r="G426" s="227"/>
      <c r="H426" s="227"/>
      <c r="I426" s="227"/>
      <c r="J426" s="227"/>
      <c r="K426" s="288" t="s">
        <v>2136</v>
      </c>
      <c r="L426" s="59"/>
      <c r="M426" s="71"/>
      <c r="N426" s="23" t="str">
        <f t="shared" ref="N426:N442" si="234">IF(O426="?","?","")</f>
        <v/>
      </c>
      <c r="O426" s="23" t="str">
        <f t="shared" ref="O426:O442" si="235">IF(AND(P426="",Q426&gt;0),"?",IF(P426="","◄",IF(Q426&gt;=1,"►","")))</f>
        <v>◄</v>
      </c>
      <c r="P426" s="24"/>
      <c r="Q426" s="21"/>
      <c r="R426" s="23" t="str">
        <f t="shared" ref="R426:R442" si="236">IF(S426="?","?","")</f>
        <v/>
      </c>
      <c r="S426" s="23" t="str">
        <f t="shared" ref="S426:S442" si="237">IF(AND(T426="",U426&gt;0),"?",IF(T426="","◄",IF(U426&gt;=1,"►","")))</f>
        <v>◄</v>
      </c>
      <c r="T426" s="22"/>
      <c r="U426" s="21"/>
      <c r="V426" s="20"/>
      <c r="W426" s="19"/>
      <c r="X426" s="18">
        <f t="shared" ref="X426:X442" si="238">(P426*W426)</f>
        <v>0</v>
      </c>
      <c r="Y426" s="17">
        <f t="shared" ref="Y426:Y442" si="239">(Q426*X426)</f>
        <v>0</v>
      </c>
      <c r="Z426" s="16"/>
      <c r="AA426" s="15">
        <f t="shared" ref="AA426:AA442" si="240">(T426*Z426)</f>
        <v>0</v>
      </c>
      <c r="AB426" s="14">
        <f t="shared" ref="AB426:AB442" si="241">(U426*AA426)</f>
        <v>0</v>
      </c>
      <c r="AC426" s="12"/>
      <c r="AD426" s="13"/>
      <c r="AE426" s="12"/>
      <c r="AF426" s="11"/>
      <c r="AG426" s="11"/>
      <c r="AH426" s="5" t="s">
        <v>0</v>
      </c>
    </row>
    <row r="427" spans="1:35" ht="16.2" x14ac:dyDescent="0.25">
      <c r="A427" s="221"/>
      <c r="B427" s="240"/>
      <c r="C427" s="274">
        <v>4166</v>
      </c>
      <c r="D427" s="275">
        <v>40782</v>
      </c>
      <c r="E427" s="276">
        <v>0.61</v>
      </c>
      <c r="F427" s="277" t="s">
        <v>13</v>
      </c>
      <c r="G427" s="227"/>
      <c r="H427" s="227"/>
      <c r="I427" s="227"/>
      <c r="J427" s="227"/>
      <c r="K427" s="288" t="s">
        <v>2135</v>
      </c>
      <c r="L427" s="59"/>
      <c r="M427" s="71"/>
      <c r="N427" s="23" t="str">
        <f t="shared" si="234"/>
        <v/>
      </c>
      <c r="O427" s="23" t="str">
        <f t="shared" si="235"/>
        <v>◄</v>
      </c>
      <c r="P427" s="24"/>
      <c r="Q427" s="21"/>
      <c r="R427" s="23" t="str">
        <f t="shared" si="236"/>
        <v/>
      </c>
      <c r="S427" s="23" t="str">
        <f t="shared" si="237"/>
        <v>◄</v>
      </c>
      <c r="T427" s="22"/>
      <c r="U427" s="21"/>
      <c r="V427" s="20"/>
      <c r="W427" s="19"/>
      <c r="X427" s="18">
        <f t="shared" si="238"/>
        <v>0</v>
      </c>
      <c r="Y427" s="17">
        <f t="shared" si="239"/>
        <v>0</v>
      </c>
      <c r="Z427" s="16"/>
      <c r="AA427" s="15">
        <f t="shared" si="240"/>
        <v>0</v>
      </c>
      <c r="AB427" s="14">
        <f t="shared" si="241"/>
        <v>0</v>
      </c>
      <c r="AC427" s="12"/>
      <c r="AD427" s="13"/>
      <c r="AE427" s="12"/>
      <c r="AF427" s="11"/>
      <c r="AG427" s="11"/>
      <c r="AH427" s="5" t="s">
        <v>0</v>
      </c>
    </row>
    <row r="428" spans="1:35" ht="16.2" x14ac:dyDescent="0.25">
      <c r="A428" s="221"/>
      <c r="B428" s="240"/>
      <c r="C428" s="274">
        <v>4167</v>
      </c>
      <c r="D428" s="275">
        <v>40782</v>
      </c>
      <c r="E428" s="276">
        <v>0.61</v>
      </c>
      <c r="F428" s="277" t="s">
        <v>13</v>
      </c>
      <c r="G428" s="227"/>
      <c r="H428" s="227"/>
      <c r="I428" s="227"/>
      <c r="J428" s="227"/>
      <c r="K428" s="280" t="s">
        <v>2134</v>
      </c>
      <c r="L428" s="59"/>
      <c r="M428" s="71"/>
      <c r="N428" s="23" t="str">
        <f t="shared" si="234"/>
        <v/>
      </c>
      <c r="O428" s="23" t="str">
        <f t="shared" si="235"/>
        <v>◄</v>
      </c>
      <c r="P428" s="24"/>
      <c r="Q428" s="21"/>
      <c r="R428" s="23" t="str">
        <f t="shared" si="236"/>
        <v/>
      </c>
      <c r="S428" s="23" t="str">
        <f t="shared" si="237"/>
        <v>◄</v>
      </c>
      <c r="T428" s="22"/>
      <c r="U428" s="21"/>
      <c r="V428" s="20"/>
      <c r="W428" s="19"/>
      <c r="X428" s="18">
        <f t="shared" si="238"/>
        <v>0</v>
      </c>
      <c r="Y428" s="17">
        <f t="shared" si="239"/>
        <v>0</v>
      </c>
      <c r="Z428" s="16"/>
      <c r="AA428" s="15">
        <f t="shared" si="240"/>
        <v>0</v>
      </c>
      <c r="AB428" s="14">
        <f t="shared" si="241"/>
        <v>0</v>
      </c>
      <c r="AC428" s="12"/>
      <c r="AD428" s="13"/>
      <c r="AE428" s="12"/>
      <c r="AF428" s="11"/>
      <c r="AG428" s="11"/>
      <c r="AH428" s="5" t="s">
        <v>0</v>
      </c>
    </row>
    <row r="429" spans="1:35" ht="16.2" x14ac:dyDescent="0.25">
      <c r="A429" s="221"/>
      <c r="B429" s="240"/>
      <c r="C429" s="274">
        <v>4168</v>
      </c>
      <c r="D429" s="275">
        <v>40782</v>
      </c>
      <c r="E429" s="276">
        <v>0.61</v>
      </c>
      <c r="F429" s="277" t="s">
        <v>13</v>
      </c>
      <c r="G429" s="227"/>
      <c r="H429" s="227"/>
      <c r="I429" s="227"/>
      <c r="J429" s="227"/>
      <c r="K429" s="280" t="s">
        <v>2133</v>
      </c>
      <c r="L429" s="59"/>
      <c r="M429" s="71"/>
      <c r="N429" s="23" t="str">
        <f t="shared" si="234"/>
        <v/>
      </c>
      <c r="O429" s="23" t="str">
        <f t="shared" si="235"/>
        <v>◄</v>
      </c>
      <c r="P429" s="24"/>
      <c r="Q429" s="21"/>
      <c r="R429" s="23" t="str">
        <f t="shared" si="236"/>
        <v/>
      </c>
      <c r="S429" s="23" t="str">
        <f t="shared" si="237"/>
        <v>◄</v>
      </c>
      <c r="T429" s="22"/>
      <c r="U429" s="21"/>
      <c r="V429" s="20"/>
      <c r="W429" s="19"/>
      <c r="X429" s="18">
        <f t="shared" si="238"/>
        <v>0</v>
      </c>
      <c r="Y429" s="17">
        <f t="shared" si="239"/>
        <v>0</v>
      </c>
      <c r="Z429" s="16"/>
      <c r="AA429" s="15">
        <f t="shared" si="240"/>
        <v>0</v>
      </c>
      <c r="AB429" s="14">
        <f t="shared" si="241"/>
        <v>0</v>
      </c>
      <c r="AC429" s="12"/>
      <c r="AD429" s="13"/>
      <c r="AE429" s="12"/>
      <c r="AF429" s="11"/>
      <c r="AG429" s="11"/>
      <c r="AH429" s="5" t="s">
        <v>0</v>
      </c>
    </row>
    <row r="430" spans="1:35" ht="26.4" x14ac:dyDescent="0.25">
      <c r="A430" s="221"/>
      <c r="B430" s="240"/>
      <c r="C430" s="274">
        <v>4169</v>
      </c>
      <c r="D430" s="275">
        <v>40782</v>
      </c>
      <c r="E430" s="276">
        <v>0.61</v>
      </c>
      <c r="F430" s="277" t="s">
        <v>13</v>
      </c>
      <c r="G430" s="227"/>
      <c r="H430" s="227"/>
      <c r="I430" s="227"/>
      <c r="J430" s="227"/>
      <c r="K430" s="288" t="s">
        <v>2132</v>
      </c>
      <c r="L430" s="59"/>
      <c r="M430" s="71"/>
      <c r="N430" s="23" t="str">
        <f t="shared" si="234"/>
        <v/>
      </c>
      <c r="O430" s="23" t="str">
        <f t="shared" si="235"/>
        <v>◄</v>
      </c>
      <c r="P430" s="24"/>
      <c r="Q430" s="21"/>
      <c r="R430" s="23" t="str">
        <f t="shared" si="236"/>
        <v/>
      </c>
      <c r="S430" s="23" t="str">
        <f t="shared" si="237"/>
        <v>◄</v>
      </c>
      <c r="T430" s="22"/>
      <c r="U430" s="21"/>
      <c r="V430" s="20"/>
      <c r="W430" s="19"/>
      <c r="X430" s="18">
        <f t="shared" si="238"/>
        <v>0</v>
      </c>
      <c r="Y430" s="17">
        <f t="shared" si="239"/>
        <v>0</v>
      </c>
      <c r="Z430" s="16"/>
      <c r="AA430" s="15">
        <f t="shared" si="240"/>
        <v>0</v>
      </c>
      <c r="AB430" s="14">
        <f t="shared" si="241"/>
        <v>0</v>
      </c>
      <c r="AC430" s="12"/>
      <c r="AD430" s="13"/>
      <c r="AE430" s="12"/>
      <c r="AF430" s="11"/>
      <c r="AG430" s="11"/>
      <c r="AH430" s="5" t="s">
        <v>0</v>
      </c>
    </row>
    <row r="431" spans="1:35" ht="16.2" x14ac:dyDescent="0.25">
      <c r="A431" s="221"/>
      <c r="B431" s="240"/>
      <c r="C431" s="274">
        <v>4170</v>
      </c>
      <c r="D431" s="275">
        <v>40782</v>
      </c>
      <c r="E431" s="276">
        <v>0.61</v>
      </c>
      <c r="F431" s="277" t="s">
        <v>13</v>
      </c>
      <c r="G431" s="227"/>
      <c r="H431" s="227"/>
      <c r="I431" s="227"/>
      <c r="J431" s="227"/>
      <c r="K431" s="288" t="s">
        <v>2131</v>
      </c>
      <c r="L431" s="59"/>
      <c r="M431" s="71"/>
      <c r="N431" s="23" t="str">
        <f t="shared" si="234"/>
        <v/>
      </c>
      <c r="O431" s="23" t="str">
        <f t="shared" si="235"/>
        <v>◄</v>
      </c>
      <c r="P431" s="24"/>
      <c r="Q431" s="21"/>
      <c r="R431" s="23" t="str">
        <f t="shared" si="236"/>
        <v/>
      </c>
      <c r="S431" s="23" t="str">
        <f t="shared" si="237"/>
        <v>◄</v>
      </c>
      <c r="T431" s="22"/>
      <c r="U431" s="21"/>
      <c r="V431" s="20"/>
      <c r="W431" s="19"/>
      <c r="X431" s="18">
        <f t="shared" si="238"/>
        <v>0</v>
      </c>
      <c r="Y431" s="17">
        <f t="shared" si="239"/>
        <v>0</v>
      </c>
      <c r="Z431" s="16"/>
      <c r="AA431" s="15">
        <f t="shared" si="240"/>
        <v>0</v>
      </c>
      <c r="AB431" s="14">
        <f t="shared" si="241"/>
        <v>0</v>
      </c>
      <c r="AC431" s="12"/>
      <c r="AD431" s="13"/>
      <c r="AE431" s="12"/>
      <c r="AF431" s="11"/>
      <c r="AG431" s="11"/>
      <c r="AH431" s="5" t="s">
        <v>0</v>
      </c>
    </row>
    <row r="432" spans="1:35" ht="16.2" x14ac:dyDescent="0.25">
      <c r="A432" s="221"/>
      <c r="B432" s="240"/>
      <c r="C432" s="274">
        <v>4171</v>
      </c>
      <c r="D432" s="275">
        <v>40782</v>
      </c>
      <c r="E432" s="276">
        <v>0.61</v>
      </c>
      <c r="F432" s="277" t="s">
        <v>13</v>
      </c>
      <c r="G432" s="227"/>
      <c r="H432" s="227"/>
      <c r="I432" s="227"/>
      <c r="J432" s="227"/>
      <c r="K432" s="288" t="s">
        <v>2130</v>
      </c>
      <c r="L432" s="59"/>
      <c r="M432" s="71"/>
      <c r="N432" s="23" t="str">
        <f t="shared" si="234"/>
        <v/>
      </c>
      <c r="O432" s="23" t="str">
        <f t="shared" si="235"/>
        <v>◄</v>
      </c>
      <c r="P432" s="24"/>
      <c r="Q432" s="21"/>
      <c r="R432" s="23" t="str">
        <f t="shared" si="236"/>
        <v/>
      </c>
      <c r="S432" s="23" t="str">
        <f t="shared" si="237"/>
        <v>◄</v>
      </c>
      <c r="T432" s="22"/>
      <c r="U432" s="21"/>
      <c r="V432" s="20"/>
      <c r="W432" s="19"/>
      <c r="X432" s="18">
        <f t="shared" si="238"/>
        <v>0</v>
      </c>
      <c r="Y432" s="17">
        <f t="shared" si="239"/>
        <v>0</v>
      </c>
      <c r="Z432" s="16"/>
      <c r="AA432" s="15">
        <f t="shared" si="240"/>
        <v>0</v>
      </c>
      <c r="AB432" s="14">
        <f t="shared" si="241"/>
        <v>0</v>
      </c>
      <c r="AC432" s="12"/>
      <c r="AD432" s="13"/>
      <c r="AE432" s="12"/>
      <c r="AF432" s="11"/>
      <c r="AG432" s="11"/>
      <c r="AH432" s="5" t="s">
        <v>0</v>
      </c>
    </row>
    <row r="433" spans="1:35" ht="23.4" customHeight="1" x14ac:dyDescent="0.25">
      <c r="A433" s="221"/>
      <c r="B433" s="240"/>
      <c r="C433" s="274">
        <v>4172</v>
      </c>
      <c r="D433" s="275">
        <v>40782</v>
      </c>
      <c r="E433" s="276">
        <v>0.61</v>
      </c>
      <c r="F433" s="277" t="s">
        <v>13</v>
      </c>
      <c r="G433" s="227"/>
      <c r="H433" s="227"/>
      <c r="I433" s="227"/>
      <c r="J433" s="227"/>
      <c r="K433" s="288" t="s">
        <v>2129</v>
      </c>
      <c r="L433" s="59"/>
      <c r="M433" s="71"/>
      <c r="N433" s="23" t="str">
        <f t="shared" si="234"/>
        <v/>
      </c>
      <c r="O433" s="23" t="str">
        <f t="shared" si="235"/>
        <v>◄</v>
      </c>
      <c r="P433" s="24"/>
      <c r="Q433" s="21"/>
      <c r="R433" s="23" t="str">
        <f t="shared" si="236"/>
        <v/>
      </c>
      <c r="S433" s="23" t="str">
        <f t="shared" si="237"/>
        <v>◄</v>
      </c>
      <c r="T433" s="22"/>
      <c r="U433" s="21"/>
      <c r="V433" s="20"/>
      <c r="W433" s="19"/>
      <c r="X433" s="18">
        <f t="shared" si="238"/>
        <v>0</v>
      </c>
      <c r="Y433" s="17">
        <f t="shared" si="239"/>
        <v>0</v>
      </c>
      <c r="Z433" s="16"/>
      <c r="AA433" s="15">
        <f t="shared" si="240"/>
        <v>0</v>
      </c>
      <c r="AB433" s="14">
        <f t="shared" si="241"/>
        <v>0</v>
      </c>
      <c r="AC433" s="12"/>
      <c r="AD433" s="13"/>
      <c r="AE433" s="12"/>
      <c r="AF433" s="11"/>
      <c r="AG433" s="11"/>
      <c r="AH433" s="5" t="s">
        <v>0</v>
      </c>
    </row>
    <row r="434" spans="1:35" ht="26.4" x14ac:dyDescent="0.25">
      <c r="A434" s="221"/>
      <c r="B434" s="240"/>
      <c r="C434" s="274">
        <v>4173</v>
      </c>
      <c r="D434" s="275">
        <v>40782</v>
      </c>
      <c r="E434" s="276">
        <v>0.61</v>
      </c>
      <c r="F434" s="277" t="s">
        <v>13</v>
      </c>
      <c r="G434" s="227"/>
      <c r="H434" s="227"/>
      <c r="I434" s="227"/>
      <c r="J434" s="227"/>
      <c r="K434" s="288" t="s">
        <v>2128</v>
      </c>
      <c r="L434" s="59"/>
      <c r="M434" s="71"/>
      <c r="N434" s="23" t="str">
        <f t="shared" si="234"/>
        <v/>
      </c>
      <c r="O434" s="23" t="str">
        <f t="shared" si="235"/>
        <v>◄</v>
      </c>
      <c r="P434" s="24"/>
      <c r="Q434" s="21"/>
      <c r="R434" s="23" t="str">
        <f t="shared" si="236"/>
        <v/>
      </c>
      <c r="S434" s="23" t="str">
        <f t="shared" si="237"/>
        <v>◄</v>
      </c>
      <c r="T434" s="22"/>
      <c r="U434" s="21"/>
      <c r="V434" s="20"/>
      <c r="W434" s="19"/>
      <c r="X434" s="18">
        <f t="shared" si="238"/>
        <v>0</v>
      </c>
      <c r="Y434" s="17">
        <f t="shared" si="239"/>
        <v>0</v>
      </c>
      <c r="Z434" s="16"/>
      <c r="AA434" s="15">
        <f t="shared" si="240"/>
        <v>0</v>
      </c>
      <c r="AB434" s="14">
        <f t="shared" si="241"/>
        <v>0</v>
      </c>
      <c r="AC434" s="12"/>
      <c r="AD434" s="13"/>
      <c r="AE434" s="12"/>
      <c r="AF434" s="11"/>
      <c r="AG434" s="11"/>
      <c r="AH434" s="5" t="s">
        <v>0</v>
      </c>
    </row>
    <row r="435" spans="1:35" ht="23.4" customHeight="1" x14ac:dyDescent="0.25">
      <c r="A435" s="221"/>
      <c r="B435" s="240"/>
      <c r="C435" s="274">
        <v>4174</v>
      </c>
      <c r="D435" s="275">
        <v>40782</v>
      </c>
      <c r="E435" s="276">
        <v>0.61</v>
      </c>
      <c r="F435" s="277" t="s">
        <v>13</v>
      </c>
      <c r="G435" s="227"/>
      <c r="H435" s="227"/>
      <c r="I435" s="227"/>
      <c r="J435" s="227"/>
      <c r="K435" s="288" t="s">
        <v>2127</v>
      </c>
      <c r="L435" s="59"/>
      <c r="M435" s="71"/>
      <c r="N435" s="23" t="str">
        <f t="shared" si="234"/>
        <v/>
      </c>
      <c r="O435" s="23" t="str">
        <f t="shared" si="235"/>
        <v>◄</v>
      </c>
      <c r="P435" s="24"/>
      <c r="Q435" s="21"/>
      <c r="R435" s="23" t="str">
        <f t="shared" si="236"/>
        <v/>
      </c>
      <c r="S435" s="23" t="str">
        <f t="shared" si="237"/>
        <v>◄</v>
      </c>
      <c r="T435" s="22"/>
      <c r="U435" s="21"/>
      <c r="V435" s="20"/>
      <c r="W435" s="19"/>
      <c r="X435" s="18">
        <f t="shared" si="238"/>
        <v>0</v>
      </c>
      <c r="Y435" s="17">
        <f t="shared" si="239"/>
        <v>0</v>
      </c>
      <c r="Z435" s="16"/>
      <c r="AA435" s="15">
        <f t="shared" si="240"/>
        <v>0</v>
      </c>
      <c r="AB435" s="14">
        <f t="shared" si="241"/>
        <v>0</v>
      </c>
      <c r="AC435" s="12"/>
      <c r="AD435" s="13"/>
      <c r="AE435" s="12"/>
      <c r="AF435" s="11"/>
      <c r="AG435" s="11"/>
      <c r="AH435" s="5" t="s">
        <v>0</v>
      </c>
    </row>
    <row r="436" spans="1:35" ht="15" customHeight="1" x14ac:dyDescent="0.25">
      <c r="A436" s="221"/>
      <c r="B436" s="240"/>
      <c r="C436" s="281" t="s">
        <v>2126</v>
      </c>
      <c r="D436" s="275">
        <v>40782</v>
      </c>
      <c r="E436" s="276">
        <v>1.22</v>
      </c>
      <c r="F436" s="277" t="s">
        <v>13</v>
      </c>
      <c r="G436" s="227"/>
      <c r="H436" s="227"/>
      <c r="I436" s="274" t="s">
        <v>2120</v>
      </c>
      <c r="J436" s="274">
        <v>4166</v>
      </c>
      <c r="K436" s="282" t="s">
        <v>324</v>
      </c>
      <c r="L436" s="59"/>
      <c r="M436" s="71"/>
      <c r="N436" s="23" t="str">
        <f t="shared" si="234"/>
        <v/>
      </c>
      <c r="O436" s="23" t="str">
        <f t="shared" si="235"/>
        <v>◄</v>
      </c>
      <c r="P436" s="24"/>
      <c r="Q436" s="21"/>
      <c r="R436" s="23" t="str">
        <f t="shared" si="236"/>
        <v/>
      </c>
      <c r="S436" s="23" t="str">
        <f t="shared" si="237"/>
        <v>◄</v>
      </c>
      <c r="T436" s="22"/>
      <c r="U436" s="21"/>
      <c r="V436" s="20"/>
      <c r="W436" s="19"/>
      <c r="X436" s="18">
        <f t="shared" si="238"/>
        <v>0</v>
      </c>
      <c r="Y436" s="17">
        <f t="shared" si="239"/>
        <v>0</v>
      </c>
      <c r="Z436" s="16"/>
      <c r="AA436" s="15">
        <f t="shared" si="240"/>
        <v>0</v>
      </c>
      <c r="AB436" s="14">
        <f t="shared" si="241"/>
        <v>0</v>
      </c>
      <c r="AC436" s="12"/>
      <c r="AD436" s="13"/>
      <c r="AE436" s="12"/>
      <c r="AF436" s="11"/>
      <c r="AG436" s="11"/>
      <c r="AH436" s="5" t="s">
        <v>0</v>
      </c>
      <c r="AI436" s="4"/>
    </row>
    <row r="437" spans="1:35" ht="15" customHeight="1" x14ac:dyDescent="0.25">
      <c r="A437" s="221"/>
      <c r="B437" s="240"/>
      <c r="C437" s="281" t="s">
        <v>2125</v>
      </c>
      <c r="D437" s="275">
        <v>40782</v>
      </c>
      <c r="E437" s="276">
        <v>1.22</v>
      </c>
      <c r="F437" s="277" t="s">
        <v>13</v>
      </c>
      <c r="G437" s="227"/>
      <c r="H437" s="227"/>
      <c r="I437" s="274">
        <v>4167</v>
      </c>
      <c r="J437" s="274">
        <v>4168</v>
      </c>
      <c r="K437" s="282" t="s">
        <v>324</v>
      </c>
      <c r="L437" s="59"/>
      <c r="M437" s="71"/>
      <c r="N437" s="23" t="str">
        <f t="shared" si="234"/>
        <v/>
      </c>
      <c r="O437" s="23" t="str">
        <f t="shared" si="235"/>
        <v>◄</v>
      </c>
      <c r="P437" s="24"/>
      <c r="Q437" s="21"/>
      <c r="R437" s="23" t="str">
        <f t="shared" si="236"/>
        <v/>
      </c>
      <c r="S437" s="23" t="str">
        <f t="shared" si="237"/>
        <v>◄</v>
      </c>
      <c r="T437" s="22"/>
      <c r="U437" s="21"/>
      <c r="V437" s="20"/>
      <c r="W437" s="19"/>
      <c r="X437" s="18">
        <f t="shared" si="238"/>
        <v>0</v>
      </c>
      <c r="Y437" s="17">
        <f t="shared" si="239"/>
        <v>0</v>
      </c>
      <c r="Z437" s="16"/>
      <c r="AA437" s="15">
        <f t="shared" si="240"/>
        <v>0</v>
      </c>
      <c r="AB437" s="14">
        <f t="shared" si="241"/>
        <v>0</v>
      </c>
      <c r="AC437" s="12"/>
      <c r="AD437" s="13"/>
      <c r="AE437" s="12"/>
      <c r="AF437" s="11"/>
      <c r="AG437" s="11"/>
      <c r="AH437" s="5" t="s">
        <v>0</v>
      </c>
      <c r="AI437" s="4"/>
    </row>
    <row r="438" spans="1:35" ht="15" customHeight="1" x14ac:dyDescent="0.25">
      <c r="A438" s="221"/>
      <c r="B438" s="240"/>
      <c r="C438" s="281" t="s">
        <v>2124</v>
      </c>
      <c r="D438" s="275">
        <v>40782</v>
      </c>
      <c r="E438" s="276">
        <v>1.22</v>
      </c>
      <c r="F438" s="277" t="s">
        <v>13</v>
      </c>
      <c r="G438" s="227"/>
      <c r="H438" s="227"/>
      <c r="I438" s="274">
        <v>4169</v>
      </c>
      <c r="J438" s="274">
        <v>4170</v>
      </c>
      <c r="K438" s="282" t="s">
        <v>324</v>
      </c>
      <c r="L438" s="59"/>
      <c r="M438" s="71"/>
      <c r="N438" s="23" t="str">
        <f t="shared" si="234"/>
        <v/>
      </c>
      <c r="O438" s="23" t="str">
        <f t="shared" si="235"/>
        <v>◄</v>
      </c>
      <c r="P438" s="24"/>
      <c r="Q438" s="21"/>
      <c r="R438" s="23" t="str">
        <f t="shared" si="236"/>
        <v/>
      </c>
      <c r="S438" s="23" t="str">
        <f t="shared" si="237"/>
        <v>◄</v>
      </c>
      <c r="T438" s="22"/>
      <c r="U438" s="21"/>
      <c r="V438" s="20"/>
      <c r="W438" s="19"/>
      <c r="X438" s="18">
        <f t="shared" si="238"/>
        <v>0</v>
      </c>
      <c r="Y438" s="17">
        <f t="shared" si="239"/>
        <v>0</v>
      </c>
      <c r="Z438" s="16"/>
      <c r="AA438" s="15">
        <f t="shared" si="240"/>
        <v>0</v>
      </c>
      <c r="AB438" s="14">
        <f t="shared" si="241"/>
        <v>0</v>
      </c>
      <c r="AC438" s="12"/>
      <c r="AD438" s="13"/>
      <c r="AE438" s="12"/>
      <c r="AF438" s="11"/>
      <c r="AG438" s="11"/>
      <c r="AH438" s="5" t="s">
        <v>0</v>
      </c>
      <c r="AI438" s="4"/>
    </row>
    <row r="439" spans="1:35" ht="15" customHeight="1" x14ac:dyDescent="0.25">
      <c r="A439" s="221"/>
      <c r="B439" s="240"/>
      <c r="C439" s="281" t="s">
        <v>2123</v>
      </c>
      <c r="D439" s="275">
        <v>40782</v>
      </c>
      <c r="E439" s="276">
        <v>1.22</v>
      </c>
      <c r="F439" s="277" t="s">
        <v>13</v>
      </c>
      <c r="G439" s="227"/>
      <c r="H439" s="227"/>
      <c r="I439" s="274">
        <v>4171</v>
      </c>
      <c r="J439" s="274">
        <v>4172</v>
      </c>
      <c r="K439" s="282" t="s">
        <v>324</v>
      </c>
      <c r="L439" s="59"/>
      <c r="M439" s="71"/>
      <c r="N439" s="23" t="str">
        <f t="shared" si="234"/>
        <v/>
      </c>
      <c r="O439" s="23" t="str">
        <f t="shared" si="235"/>
        <v>◄</v>
      </c>
      <c r="P439" s="24"/>
      <c r="Q439" s="21"/>
      <c r="R439" s="23" t="str">
        <f t="shared" si="236"/>
        <v/>
      </c>
      <c r="S439" s="23" t="str">
        <f t="shared" si="237"/>
        <v>◄</v>
      </c>
      <c r="T439" s="22"/>
      <c r="U439" s="21"/>
      <c r="V439" s="20"/>
      <c r="W439" s="19"/>
      <c r="X439" s="18">
        <f t="shared" si="238"/>
        <v>0</v>
      </c>
      <c r="Y439" s="17">
        <f t="shared" si="239"/>
        <v>0</v>
      </c>
      <c r="Z439" s="16"/>
      <c r="AA439" s="15">
        <f t="shared" si="240"/>
        <v>0</v>
      </c>
      <c r="AB439" s="14">
        <f t="shared" si="241"/>
        <v>0</v>
      </c>
      <c r="AC439" s="12"/>
      <c r="AD439" s="13"/>
      <c r="AE439" s="12"/>
      <c r="AF439" s="11"/>
      <c r="AG439" s="11"/>
      <c r="AH439" s="5" t="s">
        <v>0</v>
      </c>
      <c r="AI439" s="4"/>
    </row>
    <row r="440" spans="1:35" ht="15" customHeight="1" x14ac:dyDescent="0.25">
      <c r="A440" s="221"/>
      <c r="B440" s="240"/>
      <c r="C440" s="281" t="s">
        <v>2122</v>
      </c>
      <c r="D440" s="275">
        <v>40782</v>
      </c>
      <c r="E440" s="276">
        <v>1.22</v>
      </c>
      <c r="F440" s="277" t="s">
        <v>13</v>
      </c>
      <c r="G440" s="227"/>
      <c r="H440" s="227"/>
      <c r="I440" s="274">
        <v>4173</v>
      </c>
      <c r="J440" s="274">
        <v>4174</v>
      </c>
      <c r="K440" s="282" t="s">
        <v>324</v>
      </c>
      <c r="L440" s="59"/>
      <c r="M440" s="71"/>
      <c r="N440" s="23" t="str">
        <f t="shared" si="234"/>
        <v/>
      </c>
      <c r="O440" s="23" t="str">
        <f t="shared" si="235"/>
        <v>◄</v>
      </c>
      <c r="P440" s="24"/>
      <c r="Q440" s="21"/>
      <c r="R440" s="23" t="str">
        <f t="shared" si="236"/>
        <v/>
      </c>
      <c r="S440" s="23" t="str">
        <f t="shared" si="237"/>
        <v>◄</v>
      </c>
      <c r="T440" s="22"/>
      <c r="U440" s="21"/>
      <c r="V440" s="20"/>
      <c r="W440" s="19"/>
      <c r="X440" s="18">
        <f t="shared" si="238"/>
        <v>0</v>
      </c>
      <c r="Y440" s="17">
        <f t="shared" si="239"/>
        <v>0</v>
      </c>
      <c r="Z440" s="16"/>
      <c r="AA440" s="15">
        <f t="shared" si="240"/>
        <v>0</v>
      </c>
      <c r="AB440" s="14">
        <f t="shared" si="241"/>
        <v>0</v>
      </c>
      <c r="AC440" s="12"/>
      <c r="AD440" s="13"/>
      <c r="AE440" s="12"/>
      <c r="AF440" s="11"/>
      <c r="AG440" s="11"/>
      <c r="AH440" s="5" t="s">
        <v>0</v>
      </c>
      <c r="AI440" s="4"/>
    </row>
    <row r="441" spans="1:35" ht="15" customHeight="1" x14ac:dyDescent="0.25">
      <c r="A441" s="221"/>
      <c r="B441" s="240"/>
      <c r="C441" s="281" t="s">
        <v>2121</v>
      </c>
      <c r="D441" s="275">
        <v>40782</v>
      </c>
      <c r="E441" s="276">
        <v>3.05</v>
      </c>
      <c r="F441" s="277" t="s">
        <v>13</v>
      </c>
      <c r="G441" s="227"/>
      <c r="H441" s="274" t="s">
        <v>2120</v>
      </c>
      <c r="I441" s="289" t="s">
        <v>0</v>
      </c>
      <c r="J441" s="274">
        <v>4173</v>
      </c>
      <c r="K441" s="282" t="s">
        <v>1474</v>
      </c>
      <c r="L441" s="59"/>
      <c r="M441" s="71"/>
      <c r="N441" s="23" t="str">
        <f t="shared" si="234"/>
        <v/>
      </c>
      <c r="O441" s="23" t="str">
        <f t="shared" si="235"/>
        <v>◄</v>
      </c>
      <c r="P441" s="24"/>
      <c r="Q441" s="21"/>
      <c r="R441" s="23" t="str">
        <f t="shared" si="236"/>
        <v/>
      </c>
      <c r="S441" s="23" t="str">
        <f t="shared" si="237"/>
        <v>◄</v>
      </c>
      <c r="T441" s="22"/>
      <c r="U441" s="21"/>
      <c r="V441" s="20"/>
      <c r="W441" s="19"/>
      <c r="X441" s="18">
        <f t="shared" si="238"/>
        <v>0</v>
      </c>
      <c r="Y441" s="17">
        <f t="shared" si="239"/>
        <v>0</v>
      </c>
      <c r="Z441" s="16"/>
      <c r="AA441" s="15">
        <f t="shared" si="240"/>
        <v>0</v>
      </c>
      <c r="AB441" s="14">
        <f t="shared" si="241"/>
        <v>0</v>
      </c>
      <c r="AC441" s="12"/>
      <c r="AD441" s="13"/>
      <c r="AE441" s="12"/>
      <c r="AF441" s="11"/>
      <c r="AG441" s="11"/>
      <c r="AH441" s="5" t="s">
        <v>0</v>
      </c>
      <c r="AI441" s="4"/>
    </row>
    <row r="442" spans="1:35" ht="15" customHeight="1" thickBot="1" x14ac:dyDescent="0.3">
      <c r="A442" s="221"/>
      <c r="B442" s="240"/>
      <c r="C442" s="281" t="s">
        <v>2119</v>
      </c>
      <c r="D442" s="275">
        <v>40782</v>
      </c>
      <c r="E442" s="276">
        <v>3.05</v>
      </c>
      <c r="F442" s="277" t="s">
        <v>13</v>
      </c>
      <c r="G442" s="227"/>
      <c r="H442" s="274">
        <v>4168</v>
      </c>
      <c r="I442" s="289" t="s">
        <v>0</v>
      </c>
      <c r="J442" s="274">
        <v>4174</v>
      </c>
      <c r="K442" s="282" t="s">
        <v>1474</v>
      </c>
      <c r="L442" s="59"/>
      <c r="M442" s="71"/>
      <c r="N442" s="23" t="str">
        <f t="shared" si="234"/>
        <v/>
      </c>
      <c r="O442" s="23" t="str">
        <f t="shared" si="235"/>
        <v>◄</v>
      </c>
      <c r="P442" s="24"/>
      <c r="Q442" s="21"/>
      <c r="R442" s="23" t="str">
        <f t="shared" si="236"/>
        <v/>
      </c>
      <c r="S442" s="23" t="str">
        <f t="shared" si="237"/>
        <v>◄</v>
      </c>
      <c r="T442" s="22"/>
      <c r="U442" s="21"/>
      <c r="V442" s="20"/>
      <c r="W442" s="19"/>
      <c r="X442" s="18">
        <f t="shared" si="238"/>
        <v>0</v>
      </c>
      <c r="Y442" s="17">
        <f t="shared" si="239"/>
        <v>0</v>
      </c>
      <c r="Z442" s="16"/>
      <c r="AA442" s="15">
        <f t="shared" si="240"/>
        <v>0</v>
      </c>
      <c r="AB442" s="14">
        <f t="shared" si="241"/>
        <v>0</v>
      </c>
      <c r="AC442" s="12"/>
      <c r="AD442" s="13"/>
      <c r="AE442" s="12"/>
      <c r="AF442" s="11"/>
      <c r="AG442" s="11"/>
      <c r="AH442" s="5" t="s">
        <v>0</v>
      </c>
      <c r="AI442" s="4"/>
    </row>
    <row r="443" spans="1:35" ht="15" customHeight="1" thickTop="1" thickBot="1" x14ac:dyDescent="0.25">
      <c r="A443" s="214">
        <f>ROWS(A444:A445)-1</f>
        <v>1</v>
      </c>
      <c r="B443" s="215" t="s">
        <v>2118</v>
      </c>
      <c r="C443" s="220"/>
      <c r="D443" s="217"/>
      <c r="E443" s="217"/>
      <c r="F443" s="238"/>
      <c r="G443" s="239"/>
      <c r="H443" s="217"/>
      <c r="I443" s="217"/>
      <c r="J443" s="217"/>
      <c r="K443" s="220"/>
      <c r="L443" s="6">
        <v>40782</v>
      </c>
      <c r="M443" s="72" t="s">
        <v>2117</v>
      </c>
      <c r="N443" s="23"/>
      <c r="O443" s="33" t="str">
        <f>IF(COUNTIF(N444:N445,"?")&gt;0,"?",IF(AND(P443="◄",Q443="►"),"◄►",IF(P443="◄","◄",IF(Q443="►","►",""))))</f>
        <v>◄</v>
      </c>
      <c r="P443" s="32" t="str">
        <f>IF(SUM(P444:P445)+1=ROWS(P444:P445)-COUNTIF(P444:P445,"-"),"","◄")</f>
        <v>◄</v>
      </c>
      <c r="Q443" s="31" t="str">
        <f>IF(SUM(Q444:Q445)&gt;0,"►","")</f>
        <v/>
      </c>
      <c r="R443" s="23"/>
      <c r="S443" s="33" t="str">
        <f>IF(COUNTIF(R444:R445,"?")&gt;0,"?",IF(AND(T443="◄",U443="►"),"◄►",IF(T443="◄","◄",IF(U443="►","►",""))))</f>
        <v>◄</v>
      </c>
      <c r="T443" s="32" t="str">
        <f>IF(SUM(T444:T445)+1=ROWS(T444:T445)-COUNTIF(T444:T445,"-"),"","◄")</f>
        <v>◄</v>
      </c>
      <c r="U443" s="31" t="str">
        <f>IF(SUM(U444:U445)&gt;0,"►","")</f>
        <v/>
      </c>
      <c r="V443" s="10">
        <f>ROWS(V444:V445)-1</f>
        <v>1</v>
      </c>
      <c r="W443" s="30">
        <f>SUM(W444:W445)-W445</f>
        <v>0</v>
      </c>
      <c r="X443" s="29" t="s">
        <v>17</v>
      </c>
      <c r="Y443" s="28"/>
      <c r="Z443" s="30">
        <f>SUM(Z444:Z445)-Z445</f>
        <v>0</v>
      </c>
      <c r="AA443" s="29" t="s">
        <v>17</v>
      </c>
      <c r="AB443" s="28"/>
      <c r="AC443" s="12"/>
      <c r="AD443" s="13"/>
      <c r="AE443" s="12"/>
      <c r="AF443" s="11"/>
      <c r="AG443" s="11"/>
      <c r="AH443" s="5" t="s">
        <v>0</v>
      </c>
      <c r="AI443" s="4"/>
    </row>
    <row r="444" spans="1:35" ht="15" customHeight="1" thickBot="1" x14ac:dyDescent="0.3">
      <c r="A444" s="221"/>
      <c r="B444" s="240"/>
      <c r="C444" s="247" t="s">
        <v>2116</v>
      </c>
      <c r="D444" s="275">
        <v>40782</v>
      </c>
      <c r="E444" s="276">
        <v>7.32</v>
      </c>
      <c r="F444" s="277" t="s">
        <v>13</v>
      </c>
      <c r="G444" s="227"/>
      <c r="H444" s="227"/>
      <c r="I444" s="227"/>
      <c r="J444" s="227"/>
      <c r="K444" s="279" t="s">
        <v>2115</v>
      </c>
      <c r="L444" s="59"/>
      <c r="M444" s="71"/>
      <c r="N444" s="23" t="str">
        <f>IF(O444="?","?","")</f>
        <v/>
      </c>
      <c r="O444" s="23" t="str">
        <f>IF(AND(P444="",Q444&gt;0),"?",IF(P444="","◄",IF(Q444&gt;=1,"►","")))</f>
        <v>◄</v>
      </c>
      <c r="P444" s="24"/>
      <c r="Q444" s="21"/>
      <c r="R444" s="23" t="str">
        <f>IF(S444="?","?","")</f>
        <v/>
      </c>
      <c r="S444" s="23" t="str">
        <f>IF(AND(T444="",U444&gt;0),"?",IF(T444="","◄",IF(U444&gt;=1,"►","")))</f>
        <v>◄</v>
      </c>
      <c r="T444" s="22"/>
      <c r="U444" s="21"/>
      <c r="V444" s="20"/>
      <c r="W444" s="19"/>
      <c r="X444" s="18">
        <f>(P444*W444)</f>
        <v>0</v>
      </c>
      <c r="Y444" s="17">
        <f>(Q444*X444)</f>
        <v>0</v>
      </c>
      <c r="Z444" s="16"/>
      <c r="AA444" s="15">
        <f>(T444*Z444)</f>
        <v>0</v>
      </c>
      <c r="AB444" s="14">
        <f>(U444*AA444)</f>
        <v>0</v>
      </c>
      <c r="AC444" s="12"/>
      <c r="AD444" s="13"/>
      <c r="AE444" s="12"/>
      <c r="AF444" s="11"/>
      <c r="AG444" s="11"/>
      <c r="AH444" s="5" t="s">
        <v>0</v>
      </c>
      <c r="AI444" s="4"/>
    </row>
    <row r="445" spans="1:35" ht="15" customHeight="1" thickTop="1" thickBot="1" x14ac:dyDescent="0.25">
      <c r="A445" s="214">
        <f>ROWS(A446:A450)-1</f>
        <v>4</v>
      </c>
      <c r="B445" s="215" t="s">
        <v>2114</v>
      </c>
      <c r="C445" s="220"/>
      <c r="D445" s="217"/>
      <c r="E445" s="217"/>
      <c r="F445" s="238"/>
      <c r="G445" s="239"/>
      <c r="H445" s="217"/>
      <c r="I445" s="217"/>
      <c r="J445" s="217"/>
      <c r="K445" s="220"/>
      <c r="L445" s="6">
        <v>40803</v>
      </c>
      <c r="M445" s="72" t="s">
        <v>2113</v>
      </c>
      <c r="N445" s="23"/>
      <c r="O445" s="33" t="str">
        <f>IF(COUNTIF(N446:N450,"?")&gt;0,"?",IF(AND(P445="◄",Q445="►"),"◄►",IF(P445="◄","◄",IF(Q445="►","►",""))))</f>
        <v>◄</v>
      </c>
      <c r="P445" s="32" t="str">
        <f>IF(SUM(P446:P450)+1=ROWS(P446:P450)-COUNTIF(P446:P450,"-"),"","◄")</f>
        <v>◄</v>
      </c>
      <c r="Q445" s="31" t="str">
        <f>IF(SUM(Q446:Q450)&gt;0,"►","")</f>
        <v/>
      </c>
      <c r="R445" s="23"/>
      <c r="S445" s="33" t="str">
        <f>IF(COUNTIF(R446:R450,"?")&gt;0,"?",IF(AND(T445="◄",U445="►"),"◄►",IF(T445="◄","◄",IF(U445="►","►",""))))</f>
        <v>◄</v>
      </c>
      <c r="T445" s="32" t="str">
        <f>IF(SUM(T446:T450)+1=ROWS(T446:T450)-COUNTIF(T446:T450,"-"),"","◄")</f>
        <v>◄</v>
      </c>
      <c r="U445" s="31" t="str">
        <f>IF(SUM(U446:U450)&gt;0,"►","")</f>
        <v/>
      </c>
      <c r="V445" s="10">
        <f>ROWS(V446:V450)-1</f>
        <v>4</v>
      </c>
      <c r="W445" s="30">
        <f>SUM(W446:W450)-W450</f>
        <v>0</v>
      </c>
      <c r="X445" s="29" t="s">
        <v>17</v>
      </c>
      <c r="Y445" s="28"/>
      <c r="Z445" s="30">
        <f>SUM(Z446:Z450)-Z450</f>
        <v>0</v>
      </c>
      <c r="AA445" s="29" t="s">
        <v>17</v>
      </c>
      <c r="AB445" s="28"/>
      <c r="AC445" s="12"/>
      <c r="AD445" s="13"/>
      <c r="AE445" s="12"/>
      <c r="AF445" s="11"/>
      <c r="AG445" s="11"/>
      <c r="AH445" s="5" t="s">
        <v>0</v>
      </c>
      <c r="AI445" s="4"/>
    </row>
    <row r="446" spans="1:35" ht="16.2" x14ac:dyDescent="0.25">
      <c r="A446" s="221"/>
      <c r="B446" s="240"/>
      <c r="C446" s="274" t="s">
        <v>2112</v>
      </c>
      <c r="D446" s="275">
        <v>40803</v>
      </c>
      <c r="E446" s="276">
        <v>0.61</v>
      </c>
      <c r="F446" s="277" t="s">
        <v>13</v>
      </c>
      <c r="G446" s="227"/>
      <c r="H446" s="227"/>
      <c r="I446" s="227"/>
      <c r="J446" s="227"/>
      <c r="K446" s="280" t="s">
        <v>2111</v>
      </c>
      <c r="L446" s="59"/>
      <c r="M446" s="71"/>
      <c r="N446" s="23" t="str">
        <f t="shared" ref="N446:N451" si="242">IF(O446="?","?","")</f>
        <v/>
      </c>
      <c r="O446" s="23" t="str">
        <f t="shared" ref="O446:O451" si="243">IF(AND(P446="",Q446&gt;0),"?",IF(P446="","◄",IF(Q446&gt;=1,"►","")))</f>
        <v>◄</v>
      </c>
      <c r="P446" s="24"/>
      <c r="Q446" s="21"/>
      <c r="R446" s="23" t="str">
        <f t="shared" ref="R446:R451" si="244">IF(S446="?","?","")</f>
        <v/>
      </c>
      <c r="S446" s="23" t="str">
        <f t="shared" ref="S446:S451" si="245">IF(AND(T446="",U446&gt;0),"?",IF(T446="","◄",IF(U446&gt;=1,"►","")))</f>
        <v>◄</v>
      </c>
      <c r="T446" s="22"/>
      <c r="U446" s="21"/>
      <c r="V446" s="20"/>
      <c r="W446" s="19"/>
      <c r="X446" s="18">
        <f t="shared" ref="X446:Y451" si="246">(P446*W446)</f>
        <v>0</v>
      </c>
      <c r="Y446" s="17">
        <f t="shared" si="246"/>
        <v>0</v>
      </c>
      <c r="Z446" s="16"/>
      <c r="AA446" s="15">
        <f t="shared" ref="AA446:AB451" si="247">(T446*Z446)</f>
        <v>0</v>
      </c>
      <c r="AB446" s="14">
        <f t="shared" si="247"/>
        <v>0</v>
      </c>
      <c r="AC446" s="12"/>
      <c r="AD446" s="13"/>
      <c r="AE446" s="12"/>
      <c r="AF446" s="11"/>
      <c r="AG446" s="11"/>
      <c r="AH446" s="5" t="s">
        <v>0</v>
      </c>
    </row>
    <row r="447" spans="1:35" ht="16.2" x14ac:dyDescent="0.25">
      <c r="A447" s="221"/>
      <c r="B447" s="240"/>
      <c r="C447" s="274">
        <v>4176</v>
      </c>
      <c r="D447" s="275">
        <v>40803</v>
      </c>
      <c r="E447" s="276">
        <v>0.61</v>
      </c>
      <c r="F447" s="277" t="s">
        <v>13</v>
      </c>
      <c r="G447" s="227"/>
      <c r="H447" s="227"/>
      <c r="I447" s="227"/>
      <c r="J447" s="227"/>
      <c r="K447" s="280" t="s">
        <v>2110</v>
      </c>
      <c r="L447" s="59"/>
      <c r="M447" s="71"/>
      <c r="N447" s="23" t="str">
        <f t="shared" si="242"/>
        <v/>
      </c>
      <c r="O447" s="23" t="str">
        <f t="shared" si="243"/>
        <v>◄</v>
      </c>
      <c r="P447" s="24"/>
      <c r="Q447" s="21"/>
      <c r="R447" s="23" t="str">
        <f t="shared" si="244"/>
        <v/>
      </c>
      <c r="S447" s="23" t="str">
        <f t="shared" si="245"/>
        <v>◄</v>
      </c>
      <c r="T447" s="22"/>
      <c r="U447" s="21"/>
      <c r="V447" s="20"/>
      <c r="W447" s="19"/>
      <c r="X447" s="18">
        <f t="shared" si="246"/>
        <v>0</v>
      </c>
      <c r="Y447" s="17">
        <f t="shared" si="246"/>
        <v>0</v>
      </c>
      <c r="Z447" s="16"/>
      <c r="AA447" s="15">
        <f t="shared" si="247"/>
        <v>0</v>
      </c>
      <c r="AB447" s="14">
        <f t="shared" si="247"/>
        <v>0</v>
      </c>
      <c r="AC447" s="12"/>
      <c r="AD447" s="13"/>
      <c r="AE447" s="12"/>
      <c r="AF447" s="11"/>
      <c r="AG447" s="11"/>
      <c r="AH447" s="5" t="s">
        <v>0</v>
      </c>
    </row>
    <row r="448" spans="1:35" ht="26.4" x14ac:dyDescent="0.25">
      <c r="A448" s="221"/>
      <c r="B448" s="240"/>
      <c r="C448" s="274">
        <v>4177</v>
      </c>
      <c r="D448" s="275">
        <v>40803</v>
      </c>
      <c r="E448" s="276">
        <v>0.61</v>
      </c>
      <c r="F448" s="277" t="s">
        <v>13</v>
      </c>
      <c r="G448" s="227"/>
      <c r="H448" s="227"/>
      <c r="I448" s="227"/>
      <c r="J448" s="227"/>
      <c r="K448" s="288" t="s">
        <v>2109</v>
      </c>
      <c r="L448" s="59"/>
      <c r="M448" s="71"/>
      <c r="N448" s="23" t="str">
        <f t="shared" si="242"/>
        <v/>
      </c>
      <c r="O448" s="23" t="str">
        <f t="shared" si="243"/>
        <v>◄</v>
      </c>
      <c r="P448" s="24"/>
      <c r="Q448" s="21"/>
      <c r="R448" s="23" t="str">
        <f t="shared" si="244"/>
        <v/>
      </c>
      <c r="S448" s="23" t="str">
        <f t="shared" si="245"/>
        <v>◄</v>
      </c>
      <c r="T448" s="22"/>
      <c r="U448" s="21"/>
      <c r="V448" s="20"/>
      <c r="W448" s="19"/>
      <c r="X448" s="18">
        <f t="shared" si="246"/>
        <v>0</v>
      </c>
      <c r="Y448" s="17">
        <f t="shared" si="246"/>
        <v>0</v>
      </c>
      <c r="Z448" s="16"/>
      <c r="AA448" s="15">
        <f t="shared" si="247"/>
        <v>0</v>
      </c>
      <c r="AB448" s="14">
        <f t="shared" si="247"/>
        <v>0</v>
      </c>
      <c r="AC448" s="12"/>
      <c r="AD448" s="13"/>
      <c r="AE448" s="12"/>
      <c r="AF448" s="11"/>
      <c r="AG448" s="11"/>
      <c r="AH448" s="5" t="s">
        <v>0</v>
      </c>
    </row>
    <row r="449" spans="1:35" ht="16.2" x14ac:dyDescent="0.25">
      <c r="A449" s="221"/>
      <c r="B449" s="240"/>
      <c r="C449" s="274">
        <v>4178</v>
      </c>
      <c r="D449" s="275">
        <v>40803</v>
      </c>
      <c r="E449" s="276">
        <v>0.61</v>
      </c>
      <c r="F449" s="277" t="s">
        <v>13</v>
      </c>
      <c r="G449" s="227"/>
      <c r="H449" s="227"/>
      <c r="I449" s="227"/>
      <c r="J449" s="227"/>
      <c r="K449" s="280" t="s">
        <v>2108</v>
      </c>
      <c r="L449" s="59"/>
      <c r="M449" s="71"/>
      <c r="N449" s="23" t="str">
        <f t="shared" si="242"/>
        <v/>
      </c>
      <c r="O449" s="23" t="str">
        <f t="shared" si="243"/>
        <v>◄</v>
      </c>
      <c r="P449" s="24"/>
      <c r="Q449" s="21"/>
      <c r="R449" s="23" t="str">
        <f t="shared" si="244"/>
        <v/>
      </c>
      <c r="S449" s="23" t="str">
        <f t="shared" si="245"/>
        <v>◄</v>
      </c>
      <c r="T449" s="22"/>
      <c r="U449" s="21"/>
      <c r="V449" s="20"/>
      <c r="W449" s="19"/>
      <c r="X449" s="18">
        <f t="shared" si="246"/>
        <v>0</v>
      </c>
      <c r="Y449" s="17">
        <f t="shared" si="246"/>
        <v>0</v>
      </c>
      <c r="Z449" s="16"/>
      <c r="AA449" s="15">
        <f t="shared" si="247"/>
        <v>0</v>
      </c>
      <c r="AB449" s="14">
        <f t="shared" si="247"/>
        <v>0</v>
      </c>
      <c r="AC449" s="12"/>
      <c r="AD449" s="13"/>
      <c r="AE449" s="12"/>
      <c r="AF449" s="11"/>
      <c r="AG449" s="11"/>
      <c r="AH449" s="5" t="s">
        <v>0</v>
      </c>
    </row>
    <row r="450" spans="1:35" ht="16.2" x14ac:dyDescent="0.25">
      <c r="A450" s="221"/>
      <c r="B450" s="240"/>
      <c r="C450" s="274">
        <v>4179</v>
      </c>
      <c r="D450" s="275">
        <v>40803</v>
      </c>
      <c r="E450" s="276">
        <v>0.61</v>
      </c>
      <c r="F450" s="277" t="s">
        <v>13</v>
      </c>
      <c r="G450" s="227"/>
      <c r="H450" s="227"/>
      <c r="I450" s="227"/>
      <c r="J450" s="227"/>
      <c r="K450" s="280" t="s">
        <v>2107</v>
      </c>
      <c r="L450" s="59"/>
      <c r="M450" s="71"/>
      <c r="N450" s="23" t="str">
        <f t="shared" si="242"/>
        <v/>
      </c>
      <c r="O450" s="23" t="str">
        <f t="shared" si="243"/>
        <v>◄</v>
      </c>
      <c r="P450" s="24"/>
      <c r="Q450" s="21"/>
      <c r="R450" s="23" t="str">
        <f t="shared" si="244"/>
        <v/>
      </c>
      <c r="S450" s="23" t="str">
        <f t="shared" si="245"/>
        <v>◄</v>
      </c>
      <c r="T450" s="22"/>
      <c r="U450" s="21"/>
      <c r="V450" s="20"/>
      <c r="W450" s="19"/>
      <c r="X450" s="18">
        <f t="shared" si="246"/>
        <v>0</v>
      </c>
      <c r="Y450" s="17">
        <f t="shared" si="246"/>
        <v>0</v>
      </c>
      <c r="Z450" s="16"/>
      <c r="AA450" s="15">
        <f t="shared" si="247"/>
        <v>0</v>
      </c>
      <c r="AB450" s="14">
        <f t="shared" si="247"/>
        <v>0</v>
      </c>
      <c r="AC450" s="12"/>
      <c r="AD450" s="13"/>
      <c r="AE450" s="12"/>
      <c r="AF450" s="11"/>
      <c r="AG450" s="11"/>
      <c r="AH450" s="5" t="s">
        <v>0</v>
      </c>
    </row>
    <row r="451" spans="1:35" ht="19.2" customHeight="1" thickBot="1" x14ac:dyDescent="0.3">
      <c r="A451" s="221"/>
      <c r="B451" s="240"/>
      <c r="C451" s="247" t="s">
        <v>2106</v>
      </c>
      <c r="D451" s="275">
        <v>40803</v>
      </c>
      <c r="E451" s="276">
        <v>3.05</v>
      </c>
      <c r="F451" s="277" t="s">
        <v>13</v>
      </c>
      <c r="G451" s="227" t="s">
        <v>1365</v>
      </c>
      <c r="H451" s="227">
        <v>3.05</v>
      </c>
      <c r="I451" s="227"/>
      <c r="J451" s="227"/>
      <c r="K451" s="279" t="s">
        <v>2105</v>
      </c>
      <c r="L451" s="59"/>
      <c r="M451" s="71"/>
      <c r="N451" s="23" t="str">
        <f t="shared" si="242"/>
        <v/>
      </c>
      <c r="O451" s="23" t="str">
        <f t="shared" si="243"/>
        <v>◄</v>
      </c>
      <c r="P451" s="24"/>
      <c r="Q451" s="21"/>
      <c r="R451" s="23" t="str">
        <f t="shared" si="244"/>
        <v/>
      </c>
      <c r="S451" s="23" t="str">
        <f t="shared" si="245"/>
        <v>◄</v>
      </c>
      <c r="T451" s="22"/>
      <c r="U451" s="21"/>
      <c r="V451" s="20"/>
      <c r="W451" s="19"/>
      <c r="X451" s="18">
        <f t="shared" si="246"/>
        <v>0</v>
      </c>
      <c r="Y451" s="17">
        <f t="shared" si="246"/>
        <v>0</v>
      </c>
      <c r="Z451" s="16"/>
      <c r="AA451" s="15">
        <f t="shared" si="247"/>
        <v>0</v>
      </c>
      <c r="AB451" s="14">
        <f t="shared" si="247"/>
        <v>0</v>
      </c>
      <c r="AC451" s="12"/>
      <c r="AD451" s="13"/>
      <c r="AE451" s="12"/>
      <c r="AF451" s="11"/>
      <c r="AG451" s="11"/>
      <c r="AH451" s="5" t="s">
        <v>0</v>
      </c>
    </row>
    <row r="452" spans="1:35" ht="15" customHeight="1" thickTop="1" thickBot="1" x14ac:dyDescent="0.25">
      <c r="A452" s="214">
        <f>ROWS(A453:A457)-1</f>
        <v>4</v>
      </c>
      <c r="B452" s="215" t="s">
        <v>2104</v>
      </c>
      <c r="C452" s="220"/>
      <c r="D452" s="217"/>
      <c r="E452" s="217"/>
      <c r="F452" s="238"/>
      <c r="G452" s="239"/>
      <c r="H452" s="217"/>
      <c r="I452" s="217"/>
      <c r="J452" s="217"/>
      <c r="K452" s="220"/>
      <c r="L452" s="6">
        <v>40803</v>
      </c>
      <c r="M452" s="72" t="s">
        <v>2103</v>
      </c>
      <c r="N452" s="23"/>
      <c r="O452" s="33" t="str">
        <f>IF(COUNTIF(N453:N457,"?")&gt;0,"?",IF(AND(P452="◄",Q452="►"),"◄►",IF(P452="◄","◄",IF(Q452="►","►",""))))</f>
        <v>◄</v>
      </c>
      <c r="P452" s="32" t="str">
        <f>IF(SUM(P453:P457)+1=ROWS(P453:P457)-COUNTIF(P453:P457,"-"),"","◄")</f>
        <v>◄</v>
      </c>
      <c r="Q452" s="31" t="str">
        <f>IF(SUM(Q453:Q457)&gt;0,"►","")</f>
        <v/>
      </c>
      <c r="R452" s="23"/>
      <c r="S452" s="33" t="str">
        <f>IF(COUNTIF(R453:R457,"?")&gt;0,"?",IF(AND(T452="◄",U452="►"),"◄►",IF(T452="◄","◄",IF(U452="►","►",""))))</f>
        <v>◄</v>
      </c>
      <c r="T452" s="32" t="str">
        <f>IF(SUM(T453:T457)+1=ROWS(T453:T457)-COUNTIF(T453:T457,"-"),"","◄")</f>
        <v>◄</v>
      </c>
      <c r="U452" s="31" t="str">
        <f>IF(SUM(U453:U457)&gt;0,"►","")</f>
        <v/>
      </c>
      <c r="V452" s="10">
        <f>ROWS(V453:V457)-1</f>
        <v>4</v>
      </c>
      <c r="W452" s="30">
        <f>SUM(W453:W457)-W457</f>
        <v>0</v>
      </c>
      <c r="X452" s="29" t="s">
        <v>17</v>
      </c>
      <c r="Y452" s="28"/>
      <c r="Z452" s="30">
        <f>SUM(Z453:Z457)-Z457</f>
        <v>0</v>
      </c>
      <c r="AA452" s="29" t="s">
        <v>17</v>
      </c>
      <c r="AB452" s="28"/>
      <c r="AC452" s="12"/>
      <c r="AD452" s="13"/>
      <c r="AE452" s="12"/>
      <c r="AF452" s="11"/>
      <c r="AG452" s="11"/>
      <c r="AH452" s="5" t="s">
        <v>0</v>
      </c>
      <c r="AI452" s="4"/>
    </row>
    <row r="453" spans="1:35" ht="15" customHeight="1" x14ac:dyDescent="0.25">
      <c r="A453" s="221"/>
      <c r="B453" s="240"/>
      <c r="C453" s="274" t="s">
        <v>2099</v>
      </c>
      <c r="D453" s="275">
        <v>40803</v>
      </c>
      <c r="E453" s="276">
        <v>2.79</v>
      </c>
      <c r="F453" s="209">
        <v>3</v>
      </c>
      <c r="G453" s="227"/>
      <c r="H453" s="227"/>
      <c r="I453" s="227"/>
      <c r="J453" s="227"/>
      <c r="K453" s="280" t="s">
        <v>2102</v>
      </c>
      <c r="L453" s="59"/>
      <c r="M453" s="71"/>
      <c r="N453" s="23" t="str">
        <f>IF(O453="?","?","")</f>
        <v/>
      </c>
      <c r="O453" s="23" t="str">
        <f>IF(AND(P453="",Q453&gt;0),"?",IF(P453="","◄",IF(Q453&gt;=1,"►","")))</f>
        <v>◄</v>
      </c>
      <c r="P453" s="24"/>
      <c r="Q453" s="21"/>
      <c r="R453" s="23" t="str">
        <f>IF(S453="?","?","")</f>
        <v/>
      </c>
      <c r="S453" s="23" t="str">
        <f>IF(AND(T453="",U453&gt;0),"?",IF(T453="","◄",IF(U453&gt;=1,"►","")))</f>
        <v>◄</v>
      </c>
      <c r="T453" s="22"/>
      <c r="U453" s="21"/>
      <c r="V453" s="20"/>
      <c r="W453" s="19"/>
      <c r="X453" s="18">
        <f t="shared" ref="X453:Y456" si="248">(P453*W453)</f>
        <v>0</v>
      </c>
      <c r="Y453" s="17">
        <f t="shared" si="248"/>
        <v>0</v>
      </c>
      <c r="Z453" s="16"/>
      <c r="AA453" s="15">
        <f t="shared" ref="AA453:AB456" si="249">(T453*Z453)</f>
        <v>0</v>
      </c>
      <c r="AB453" s="14">
        <f t="shared" si="249"/>
        <v>0</v>
      </c>
      <c r="AC453" s="12"/>
      <c r="AD453" s="13"/>
      <c r="AE453" s="12"/>
      <c r="AF453" s="11"/>
      <c r="AG453" s="11"/>
      <c r="AH453" s="5" t="s">
        <v>0</v>
      </c>
      <c r="AI453" s="4"/>
    </row>
    <row r="454" spans="1:35" ht="15" customHeight="1" x14ac:dyDescent="0.25">
      <c r="A454" s="221"/>
      <c r="B454" s="240"/>
      <c r="C454" s="274">
        <v>4181</v>
      </c>
      <c r="D454" s="275">
        <v>40803</v>
      </c>
      <c r="E454" s="276">
        <v>2.79</v>
      </c>
      <c r="F454" s="209">
        <v>3</v>
      </c>
      <c r="G454" s="227"/>
      <c r="H454" s="227"/>
      <c r="I454" s="227"/>
      <c r="J454" s="227"/>
      <c r="K454" s="280" t="s">
        <v>2101</v>
      </c>
      <c r="L454" s="59"/>
      <c r="M454" s="71"/>
      <c r="N454" s="23" t="str">
        <f>IF(O454="?","?","")</f>
        <v/>
      </c>
      <c r="O454" s="23" t="str">
        <f>IF(AND(P454="",Q454&gt;0),"?",IF(P454="","◄",IF(Q454&gt;=1,"►","")))</f>
        <v>◄</v>
      </c>
      <c r="P454" s="24"/>
      <c r="Q454" s="21"/>
      <c r="R454" s="23" t="str">
        <f>IF(S454="?","?","")</f>
        <v/>
      </c>
      <c r="S454" s="23" t="str">
        <f>IF(AND(T454="",U454&gt;0),"?",IF(T454="","◄",IF(U454&gt;=1,"►","")))</f>
        <v>◄</v>
      </c>
      <c r="T454" s="22"/>
      <c r="U454" s="21"/>
      <c r="V454" s="20"/>
      <c r="W454" s="19"/>
      <c r="X454" s="18">
        <f t="shared" si="248"/>
        <v>0</v>
      </c>
      <c r="Y454" s="17">
        <f t="shared" si="248"/>
        <v>0</v>
      </c>
      <c r="Z454" s="16"/>
      <c r="AA454" s="15">
        <f t="shared" si="249"/>
        <v>0</v>
      </c>
      <c r="AB454" s="14">
        <f t="shared" si="249"/>
        <v>0</v>
      </c>
      <c r="AC454" s="12"/>
      <c r="AD454" s="13"/>
      <c r="AE454" s="12"/>
      <c r="AF454" s="11"/>
      <c r="AG454" s="11"/>
      <c r="AH454" s="5" t="s">
        <v>0</v>
      </c>
      <c r="AI454" s="4"/>
    </row>
    <row r="455" spans="1:35" ht="15" customHeight="1" x14ac:dyDescent="0.25">
      <c r="A455" s="221"/>
      <c r="B455" s="240"/>
      <c r="C455" s="281" t="s">
        <v>2100</v>
      </c>
      <c r="D455" s="275">
        <v>40803</v>
      </c>
      <c r="E455" s="276">
        <v>5.58</v>
      </c>
      <c r="F455" s="209">
        <v>3</v>
      </c>
      <c r="G455" s="227"/>
      <c r="H455" s="227"/>
      <c r="I455" s="274" t="s">
        <v>2099</v>
      </c>
      <c r="J455" s="274">
        <v>4181</v>
      </c>
      <c r="K455" s="282" t="s">
        <v>339</v>
      </c>
      <c r="L455" s="59"/>
      <c r="M455" s="71"/>
      <c r="N455" s="23" t="str">
        <f>IF(O455="?","?","")</f>
        <v/>
      </c>
      <c r="O455" s="23" t="str">
        <f>IF(AND(P455="",Q455&gt;0),"?",IF(P455="","◄",IF(Q455&gt;=1,"►","")))</f>
        <v>◄</v>
      </c>
      <c r="P455" s="24"/>
      <c r="Q455" s="21"/>
      <c r="R455" s="23" t="str">
        <f>IF(S455="?","?","")</f>
        <v/>
      </c>
      <c r="S455" s="23" t="str">
        <f>IF(AND(T455="",U455&gt;0),"?",IF(T455="","◄",IF(U455&gt;=1,"►","")))</f>
        <v>◄</v>
      </c>
      <c r="T455" s="22"/>
      <c r="U455" s="21"/>
      <c r="V455" s="20"/>
      <c r="W455" s="19"/>
      <c r="X455" s="18">
        <f t="shared" si="248"/>
        <v>0</v>
      </c>
      <c r="Y455" s="17">
        <f t="shared" si="248"/>
        <v>0</v>
      </c>
      <c r="Z455" s="16"/>
      <c r="AA455" s="15">
        <f t="shared" si="249"/>
        <v>0</v>
      </c>
      <c r="AB455" s="14">
        <f t="shared" si="249"/>
        <v>0</v>
      </c>
      <c r="AC455" s="12"/>
      <c r="AD455" s="13"/>
      <c r="AE455" s="12"/>
      <c r="AF455" s="11"/>
      <c r="AG455" s="11"/>
      <c r="AH455" s="5" t="s">
        <v>0</v>
      </c>
      <c r="AI455" s="4"/>
    </row>
    <row r="456" spans="1:35" ht="15" customHeight="1" thickBot="1" x14ac:dyDescent="0.3">
      <c r="A456" s="221"/>
      <c r="B456" s="240"/>
      <c r="C456" s="247" t="s">
        <v>2098</v>
      </c>
      <c r="D456" s="275">
        <v>40803</v>
      </c>
      <c r="E456" s="276">
        <v>5.58</v>
      </c>
      <c r="F456" s="209">
        <v>3</v>
      </c>
      <c r="G456" s="227"/>
      <c r="H456" s="227"/>
      <c r="I456" s="227"/>
      <c r="J456" s="227"/>
      <c r="K456" s="279" t="s">
        <v>2097</v>
      </c>
      <c r="L456" s="59"/>
      <c r="M456" s="71"/>
      <c r="N456" s="23" t="str">
        <f>IF(O456="?","?","")</f>
        <v/>
      </c>
      <c r="O456" s="23" t="str">
        <f>IF(AND(P456="",Q456&gt;0),"?",IF(P456="","◄",IF(Q456&gt;=1,"►","")))</f>
        <v>◄</v>
      </c>
      <c r="P456" s="24"/>
      <c r="Q456" s="21"/>
      <c r="R456" s="23" t="str">
        <f>IF(S456="?","?","")</f>
        <v/>
      </c>
      <c r="S456" s="23" t="str">
        <f>IF(AND(T456="",U456&gt;0),"?",IF(T456="","◄",IF(U456&gt;=1,"►","")))</f>
        <v>◄</v>
      </c>
      <c r="T456" s="22"/>
      <c r="U456" s="21"/>
      <c r="V456" s="20"/>
      <c r="W456" s="19"/>
      <c r="X456" s="18">
        <f t="shared" si="248"/>
        <v>0</v>
      </c>
      <c r="Y456" s="17">
        <f t="shared" si="248"/>
        <v>0</v>
      </c>
      <c r="Z456" s="16"/>
      <c r="AA456" s="15">
        <f t="shared" si="249"/>
        <v>0</v>
      </c>
      <c r="AB456" s="14">
        <f t="shared" si="249"/>
        <v>0</v>
      </c>
      <c r="AC456" s="12"/>
      <c r="AD456" s="13"/>
      <c r="AE456" s="12"/>
      <c r="AF456" s="11"/>
      <c r="AG456" s="11"/>
      <c r="AH456" s="5" t="s">
        <v>0</v>
      </c>
      <c r="AI456" s="4"/>
    </row>
    <row r="457" spans="1:35" ht="15" customHeight="1" thickTop="1" thickBot="1" x14ac:dyDescent="0.25">
      <c r="A457" s="214">
        <f>ROWS(A458:A462)-1</f>
        <v>4</v>
      </c>
      <c r="B457" s="215" t="s">
        <v>2096</v>
      </c>
      <c r="C457" s="220"/>
      <c r="D457" s="217"/>
      <c r="E457" s="217"/>
      <c r="F457" s="238"/>
      <c r="G457" s="239"/>
      <c r="H457" s="217"/>
      <c r="I457" s="217"/>
      <c r="J457" s="217"/>
      <c r="K457" s="220"/>
      <c r="L457" s="6" t="s">
        <v>2095</v>
      </c>
      <c r="M457" s="72" t="s">
        <v>2094</v>
      </c>
      <c r="N457" s="23"/>
      <c r="O457" s="33" t="str">
        <f>IF(COUNTIF(N458:N462,"?")&gt;0,"?",IF(AND(P457="◄",Q457="►"),"◄►",IF(P457="◄","◄",IF(Q457="►","►",""))))</f>
        <v>◄</v>
      </c>
      <c r="P457" s="32" t="str">
        <f>IF(SUM(P458:P462)+1=ROWS(P458:P462)-COUNTIF(P458:P462,"-"),"","◄")</f>
        <v>◄</v>
      </c>
      <c r="Q457" s="31" t="str">
        <f>IF(SUM(Q458:Q462)&gt;0,"►","")</f>
        <v/>
      </c>
      <c r="R457" s="23"/>
      <c r="S457" s="33" t="str">
        <f>IF(COUNTIF(R458:R462,"?")&gt;0,"?",IF(AND(T457="◄",U457="►"),"◄►",IF(T457="◄","◄",IF(U457="►","►",""))))</f>
        <v>◄</v>
      </c>
      <c r="T457" s="32" t="str">
        <f>IF(SUM(T458:T462)+1=ROWS(T458:T462)-COUNTIF(T458:T462,"-"),"","◄")</f>
        <v>◄</v>
      </c>
      <c r="U457" s="31" t="str">
        <f>IF(SUM(U458:U462)&gt;0,"►","")</f>
        <v/>
      </c>
      <c r="V457" s="10">
        <f>ROWS(V458:V462)-1</f>
        <v>4</v>
      </c>
      <c r="W457" s="30">
        <f>SUM(W458:W462)-W462</f>
        <v>0</v>
      </c>
      <c r="X457" s="29" t="s">
        <v>17</v>
      </c>
      <c r="Y457" s="28"/>
      <c r="Z457" s="30">
        <f>SUM(Z458:Z462)-Z462</f>
        <v>0</v>
      </c>
      <c r="AA457" s="29" t="s">
        <v>17</v>
      </c>
      <c r="AB457" s="28"/>
      <c r="AC457" s="12"/>
      <c r="AD457" s="13"/>
      <c r="AE457" s="12"/>
      <c r="AF457" s="11"/>
      <c r="AG457" s="11"/>
      <c r="AH457" s="5" t="s">
        <v>0</v>
      </c>
      <c r="AI457" s="4"/>
    </row>
    <row r="458" spans="1:35" ht="15" customHeight="1" x14ac:dyDescent="0.25">
      <c r="A458" s="221"/>
      <c r="B458" s="240"/>
      <c r="C458" s="274" t="s">
        <v>2093</v>
      </c>
      <c r="D458" s="275">
        <v>40803</v>
      </c>
      <c r="E458" s="276">
        <v>0.61</v>
      </c>
      <c r="F458" s="277" t="s">
        <v>13</v>
      </c>
      <c r="G458" s="227"/>
      <c r="H458" s="227"/>
      <c r="I458" s="227"/>
      <c r="J458" s="227"/>
      <c r="K458" s="282" t="s">
        <v>2092</v>
      </c>
      <c r="L458" s="59"/>
      <c r="M458" s="71"/>
      <c r="N458" s="23" t="str">
        <f>IF(O458="?","?","")</f>
        <v/>
      </c>
      <c r="O458" s="23" t="str">
        <f>IF(AND(P458="",Q458&gt;0),"?",IF(P458="","◄",IF(Q458&gt;=1,"►","")))</f>
        <v>◄</v>
      </c>
      <c r="P458" s="24"/>
      <c r="Q458" s="21"/>
      <c r="R458" s="23" t="str">
        <f>IF(S458="?","?","")</f>
        <v/>
      </c>
      <c r="S458" s="23" t="str">
        <f>IF(AND(T458="",U458&gt;0),"?",IF(T458="","◄",IF(U458&gt;=1,"►","")))</f>
        <v>◄</v>
      </c>
      <c r="T458" s="22"/>
      <c r="U458" s="21"/>
      <c r="V458" s="20"/>
      <c r="W458" s="19"/>
      <c r="X458" s="18">
        <f t="shared" ref="X458:Y461" si="250">(P458*W458)</f>
        <v>0</v>
      </c>
      <c r="Y458" s="17">
        <f t="shared" si="250"/>
        <v>0</v>
      </c>
      <c r="Z458" s="16"/>
      <c r="AA458" s="15">
        <f t="shared" ref="AA458:AB461" si="251">(T458*Z458)</f>
        <v>0</v>
      </c>
      <c r="AB458" s="14">
        <f t="shared" si="251"/>
        <v>0</v>
      </c>
      <c r="AC458" s="12"/>
      <c r="AD458" s="13"/>
      <c r="AE458" s="12"/>
      <c r="AF458" s="11"/>
      <c r="AG458" s="11"/>
      <c r="AH458" s="5" t="s">
        <v>0</v>
      </c>
      <c r="AI458" s="4"/>
    </row>
    <row r="459" spans="1:35" ht="15" customHeight="1" x14ac:dyDescent="0.25">
      <c r="A459" s="221"/>
      <c r="B459" s="240"/>
      <c r="C459" s="274">
        <v>4183</v>
      </c>
      <c r="D459" s="275">
        <v>40803</v>
      </c>
      <c r="E459" s="276">
        <v>0.61</v>
      </c>
      <c r="F459" s="277" t="s">
        <v>13</v>
      </c>
      <c r="G459" s="227"/>
      <c r="H459" s="227"/>
      <c r="I459" s="227"/>
      <c r="J459" s="227"/>
      <c r="K459" s="282" t="s">
        <v>2091</v>
      </c>
      <c r="L459" s="59"/>
      <c r="M459" s="71"/>
      <c r="N459" s="23" t="str">
        <f>IF(O459="?","?","")</f>
        <v/>
      </c>
      <c r="O459" s="23" t="str">
        <f>IF(AND(P459="",Q459&gt;0),"?",IF(P459="","◄",IF(Q459&gt;=1,"►","")))</f>
        <v>◄</v>
      </c>
      <c r="P459" s="24"/>
      <c r="Q459" s="21"/>
      <c r="R459" s="23" t="str">
        <f>IF(S459="?","?","")</f>
        <v/>
      </c>
      <c r="S459" s="23" t="str">
        <f>IF(AND(T459="",U459&gt;0),"?",IF(T459="","◄",IF(U459&gt;=1,"►","")))</f>
        <v>◄</v>
      </c>
      <c r="T459" s="22"/>
      <c r="U459" s="21"/>
      <c r="V459" s="20"/>
      <c r="W459" s="19"/>
      <c r="X459" s="18">
        <f t="shared" si="250"/>
        <v>0</v>
      </c>
      <c r="Y459" s="17">
        <f t="shared" si="250"/>
        <v>0</v>
      </c>
      <c r="Z459" s="16"/>
      <c r="AA459" s="15">
        <f t="shared" si="251"/>
        <v>0</v>
      </c>
      <c r="AB459" s="14">
        <f t="shared" si="251"/>
        <v>0</v>
      </c>
      <c r="AC459" s="12"/>
      <c r="AD459" s="13"/>
      <c r="AE459" s="12"/>
      <c r="AF459" s="11"/>
      <c r="AG459" s="11"/>
      <c r="AH459" s="5" t="s">
        <v>0</v>
      </c>
      <c r="AI459" s="4"/>
    </row>
    <row r="460" spans="1:35" ht="15" customHeight="1" x14ac:dyDescent="0.25">
      <c r="A460" s="221"/>
      <c r="B460" s="240"/>
      <c r="C460" s="281" t="s">
        <v>2090</v>
      </c>
      <c r="D460" s="275">
        <v>40803</v>
      </c>
      <c r="E460" s="276">
        <v>0.61</v>
      </c>
      <c r="F460" s="277" t="s">
        <v>13</v>
      </c>
      <c r="G460" s="227"/>
      <c r="H460" s="227"/>
      <c r="I460" s="227"/>
      <c r="J460" s="274">
        <v>4182</v>
      </c>
      <c r="K460" s="282" t="s">
        <v>2089</v>
      </c>
      <c r="L460" s="59"/>
      <c r="M460" s="71"/>
      <c r="N460" s="23" t="str">
        <f>IF(O460="?","?","")</f>
        <v/>
      </c>
      <c r="O460" s="23" t="str">
        <f>IF(AND(P460="",Q460&gt;0),"?",IF(P460="","◄",IF(Q460&gt;=1,"►","")))</f>
        <v>◄</v>
      </c>
      <c r="P460" s="24"/>
      <c r="Q460" s="21"/>
      <c r="R460" s="23" t="str">
        <f>IF(S460="?","?","")</f>
        <v/>
      </c>
      <c r="S460" s="23" t="str">
        <f>IF(AND(T460="",U460&gt;0),"?",IF(T460="","◄",IF(U460&gt;=1,"►","")))</f>
        <v>◄</v>
      </c>
      <c r="T460" s="22"/>
      <c r="U460" s="21"/>
      <c r="V460" s="20"/>
      <c r="W460" s="19"/>
      <c r="X460" s="18">
        <f t="shared" si="250"/>
        <v>0</v>
      </c>
      <c r="Y460" s="17">
        <f t="shared" si="250"/>
        <v>0</v>
      </c>
      <c r="Z460" s="16"/>
      <c r="AA460" s="15">
        <f t="shared" si="251"/>
        <v>0</v>
      </c>
      <c r="AB460" s="14">
        <f t="shared" si="251"/>
        <v>0</v>
      </c>
      <c r="AC460" s="12"/>
      <c r="AD460" s="13"/>
      <c r="AE460" s="12"/>
      <c r="AF460" s="11"/>
      <c r="AG460" s="11"/>
      <c r="AH460" s="5" t="s">
        <v>0</v>
      </c>
      <c r="AI460" s="4"/>
    </row>
    <row r="461" spans="1:35" ht="15" customHeight="1" thickBot="1" x14ac:dyDescent="0.3">
      <c r="A461" s="221"/>
      <c r="B461" s="240"/>
      <c r="C461" s="281" t="s">
        <v>2088</v>
      </c>
      <c r="D461" s="275">
        <v>40803</v>
      </c>
      <c r="E461" s="276">
        <v>0.61</v>
      </c>
      <c r="F461" s="277" t="s">
        <v>13</v>
      </c>
      <c r="G461" s="227"/>
      <c r="H461" s="227"/>
      <c r="I461" s="227"/>
      <c r="J461" s="274">
        <v>4183</v>
      </c>
      <c r="K461" s="282" t="s">
        <v>2087</v>
      </c>
      <c r="L461" s="59"/>
      <c r="M461" s="71"/>
      <c r="N461" s="23" t="str">
        <f>IF(O461="?","?","")</f>
        <v/>
      </c>
      <c r="O461" s="23" t="str">
        <f>IF(AND(P461="",Q461&gt;0),"?",IF(P461="","◄",IF(Q461&gt;=1,"►","")))</f>
        <v>◄</v>
      </c>
      <c r="P461" s="24"/>
      <c r="Q461" s="21"/>
      <c r="R461" s="23" t="str">
        <f>IF(S461="?","?","")</f>
        <v/>
      </c>
      <c r="S461" s="23" t="str">
        <f>IF(AND(T461="",U461&gt;0),"?",IF(T461="","◄",IF(U461&gt;=1,"►","")))</f>
        <v>◄</v>
      </c>
      <c r="T461" s="22"/>
      <c r="U461" s="21"/>
      <c r="V461" s="20"/>
      <c r="W461" s="19"/>
      <c r="X461" s="18">
        <f t="shared" si="250"/>
        <v>0</v>
      </c>
      <c r="Y461" s="17">
        <f t="shared" si="250"/>
        <v>0</v>
      </c>
      <c r="Z461" s="16"/>
      <c r="AA461" s="15">
        <f t="shared" si="251"/>
        <v>0</v>
      </c>
      <c r="AB461" s="14">
        <f t="shared" si="251"/>
        <v>0</v>
      </c>
      <c r="AC461" s="12"/>
      <c r="AD461" s="13"/>
      <c r="AE461" s="12"/>
      <c r="AF461" s="11"/>
      <c r="AG461" s="11"/>
      <c r="AH461" s="5" t="s">
        <v>0</v>
      </c>
      <c r="AI461" s="4"/>
    </row>
    <row r="462" spans="1:35" ht="15" customHeight="1" thickTop="1" thickBot="1" x14ac:dyDescent="0.25">
      <c r="A462" s="214">
        <f>ROWS(A463:A465)-1</f>
        <v>2</v>
      </c>
      <c r="B462" s="215" t="s">
        <v>2086</v>
      </c>
      <c r="C462" s="220"/>
      <c r="D462" s="217"/>
      <c r="E462" s="217"/>
      <c r="F462" s="238"/>
      <c r="G462" s="239"/>
      <c r="H462" s="217"/>
      <c r="I462" s="217"/>
      <c r="J462" s="217"/>
      <c r="K462" s="220"/>
      <c r="L462" s="6">
        <v>40831</v>
      </c>
      <c r="M462" s="72" t="s">
        <v>2085</v>
      </c>
      <c r="N462" s="23"/>
      <c r="O462" s="33" t="str">
        <f>IF(COUNTIF(N463:N465,"?")&gt;0,"?",IF(AND(P462="◄",Q462="►"),"◄►",IF(P462="◄","◄",IF(Q462="►","►",""))))</f>
        <v>◄</v>
      </c>
      <c r="P462" s="32" t="str">
        <f>IF(SUM(P463:P465)+1=ROWS(P463:P465)-COUNTIF(P463:P465,"-"),"","◄")</f>
        <v>◄</v>
      </c>
      <c r="Q462" s="31" t="str">
        <f>IF(SUM(Q463:Q465)&gt;0,"►","")</f>
        <v/>
      </c>
      <c r="R462" s="23"/>
      <c r="S462" s="33" t="str">
        <f>IF(COUNTIF(R463:R465,"?")&gt;0,"?",IF(AND(T462="◄",U462="►"),"◄►",IF(T462="◄","◄",IF(U462="►","►",""))))</f>
        <v>◄</v>
      </c>
      <c r="T462" s="32" t="str">
        <f>IF(SUM(T463:T465)+1=ROWS(T463:T465)-COUNTIF(T463:T465,"-"),"","◄")</f>
        <v>◄</v>
      </c>
      <c r="U462" s="31" t="str">
        <f>IF(SUM(U463:U465)&gt;0,"►","")</f>
        <v/>
      </c>
      <c r="V462" s="10">
        <f>ROWS(V463:V465)-1</f>
        <v>2</v>
      </c>
      <c r="W462" s="30">
        <f>SUM(W463:W465)-W465</f>
        <v>0</v>
      </c>
      <c r="X462" s="29" t="s">
        <v>17</v>
      </c>
      <c r="Y462" s="28"/>
      <c r="Z462" s="30">
        <f>SUM(Z463:Z465)-Z465</f>
        <v>0</v>
      </c>
      <c r="AA462" s="29" t="s">
        <v>17</v>
      </c>
      <c r="AB462" s="28"/>
      <c r="AC462" s="43" t="str">
        <f>IF(AD462="◄","◄",IF(AD462="ok","►",""))</f>
        <v>◄</v>
      </c>
      <c r="AD462" s="42" t="str">
        <f>IF(AD463&gt;0,"OK","◄")</f>
        <v>◄</v>
      </c>
      <c r="AE462" s="41" t="str">
        <f>IF(AND(AF462="◄",AG462="►"),"◄?►",IF(AF462="◄","◄",IF(AG462="►","►","")))</f>
        <v>◄</v>
      </c>
      <c r="AF462" s="32" t="str">
        <f>IF(AF463&gt;0,"","◄")</f>
        <v>◄</v>
      </c>
      <c r="AG462" s="31" t="str">
        <f>IF(AG463&gt;0,"►","")</f>
        <v/>
      </c>
      <c r="AH462" s="5" t="s">
        <v>0</v>
      </c>
      <c r="AI462" s="4"/>
    </row>
    <row r="463" spans="1:35" ht="15" customHeight="1" x14ac:dyDescent="0.25">
      <c r="A463" s="221"/>
      <c r="B463" s="240"/>
      <c r="C463" s="274" t="s">
        <v>2083</v>
      </c>
      <c r="D463" s="275">
        <v>40831</v>
      </c>
      <c r="E463" s="276">
        <v>0.61</v>
      </c>
      <c r="F463" s="277" t="s">
        <v>13</v>
      </c>
      <c r="G463" s="227"/>
      <c r="H463" s="227"/>
      <c r="I463" s="227"/>
      <c r="J463" s="227"/>
      <c r="K463" s="280" t="s">
        <v>2084</v>
      </c>
      <c r="L463" s="59"/>
      <c r="M463" s="71"/>
      <c r="N463" s="23" t="str">
        <f>IF(O463="?","?","")</f>
        <v/>
      </c>
      <c r="O463" s="23" t="str">
        <f>IF(AND(P463="",Q463&gt;0),"?",IF(P463="","◄",IF(Q463&gt;=1,"►","")))</f>
        <v>◄</v>
      </c>
      <c r="P463" s="24"/>
      <c r="Q463" s="21"/>
      <c r="R463" s="23" t="str">
        <f>IF(S463="?","?","")</f>
        <v/>
      </c>
      <c r="S463" s="23" t="str">
        <f>IF(AND(T463="",U463&gt;0),"?",IF(T463="","◄",IF(U463&gt;=1,"►","")))</f>
        <v>◄</v>
      </c>
      <c r="T463" s="22"/>
      <c r="U463" s="21"/>
      <c r="V463" s="20"/>
      <c r="W463" s="19"/>
      <c r="X463" s="18">
        <f>(P463*W463)</f>
        <v>0</v>
      </c>
      <c r="Y463" s="17">
        <f>(Q463*X463)</f>
        <v>0</v>
      </c>
      <c r="Z463" s="16"/>
      <c r="AA463" s="15">
        <f>(T463*Z463)</f>
        <v>0</v>
      </c>
      <c r="AB463" s="14">
        <f>(U463*AA463)</f>
        <v>0</v>
      </c>
      <c r="AC463" s="39" t="str">
        <f>IF(AD463&gt;0,"ok","◄")</f>
        <v>◄</v>
      </c>
      <c r="AD463" s="40"/>
      <c r="AE463" s="39" t="str">
        <f>IF(AND(AF463="",AG463&gt;0),"?",IF(AF463="","◄",IF(AG463&gt;=1,"►","")))</f>
        <v>◄</v>
      </c>
      <c r="AF463" s="38"/>
      <c r="AG463" s="37"/>
      <c r="AH463" s="5" t="s">
        <v>0</v>
      </c>
      <c r="AI463" s="4"/>
    </row>
    <row r="464" spans="1:35" ht="15" customHeight="1" thickBot="1" x14ac:dyDescent="0.3">
      <c r="A464" s="221"/>
      <c r="B464" s="232" t="s">
        <v>57</v>
      </c>
      <c r="C464" s="242" t="s">
        <v>2083</v>
      </c>
      <c r="D464" s="275">
        <v>40831</v>
      </c>
      <c r="E464" s="276">
        <v>6.1</v>
      </c>
      <c r="F464" s="277" t="s">
        <v>13</v>
      </c>
      <c r="G464" s="227"/>
      <c r="H464" s="227"/>
      <c r="I464" s="227"/>
      <c r="J464" s="227"/>
      <c r="K464" s="279" t="s">
        <v>2082</v>
      </c>
      <c r="L464" s="59"/>
      <c r="M464" s="71"/>
      <c r="N464" s="23" t="str">
        <f>IF(O464="?","?","")</f>
        <v/>
      </c>
      <c r="O464" s="23" t="str">
        <f>IF(AND(P464="",Q464&gt;0),"?",IF(P464="","◄",IF(Q464&gt;=1,"►","")))</f>
        <v>◄</v>
      </c>
      <c r="P464" s="24"/>
      <c r="Q464" s="21"/>
      <c r="R464" s="23" t="str">
        <f>IF(S464="?","?","")</f>
        <v/>
      </c>
      <c r="S464" s="23" t="str">
        <f>IF(AND(T464="",U464&gt;0),"?",IF(T464="","◄",IF(U464&gt;=1,"►","")))</f>
        <v>◄</v>
      </c>
      <c r="T464" s="22"/>
      <c r="U464" s="21"/>
      <c r="V464" s="20"/>
      <c r="W464" s="19"/>
      <c r="X464" s="18">
        <f>(P464*W464)</f>
        <v>0</v>
      </c>
      <c r="Y464" s="17">
        <f>(Q464*X464)</f>
        <v>0</v>
      </c>
      <c r="Z464" s="16"/>
      <c r="AA464" s="15">
        <f>(T464*Z464)</f>
        <v>0</v>
      </c>
      <c r="AB464" s="14">
        <f>(U464*AA464)</f>
        <v>0</v>
      </c>
      <c r="AC464" s="12"/>
      <c r="AD464" s="13"/>
      <c r="AE464" s="12"/>
      <c r="AF464" s="149" t="str">
        <f>LEFT(M462,17)</f>
        <v>▬ Philanews Nr. 5</v>
      </c>
      <c r="AG464" s="150"/>
      <c r="AH464" s="5" t="s">
        <v>0</v>
      </c>
      <c r="AI464" s="4"/>
    </row>
    <row r="465" spans="1:35" ht="15" customHeight="1" thickTop="1" thickBot="1" x14ac:dyDescent="0.25">
      <c r="A465" s="214">
        <f>ROWS(A466:A472)-1</f>
        <v>6</v>
      </c>
      <c r="B465" s="215" t="s">
        <v>2081</v>
      </c>
      <c r="C465" s="220"/>
      <c r="D465" s="217"/>
      <c r="E465" s="217"/>
      <c r="F465" s="238"/>
      <c r="G465" s="239"/>
      <c r="H465" s="217"/>
      <c r="I465" s="217"/>
      <c r="J465" s="217"/>
      <c r="K465" s="220"/>
      <c r="L465" s="6">
        <v>40831</v>
      </c>
      <c r="M465" s="72" t="s">
        <v>2080</v>
      </c>
      <c r="N465" s="23"/>
      <c r="O465" s="33" t="str">
        <f>IF(COUNTIF(N466:N472,"?")&gt;0,"?",IF(AND(P465="◄",Q465="►"),"◄►",IF(P465="◄","◄",IF(Q465="►","►",""))))</f>
        <v>◄</v>
      </c>
      <c r="P465" s="32" t="str">
        <f>IF(SUM(P466:P472)+1=ROWS(P466:P472)-COUNTIF(P466:P472,"-"),"","◄")</f>
        <v>◄</v>
      </c>
      <c r="Q465" s="31" t="str">
        <f>IF(SUM(Q466:Q472)&gt;0,"►","")</f>
        <v/>
      </c>
      <c r="R465" s="23"/>
      <c r="S465" s="33" t="str">
        <f>IF(COUNTIF(R466:R472,"?")&gt;0,"?",IF(AND(T465="◄",U465="►"),"◄►",IF(T465="◄","◄",IF(U465="►","►",""))))</f>
        <v>◄</v>
      </c>
      <c r="T465" s="32" t="str">
        <f>IF(SUM(T466:T472)+1=ROWS(T466:T472)-COUNTIF(T466:T472,"-"),"","◄")</f>
        <v>◄</v>
      </c>
      <c r="U465" s="31" t="str">
        <f>IF(SUM(U466:U472)&gt;0,"►","")</f>
        <v/>
      </c>
      <c r="V465" s="10">
        <f>ROWS(V466:V472)-1</f>
        <v>6</v>
      </c>
      <c r="W465" s="30">
        <f>SUM(W466:W472)-W472</f>
        <v>0</v>
      </c>
      <c r="X465" s="29" t="s">
        <v>17</v>
      </c>
      <c r="Y465" s="28"/>
      <c r="Z465" s="30">
        <f>SUM(Z466:Z472)-Z472</f>
        <v>0</v>
      </c>
      <c r="AA465" s="29" t="s">
        <v>17</v>
      </c>
      <c r="AB465" s="28"/>
      <c r="AC465" s="12"/>
      <c r="AD465" s="13"/>
      <c r="AE465" s="12"/>
      <c r="AF465" s="151"/>
      <c r="AG465" s="152"/>
      <c r="AH465" s="5" t="s">
        <v>0</v>
      </c>
      <c r="AI465" s="4"/>
    </row>
    <row r="466" spans="1:35" ht="15" customHeight="1" x14ac:dyDescent="0.25">
      <c r="A466" s="221"/>
      <c r="B466" s="240"/>
      <c r="C466" s="274" t="s">
        <v>2079</v>
      </c>
      <c r="D466" s="275">
        <v>40831</v>
      </c>
      <c r="E466" s="276">
        <v>0.93</v>
      </c>
      <c r="F466" s="199">
        <v>1</v>
      </c>
      <c r="G466" s="227"/>
      <c r="H466" s="227"/>
      <c r="I466" s="227"/>
      <c r="J466" s="227"/>
      <c r="K466" s="280" t="s">
        <v>2078</v>
      </c>
      <c r="L466" s="59"/>
      <c r="M466" s="71"/>
      <c r="N466" s="23" t="str">
        <f t="shared" ref="N466:N471" si="252">IF(O466="?","?","")</f>
        <v/>
      </c>
      <c r="O466" s="23" t="str">
        <f t="shared" ref="O466:O471" si="253">IF(AND(P466="",Q466&gt;0),"?",IF(P466="","◄",IF(Q466&gt;=1,"►","")))</f>
        <v>◄</v>
      </c>
      <c r="P466" s="24"/>
      <c r="Q466" s="21"/>
      <c r="R466" s="23" t="str">
        <f t="shared" ref="R466:R471" si="254">IF(S466="?","?","")</f>
        <v/>
      </c>
      <c r="S466" s="23" t="str">
        <f t="shared" ref="S466:S471" si="255">IF(AND(T466="",U466&gt;0),"?",IF(T466="","◄",IF(U466&gt;=1,"►","")))</f>
        <v>◄</v>
      </c>
      <c r="T466" s="22"/>
      <c r="U466" s="21"/>
      <c r="V466" s="20"/>
      <c r="W466" s="19"/>
      <c r="X466" s="18">
        <f t="shared" ref="X466:Y471" si="256">(P466*W466)</f>
        <v>0</v>
      </c>
      <c r="Y466" s="17">
        <f t="shared" si="256"/>
        <v>0</v>
      </c>
      <c r="Z466" s="16"/>
      <c r="AA466" s="15">
        <f t="shared" ref="AA466:AB471" si="257">(T466*Z466)</f>
        <v>0</v>
      </c>
      <c r="AB466" s="14">
        <f t="shared" si="257"/>
        <v>0</v>
      </c>
      <c r="AC466" s="12"/>
      <c r="AD466" s="13"/>
      <c r="AE466" s="12"/>
      <c r="AF466" s="36" t="s">
        <v>47</v>
      </c>
      <c r="AG466" s="35">
        <f>D463</f>
        <v>40831</v>
      </c>
      <c r="AH466" s="5" t="s">
        <v>0</v>
      </c>
      <c r="AI466" s="4"/>
    </row>
    <row r="467" spans="1:35" ht="15" customHeight="1" x14ac:dyDescent="0.25">
      <c r="A467" s="221"/>
      <c r="B467" s="240"/>
      <c r="C467" s="274">
        <v>4186</v>
      </c>
      <c r="D467" s="275">
        <f>D466</f>
        <v>40831</v>
      </c>
      <c r="E467" s="276">
        <v>0.93</v>
      </c>
      <c r="F467" s="199">
        <v>1</v>
      </c>
      <c r="G467" s="227"/>
      <c r="H467" s="227"/>
      <c r="I467" s="227"/>
      <c r="J467" s="227"/>
      <c r="K467" s="280" t="s">
        <v>2077</v>
      </c>
      <c r="L467" s="59"/>
      <c r="M467" s="71"/>
      <c r="N467" s="23" t="str">
        <f t="shared" si="252"/>
        <v/>
      </c>
      <c r="O467" s="23" t="str">
        <f t="shared" si="253"/>
        <v>◄</v>
      </c>
      <c r="P467" s="24"/>
      <c r="Q467" s="21"/>
      <c r="R467" s="23" t="str">
        <f t="shared" si="254"/>
        <v/>
      </c>
      <c r="S467" s="23" t="str">
        <f t="shared" si="255"/>
        <v>◄</v>
      </c>
      <c r="T467" s="22"/>
      <c r="U467" s="21"/>
      <c r="V467" s="20"/>
      <c r="W467" s="19"/>
      <c r="X467" s="18">
        <f t="shared" si="256"/>
        <v>0</v>
      </c>
      <c r="Y467" s="17">
        <f t="shared" si="256"/>
        <v>0</v>
      </c>
      <c r="Z467" s="16"/>
      <c r="AA467" s="15">
        <f t="shared" si="257"/>
        <v>0</v>
      </c>
      <c r="AB467" s="14">
        <f t="shared" si="257"/>
        <v>0</v>
      </c>
      <c r="AC467" s="12"/>
      <c r="AD467" s="13"/>
      <c r="AE467" s="12"/>
      <c r="AF467" s="11"/>
      <c r="AG467" s="11"/>
      <c r="AH467" s="5" t="s">
        <v>0</v>
      </c>
      <c r="AI467" s="4"/>
    </row>
    <row r="468" spans="1:35" ht="15" customHeight="1" x14ac:dyDescent="0.25">
      <c r="A468" s="221"/>
      <c r="B468" s="240"/>
      <c r="C468" s="274">
        <v>4187</v>
      </c>
      <c r="D468" s="275">
        <f>D467</f>
        <v>40831</v>
      </c>
      <c r="E468" s="276">
        <v>0.93</v>
      </c>
      <c r="F468" s="199">
        <v>1</v>
      </c>
      <c r="G468" s="227"/>
      <c r="H468" s="227"/>
      <c r="I468" s="227"/>
      <c r="J468" s="227"/>
      <c r="K468" s="280" t="s">
        <v>2076</v>
      </c>
      <c r="L468" s="59"/>
      <c r="M468" s="71"/>
      <c r="N468" s="23" t="str">
        <f t="shared" si="252"/>
        <v/>
      </c>
      <c r="O468" s="23" t="str">
        <f t="shared" si="253"/>
        <v>◄</v>
      </c>
      <c r="P468" s="24"/>
      <c r="Q468" s="21"/>
      <c r="R468" s="23" t="str">
        <f t="shared" si="254"/>
        <v/>
      </c>
      <c r="S468" s="23" t="str">
        <f t="shared" si="255"/>
        <v>◄</v>
      </c>
      <c r="T468" s="22"/>
      <c r="U468" s="21"/>
      <c r="V468" s="20"/>
      <c r="W468" s="19"/>
      <c r="X468" s="18">
        <f t="shared" si="256"/>
        <v>0</v>
      </c>
      <c r="Y468" s="17">
        <f t="shared" si="256"/>
        <v>0</v>
      </c>
      <c r="Z468" s="16"/>
      <c r="AA468" s="15">
        <f t="shared" si="257"/>
        <v>0</v>
      </c>
      <c r="AB468" s="14">
        <f t="shared" si="257"/>
        <v>0</v>
      </c>
      <c r="AC468" s="12"/>
      <c r="AD468" s="13"/>
      <c r="AE468" s="12"/>
      <c r="AF468" s="11"/>
      <c r="AG468" s="11"/>
      <c r="AH468" s="5" t="s">
        <v>0</v>
      </c>
      <c r="AI468" s="4"/>
    </row>
    <row r="469" spans="1:35" ht="15" customHeight="1" x14ac:dyDescent="0.25">
      <c r="A469" s="221"/>
      <c r="B469" s="240"/>
      <c r="C469" s="274">
        <v>4188</v>
      </c>
      <c r="D469" s="275">
        <f>D468</f>
        <v>40831</v>
      </c>
      <c r="E469" s="276">
        <v>0.93</v>
      </c>
      <c r="F469" s="199">
        <v>1</v>
      </c>
      <c r="G469" s="227"/>
      <c r="H469" s="227"/>
      <c r="I469" s="227"/>
      <c r="J469" s="227"/>
      <c r="K469" s="280" t="s">
        <v>2075</v>
      </c>
      <c r="L469" s="59"/>
      <c r="M469" s="71"/>
      <c r="N469" s="23" t="str">
        <f t="shared" si="252"/>
        <v/>
      </c>
      <c r="O469" s="23" t="str">
        <f t="shared" si="253"/>
        <v>◄</v>
      </c>
      <c r="P469" s="24"/>
      <c r="Q469" s="21"/>
      <c r="R469" s="23" t="str">
        <f t="shared" si="254"/>
        <v/>
      </c>
      <c r="S469" s="23" t="str">
        <f t="shared" si="255"/>
        <v>◄</v>
      </c>
      <c r="T469" s="22"/>
      <c r="U469" s="21"/>
      <c r="V469" s="20"/>
      <c r="W469" s="19"/>
      <c r="X469" s="18">
        <f t="shared" si="256"/>
        <v>0</v>
      </c>
      <c r="Y469" s="17">
        <f t="shared" si="256"/>
        <v>0</v>
      </c>
      <c r="Z469" s="16"/>
      <c r="AA469" s="15">
        <f t="shared" si="257"/>
        <v>0</v>
      </c>
      <c r="AB469" s="14">
        <f t="shared" si="257"/>
        <v>0</v>
      </c>
      <c r="AC469" s="12"/>
      <c r="AD469" s="13"/>
      <c r="AE469" s="12"/>
      <c r="AF469" s="11"/>
      <c r="AG469" s="11"/>
      <c r="AH469" s="5" t="s">
        <v>0</v>
      </c>
      <c r="AI469" s="4"/>
    </row>
    <row r="470" spans="1:35" ht="15" customHeight="1" x14ac:dyDescent="0.25">
      <c r="A470" s="221"/>
      <c r="B470" s="240"/>
      <c r="C470" s="274">
        <v>4189</v>
      </c>
      <c r="D470" s="275">
        <f>D469</f>
        <v>40831</v>
      </c>
      <c r="E470" s="276">
        <v>0.93</v>
      </c>
      <c r="F470" s="199">
        <v>1</v>
      </c>
      <c r="G470" s="227"/>
      <c r="H470" s="227"/>
      <c r="I470" s="227"/>
      <c r="J470" s="227"/>
      <c r="K470" s="280" t="s">
        <v>2074</v>
      </c>
      <c r="L470" s="59"/>
      <c r="M470" s="71"/>
      <c r="N470" s="23" t="str">
        <f t="shared" si="252"/>
        <v/>
      </c>
      <c r="O470" s="23" t="str">
        <f t="shared" si="253"/>
        <v>◄</v>
      </c>
      <c r="P470" s="24"/>
      <c r="Q470" s="21"/>
      <c r="R470" s="23" t="str">
        <f t="shared" si="254"/>
        <v/>
      </c>
      <c r="S470" s="23" t="str">
        <f t="shared" si="255"/>
        <v>◄</v>
      </c>
      <c r="T470" s="22"/>
      <c r="U470" s="21"/>
      <c r="V470" s="20"/>
      <c r="W470" s="19"/>
      <c r="X470" s="18">
        <f t="shared" si="256"/>
        <v>0</v>
      </c>
      <c r="Y470" s="17">
        <f t="shared" si="256"/>
        <v>0</v>
      </c>
      <c r="Z470" s="16"/>
      <c r="AA470" s="15">
        <f t="shared" si="257"/>
        <v>0</v>
      </c>
      <c r="AB470" s="14">
        <f t="shared" si="257"/>
        <v>0</v>
      </c>
      <c r="AC470" s="12"/>
      <c r="AD470" s="13"/>
      <c r="AE470" s="12"/>
      <c r="AF470" s="11"/>
      <c r="AG470" s="11"/>
      <c r="AH470" s="5" t="s">
        <v>0</v>
      </c>
      <c r="AI470" s="4"/>
    </row>
    <row r="471" spans="1:35" ht="15" customHeight="1" thickBot="1" x14ac:dyDescent="0.3">
      <c r="A471" s="221"/>
      <c r="B471" s="240"/>
      <c r="C471" s="247" t="s">
        <v>2073</v>
      </c>
      <c r="D471" s="275">
        <f>D470</f>
        <v>40831</v>
      </c>
      <c r="E471" s="276">
        <v>4.6500000000000004</v>
      </c>
      <c r="F471" s="199">
        <v>1</v>
      </c>
      <c r="G471" s="227"/>
      <c r="H471" s="227"/>
      <c r="I471" s="227"/>
      <c r="J471" s="227"/>
      <c r="K471" s="279" t="s">
        <v>2072</v>
      </c>
      <c r="L471" s="59"/>
      <c r="M471" s="71"/>
      <c r="N471" s="23" t="str">
        <f t="shared" si="252"/>
        <v/>
      </c>
      <c r="O471" s="23" t="str">
        <f t="shared" si="253"/>
        <v>◄</v>
      </c>
      <c r="P471" s="24"/>
      <c r="Q471" s="21"/>
      <c r="R471" s="23" t="str">
        <f t="shared" si="254"/>
        <v/>
      </c>
      <c r="S471" s="23" t="str">
        <f t="shared" si="255"/>
        <v>◄</v>
      </c>
      <c r="T471" s="22"/>
      <c r="U471" s="21"/>
      <c r="V471" s="20"/>
      <c r="W471" s="19"/>
      <c r="X471" s="18">
        <f t="shared" si="256"/>
        <v>0</v>
      </c>
      <c r="Y471" s="17">
        <f t="shared" si="256"/>
        <v>0</v>
      </c>
      <c r="Z471" s="16"/>
      <c r="AA471" s="15">
        <f t="shared" si="257"/>
        <v>0</v>
      </c>
      <c r="AB471" s="14">
        <f t="shared" si="257"/>
        <v>0</v>
      </c>
      <c r="AC471" s="12"/>
      <c r="AD471" s="13"/>
      <c r="AE471" s="12"/>
      <c r="AF471" s="11"/>
      <c r="AG471" s="11"/>
      <c r="AH471" s="5" t="s">
        <v>0</v>
      </c>
      <c r="AI471" s="4"/>
    </row>
    <row r="472" spans="1:35" ht="15" customHeight="1" thickTop="1" thickBot="1" x14ac:dyDescent="0.25">
      <c r="A472" s="214">
        <f>ROWS(A473:A477)-1</f>
        <v>4</v>
      </c>
      <c r="B472" s="215" t="s">
        <v>2071</v>
      </c>
      <c r="C472" s="220"/>
      <c r="D472" s="217"/>
      <c r="E472" s="217"/>
      <c r="F472" s="238"/>
      <c r="G472" s="239"/>
      <c r="H472" s="217"/>
      <c r="I472" s="217"/>
      <c r="J472" s="217"/>
      <c r="K472" s="220"/>
      <c r="L472" s="6">
        <v>40845</v>
      </c>
      <c r="M472" s="72" t="s">
        <v>2070</v>
      </c>
      <c r="N472" s="23"/>
      <c r="O472" s="33" t="str">
        <f>IF(COUNTIF(N473:N477,"?")&gt;0,"?",IF(AND(P472="◄",Q472="►"),"◄►",IF(P472="◄","◄",IF(Q472="►","►",""))))</f>
        <v>◄</v>
      </c>
      <c r="P472" s="32" t="str">
        <f>IF(SUM(P473:P477)+1=ROWS(P473:P477)-COUNTIF(P473:P477,"-"),"","◄")</f>
        <v>◄</v>
      </c>
      <c r="Q472" s="31" t="str">
        <f>IF(SUM(Q473:Q477)&gt;0,"►","")</f>
        <v/>
      </c>
      <c r="R472" s="23"/>
      <c r="S472" s="33" t="str">
        <f>IF(COUNTIF(R473:R477,"?")&gt;0,"?",IF(AND(T472="◄",U472="►"),"◄►",IF(T472="◄","◄",IF(U472="►","►",""))))</f>
        <v>◄</v>
      </c>
      <c r="T472" s="32" t="str">
        <f>IF(SUM(T473:T477)+1=ROWS(T473:T477)-COUNTIF(T473:T477,"-"),"","◄")</f>
        <v>◄</v>
      </c>
      <c r="U472" s="31" t="str">
        <f>IF(SUM(U473:U477)&gt;0,"►","")</f>
        <v/>
      </c>
      <c r="V472" s="10">
        <f>ROWS(V473:V477)-1</f>
        <v>4</v>
      </c>
      <c r="W472" s="30">
        <f>SUM(W473:W477)-W477</f>
        <v>0</v>
      </c>
      <c r="X472" s="29" t="s">
        <v>17</v>
      </c>
      <c r="Y472" s="28"/>
      <c r="Z472" s="30">
        <f>SUM(Z473:Z477)-Z477</f>
        <v>0</v>
      </c>
      <c r="AA472" s="29" t="s">
        <v>17</v>
      </c>
      <c r="AB472" s="28"/>
      <c r="AC472" s="12"/>
      <c r="AD472" s="13"/>
      <c r="AE472" s="12"/>
      <c r="AF472" s="11"/>
      <c r="AG472" s="11"/>
      <c r="AH472" s="5" t="s">
        <v>0</v>
      </c>
      <c r="AI472" s="4"/>
    </row>
    <row r="473" spans="1:35" ht="15" customHeight="1" x14ac:dyDescent="0.25">
      <c r="A473" s="221"/>
      <c r="B473" s="240"/>
      <c r="C473" s="274" t="s">
        <v>2066</v>
      </c>
      <c r="D473" s="275">
        <v>40845</v>
      </c>
      <c r="E473" s="276">
        <v>1.83</v>
      </c>
      <c r="F473" s="277" t="s">
        <v>932</v>
      </c>
      <c r="G473" s="227"/>
      <c r="H473" s="227"/>
      <c r="I473" s="227"/>
      <c r="J473" s="227"/>
      <c r="K473" s="280" t="s">
        <v>2069</v>
      </c>
      <c r="L473" s="59"/>
      <c r="M473" s="71"/>
      <c r="N473" s="23" t="str">
        <f>IF(O473="?","?","")</f>
        <v/>
      </c>
      <c r="O473" s="23" t="str">
        <f>IF(AND(P473="",Q473&gt;0),"?",IF(P473="","◄",IF(Q473&gt;=1,"►","")))</f>
        <v>◄</v>
      </c>
      <c r="P473" s="24"/>
      <c r="Q473" s="21"/>
      <c r="R473" s="23" t="str">
        <f>IF(S473="?","?","")</f>
        <v/>
      </c>
      <c r="S473" s="23" t="str">
        <f>IF(AND(T473="",U473&gt;0),"?",IF(T473="","◄",IF(U473&gt;=1,"►","")))</f>
        <v>◄</v>
      </c>
      <c r="T473" s="22"/>
      <c r="U473" s="21"/>
      <c r="V473" s="20"/>
      <c r="W473" s="19"/>
      <c r="X473" s="18">
        <f t="shared" ref="X473:Y476" si="258">(P473*W473)</f>
        <v>0</v>
      </c>
      <c r="Y473" s="17">
        <f t="shared" si="258"/>
        <v>0</v>
      </c>
      <c r="Z473" s="16"/>
      <c r="AA473" s="15">
        <f t="shared" ref="AA473:AB476" si="259">(T473*Z473)</f>
        <v>0</v>
      </c>
      <c r="AB473" s="14">
        <f t="shared" si="259"/>
        <v>0</v>
      </c>
      <c r="AC473" s="12"/>
      <c r="AD473" s="13"/>
      <c r="AE473" s="12"/>
      <c r="AF473" s="11"/>
      <c r="AG473" s="11"/>
      <c r="AH473" s="5" t="s">
        <v>0</v>
      </c>
      <c r="AI473" s="4"/>
    </row>
    <row r="474" spans="1:35" ht="15" customHeight="1" x14ac:dyDescent="0.25">
      <c r="A474" s="221"/>
      <c r="B474" s="240"/>
      <c r="C474" s="274">
        <v>4191</v>
      </c>
      <c r="D474" s="275">
        <v>40845</v>
      </c>
      <c r="E474" s="276">
        <v>1.83</v>
      </c>
      <c r="F474" s="277" t="s">
        <v>13</v>
      </c>
      <c r="G474" s="227"/>
      <c r="H474" s="227"/>
      <c r="I474" s="227"/>
      <c r="J474" s="227"/>
      <c r="K474" s="280" t="s">
        <v>2068</v>
      </c>
      <c r="L474" s="59"/>
      <c r="M474" s="71"/>
      <c r="N474" s="23" t="str">
        <f>IF(O474="?","?","")</f>
        <v/>
      </c>
      <c r="O474" s="23" t="str">
        <f>IF(AND(P474="",Q474&gt;0),"?",IF(P474="","◄",IF(Q474&gt;=1,"►","")))</f>
        <v>◄</v>
      </c>
      <c r="P474" s="24"/>
      <c r="Q474" s="21"/>
      <c r="R474" s="23" t="str">
        <f>IF(S474="?","?","")</f>
        <v/>
      </c>
      <c r="S474" s="23" t="str">
        <f>IF(AND(T474="",U474&gt;0),"?",IF(T474="","◄",IF(U474&gt;=1,"►","")))</f>
        <v>◄</v>
      </c>
      <c r="T474" s="22"/>
      <c r="U474" s="21"/>
      <c r="V474" s="20"/>
      <c r="W474" s="19"/>
      <c r="X474" s="18">
        <f t="shared" si="258"/>
        <v>0</v>
      </c>
      <c r="Y474" s="17">
        <f t="shared" si="258"/>
        <v>0</v>
      </c>
      <c r="Z474" s="16"/>
      <c r="AA474" s="15">
        <f t="shared" si="259"/>
        <v>0</v>
      </c>
      <c r="AB474" s="14">
        <f t="shared" si="259"/>
        <v>0</v>
      </c>
      <c r="AC474" s="12"/>
      <c r="AD474" s="13"/>
      <c r="AE474" s="12"/>
      <c r="AF474" s="11"/>
      <c r="AG474" s="11"/>
      <c r="AH474" s="5" t="s">
        <v>0</v>
      </c>
      <c r="AI474" s="4"/>
    </row>
    <row r="475" spans="1:35" ht="15" customHeight="1" x14ac:dyDescent="0.25">
      <c r="A475" s="221"/>
      <c r="B475" s="240"/>
      <c r="C475" s="281" t="s">
        <v>2067</v>
      </c>
      <c r="D475" s="275">
        <v>40845</v>
      </c>
      <c r="E475" s="276">
        <v>1.83</v>
      </c>
      <c r="F475" s="277" t="s">
        <v>13</v>
      </c>
      <c r="G475" s="227"/>
      <c r="H475" s="227"/>
      <c r="I475" s="274" t="s">
        <v>2066</v>
      </c>
      <c r="J475" s="274">
        <v>4191</v>
      </c>
      <c r="K475" s="282" t="s">
        <v>324</v>
      </c>
      <c r="L475" s="59"/>
      <c r="M475" s="71"/>
      <c r="N475" s="23" t="str">
        <f>IF(O475="?","?","")</f>
        <v/>
      </c>
      <c r="O475" s="23" t="str">
        <f>IF(AND(P475="",Q475&gt;0),"?",IF(P475="","◄",IF(Q475&gt;=1,"►","")))</f>
        <v>◄</v>
      </c>
      <c r="P475" s="24"/>
      <c r="Q475" s="21"/>
      <c r="R475" s="23" t="str">
        <f>IF(S475="?","?","")</f>
        <v/>
      </c>
      <c r="S475" s="23" t="str">
        <f>IF(AND(T475="",U475&gt;0),"?",IF(T475="","◄",IF(U475&gt;=1,"►","")))</f>
        <v>◄</v>
      </c>
      <c r="T475" s="22"/>
      <c r="U475" s="21"/>
      <c r="V475" s="20"/>
      <c r="W475" s="19"/>
      <c r="X475" s="18">
        <f t="shared" si="258"/>
        <v>0</v>
      </c>
      <c r="Y475" s="17">
        <f t="shared" si="258"/>
        <v>0</v>
      </c>
      <c r="Z475" s="16"/>
      <c r="AA475" s="15">
        <f t="shared" si="259"/>
        <v>0</v>
      </c>
      <c r="AB475" s="14">
        <f t="shared" si="259"/>
        <v>0</v>
      </c>
      <c r="AC475" s="12"/>
      <c r="AD475" s="13"/>
      <c r="AE475" s="12"/>
      <c r="AF475" s="11"/>
      <c r="AG475" s="11"/>
      <c r="AH475" s="5" t="s">
        <v>0</v>
      </c>
      <c r="AI475" s="4"/>
    </row>
    <row r="476" spans="1:35" ht="15" customHeight="1" thickBot="1" x14ac:dyDescent="0.3">
      <c r="A476" s="221"/>
      <c r="B476" s="240"/>
      <c r="C476" s="247" t="s">
        <v>2065</v>
      </c>
      <c r="D476" s="275">
        <v>40845</v>
      </c>
      <c r="E476" s="276">
        <v>3.66</v>
      </c>
      <c r="F476" s="277" t="s">
        <v>932</v>
      </c>
      <c r="G476" s="227"/>
      <c r="H476" s="227"/>
      <c r="I476" s="227"/>
      <c r="J476" s="227"/>
      <c r="K476" s="279" t="s">
        <v>2064</v>
      </c>
      <c r="L476" s="59"/>
      <c r="M476" s="71"/>
      <c r="N476" s="23" t="str">
        <f>IF(O476="?","?","")</f>
        <v/>
      </c>
      <c r="O476" s="23" t="str">
        <f>IF(AND(P476="",Q476&gt;0),"?",IF(P476="","◄",IF(Q476&gt;=1,"►","")))</f>
        <v>◄</v>
      </c>
      <c r="P476" s="24"/>
      <c r="Q476" s="21"/>
      <c r="R476" s="23" t="str">
        <f>IF(S476="?","?","")</f>
        <v/>
      </c>
      <c r="S476" s="23" t="str">
        <f>IF(AND(T476="",U476&gt;0),"?",IF(T476="","◄",IF(U476&gt;=1,"►","")))</f>
        <v>◄</v>
      </c>
      <c r="T476" s="22"/>
      <c r="U476" s="21"/>
      <c r="V476" s="20"/>
      <c r="W476" s="19"/>
      <c r="X476" s="18">
        <f t="shared" si="258"/>
        <v>0</v>
      </c>
      <c r="Y476" s="17">
        <f t="shared" si="258"/>
        <v>0</v>
      </c>
      <c r="Z476" s="16"/>
      <c r="AA476" s="15">
        <f t="shared" si="259"/>
        <v>0</v>
      </c>
      <c r="AB476" s="14">
        <f t="shared" si="259"/>
        <v>0</v>
      </c>
      <c r="AC476" s="12"/>
      <c r="AD476" s="13"/>
      <c r="AE476" s="12"/>
      <c r="AF476" s="11"/>
      <c r="AG476" s="11"/>
      <c r="AH476" s="5" t="s">
        <v>0</v>
      </c>
      <c r="AI476" s="4"/>
    </row>
    <row r="477" spans="1:35" ht="15" customHeight="1" thickTop="1" thickBot="1" x14ac:dyDescent="0.25">
      <c r="A477" s="214">
        <f>ROWS(A478:A488)-1</f>
        <v>10</v>
      </c>
      <c r="B477" s="215" t="s">
        <v>2063</v>
      </c>
      <c r="C477" s="220"/>
      <c r="D477" s="217"/>
      <c r="E477" s="217"/>
      <c r="F477" s="238"/>
      <c r="G477" s="239"/>
      <c r="H477" s="217"/>
      <c r="I477" s="217"/>
      <c r="J477" s="217"/>
      <c r="K477" s="220"/>
      <c r="L477" s="65">
        <v>40845</v>
      </c>
      <c r="M477" s="64" t="s">
        <v>2062</v>
      </c>
      <c r="N477" s="23"/>
      <c r="O477" s="33" t="str">
        <f>IF(COUNTIF(N478:N488,"?")&gt;0,"?",IF(AND(P477="◄",Q477="►"),"◄►",IF(P477="◄","◄",IF(Q477="►","►",""))))</f>
        <v>◄</v>
      </c>
      <c r="P477" s="32" t="str">
        <f>IF(SUM(P478:P488)+1=ROWS(P478:P488)-COUNTIF(P478:P488,"-"),"","◄")</f>
        <v>◄</v>
      </c>
      <c r="Q477" s="31" t="str">
        <f>IF(SUM(Q478:Q488)&gt;0,"►","")</f>
        <v/>
      </c>
      <c r="R477" s="23"/>
      <c r="S477" s="33" t="str">
        <f>IF(COUNTIF(R478:R488,"?")&gt;0,"?",IF(AND(T477="◄",U477="►"),"◄►",IF(T477="◄","◄",IF(U477="►","►",""))))</f>
        <v>◄</v>
      </c>
      <c r="T477" s="32" t="str">
        <f>IF(SUM(T478:T488)+1=ROWS(T478:T488)-COUNTIF(T478:T488,"-"),"","◄")</f>
        <v>◄</v>
      </c>
      <c r="U477" s="31" t="str">
        <f>IF(SUM(U478:U488)&gt;0,"►","")</f>
        <v/>
      </c>
      <c r="V477" s="10">
        <f>ROWS(V478:V488)-1</f>
        <v>10</v>
      </c>
      <c r="W477" s="30">
        <f>SUM(W478:W488)-W488</f>
        <v>0</v>
      </c>
      <c r="X477" s="29" t="s">
        <v>17</v>
      </c>
      <c r="Y477" s="28"/>
      <c r="Z477" s="30">
        <f>SUM(Z478:Z488)-Z488</f>
        <v>0</v>
      </c>
      <c r="AA477" s="29" t="s">
        <v>17</v>
      </c>
      <c r="AB477" s="28"/>
      <c r="AC477" s="12"/>
      <c r="AD477" s="13"/>
      <c r="AE477" s="12"/>
      <c r="AF477" s="11"/>
      <c r="AG477" s="11"/>
      <c r="AH477" s="5" t="s">
        <v>0</v>
      </c>
      <c r="AI477" s="4"/>
    </row>
    <row r="478" spans="1:35" ht="15" customHeight="1" x14ac:dyDescent="0.25">
      <c r="A478" s="221"/>
      <c r="B478" s="240"/>
      <c r="C478" s="274" t="s">
        <v>2058</v>
      </c>
      <c r="D478" s="275">
        <v>40845</v>
      </c>
      <c r="E478" s="276">
        <v>0.61</v>
      </c>
      <c r="F478" s="277" t="s">
        <v>13</v>
      </c>
      <c r="G478" s="227"/>
      <c r="H478" s="227"/>
      <c r="I478" s="227"/>
      <c r="J478" s="227"/>
      <c r="K478" s="282" t="s">
        <v>599</v>
      </c>
      <c r="L478" s="59"/>
      <c r="M478" s="71"/>
      <c r="N478" s="23" t="str">
        <f t="shared" ref="N478:N487" si="260">IF(O478="?","?","")</f>
        <v/>
      </c>
      <c r="O478" s="23" t="str">
        <f t="shared" ref="O478:O487" si="261">IF(AND(P478="",Q478&gt;0),"?",IF(P478="","◄",IF(Q478&gt;=1,"►","")))</f>
        <v>◄</v>
      </c>
      <c r="P478" s="24"/>
      <c r="Q478" s="21"/>
      <c r="R478" s="23" t="str">
        <f t="shared" ref="R478:R487" si="262">IF(S478="?","?","")</f>
        <v/>
      </c>
      <c r="S478" s="23" t="str">
        <f t="shared" ref="S478:S487" si="263">IF(AND(T478="",U478&gt;0),"?",IF(T478="","◄",IF(U478&gt;=1,"►","")))</f>
        <v>◄</v>
      </c>
      <c r="T478" s="22"/>
      <c r="U478" s="21"/>
      <c r="V478" s="20"/>
      <c r="W478" s="19"/>
      <c r="X478" s="18">
        <f t="shared" ref="X478:X487" si="264">(P478*W478)</f>
        <v>0</v>
      </c>
      <c r="Y478" s="17">
        <f t="shared" ref="Y478:Y487" si="265">(Q478*X478)</f>
        <v>0</v>
      </c>
      <c r="Z478" s="16"/>
      <c r="AA478" s="15">
        <f t="shared" ref="AA478:AA487" si="266">(T478*Z478)</f>
        <v>0</v>
      </c>
      <c r="AB478" s="14">
        <f t="shared" ref="AB478:AB487" si="267">(U478*AA478)</f>
        <v>0</v>
      </c>
      <c r="AC478" s="12"/>
      <c r="AD478" s="13"/>
      <c r="AE478" s="12"/>
      <c r="AF478" s="11"/>
      <c r="AG478" s="11"/>
      <c r="AH478" s="5" t="s">
        <v>0</v>
      </c>
      <c r="AI478" s="4"/>
    </row>
    <row r="479" spans="1:35" ht="15" customHeight="1" x14ac:dyDescent="0.25">
      <c r="A479" s="221"/>
      <c r="B479" s="240"/>
      <c r="C479" s="281" t="s">
        <v>2061</v>
      </c>
      <c r="D479" s="275">
        <v>40845</v>
      </c>
      <c r="E479" s="276">
        <v>0.61</v>
      </c>
      <c r="F479" s="277" t="s">
        <v>13</v>
      </c>
      <c r="G479" s="227"/>
      <c r="H479" s="227"/>
      <c r="I479" s="227"/>
      <c r="J479" s="274" t="s">
        <v>2058</v>
      </c>
      <c r="K479" s="282" t="s">
        <v>597</v>
      </c>
      <c r="L479" s="59"/>
      <c r="M479" s="71"/>
      <c r="N479" s="23" t="str">
        <f t="shared" si="260"/>
        <v/>
      </c>
      <c r="O479" s="23" t="str">
        <f t="shared" si="261"/>
        <v>◄</v>
      </c>
      <c r="P479" s="24"/>
      <c r="Q479" s="21"/>
      <c r="R479" s="23" t="str">
        <f t="shared" si="262"/>
        <v/>
      </c>
      <c r="S479" s="23" t="str">
        <f t="shared" si="263"/>
        <v>◄</v>
      </c>
      <c r="T479" s="22"/>
      <c r="U479" s="21"/>
      <c r="V479" s="20"/>
      <c r="W479" s="19"/>
      <c r="X479" s="18">
        <f t="shared" si="264"/>
        <v>0</v>
      </c>
      <c r="Y479" s="17">
        <f t="shared" si="265"/>
        <v>0</v>
      </c>
      <c r="Z479" s="16"/>
      <c r="AA479" s="15">
        <f t="shared" si="266"/>
        <v>0</v>
      </c>
      <c r="AB479" s="14">
        <f t="shared" si="267"/>
        <v>0</v>
      </c>
      <c r="AC479" s="12"/>
      <c r="AD479" s="13"/>
      <c r="AE479" s="12"/>
      <c r="AF479" s="11"/>
      <c r="AG479" s="11"/>
      <c r="AH479" s="5" t="s">
        <v>0</v>
      </c>
      <c r="AI479" s="4"/>
    </row>
    <row r="480" spans="1:35" ht="15" customHeight="1" x14ac:dyDescent="0.25">
      <c r="A480" s="221"/>
      <c r="B480" s="240"/>
      <c r="C480" s="281" t="s">
        <v>2060</v>
      </c>
      <c r="D480" s="275">
        <v>40845</v>
      </c>
      <c r="E480" s="276">
        <v>0.61</v>
      </c>
      <c r="F480" s="277" t="s">
        <v>13</v>
      </c>
      <c r="G480" s="227"/>
      <c r="H480" s="227"/>
      <c r="I480" s="227"/>
      <c r="J480" s="274" t="s">
        <v>2058</v>
      </c>
      <c r="K480" s="282" t="s">
        <v>595</v>
      </c>
      <c r="L480" s="59"/>
      <c r="M480" s="71"/>
      <c r="N480" s="23" t="str">
        <f t="shared" si="260"/>
        <v/>
      </c>
      <c r="O480" s="23" t="str">
        <f t="shared" si="261"/>
        <v>◄</v>
      </c>
      <c r="P480" s="24"/>
      <c r="Q480" s="21"/>
      <c r="R480" s="23" t="str">
        <f t="shared" si="262"/>
        <v/>
      </c>
      <c r="S480" s="23" t="str">
        <f t="shared" si="263"/>
        <v>◄</v>
      </c>
      <c r="T480" s="22"/>
      <c r="U480" s="21"/>
      <c r="V480" s="20"/>
      <c r="W480" s="19"/>
      <c r="X480" s="18">
        <f t="shared" si="264"/>
        <v>0</v>
      </c>
      <c r="Y480" s="17">
        <f t="shared" si="265"/>
        <v>0</v>
      </c>
      <c r="Z480" s="16"/>
      <c r="AA480" s="15">
        <f t="shared" si="266"/>
        <v>0</v>
      </c>
      <c r="AB480" s="14">
        <f t="shared" si="267"/>
        <v>0</v>
      </c>
      <c r="AC480" s="12"/>
      <c r="AD480" s="13"/>
      <c r="AE480" s="12"/>
      <c r="AF480" s="11"/>
      <c r="AG480" s="11"/>
      <c r="AH480" s="5" t="s">
        <v>0</v>
      </c>
      <c r="AI480" s="4"/>
    </row>
    <row r="481" spans="1:35" ht="15" customHeight="1" x14ac:dyDescent="0.25">
      <c r="A481" s="221"/>
      <c r="B481" s="240"/>
      <c r="C481" s="281" t="s">
        <v>2059</v>
      </c>
      <c r="D481" s="275">
        <v>40845</v>
      </c>
      <c r="E481" s="276">
        <v>0.61</v>
      </c>
      <c r="F481" s="277" t="s">
        <v>13</v>
      </c>
      <c r="G481" s="227"/>
      <c r="H481" s="227"/>
      <c r="I481" s="227"/>
      <c r="J481" s="274" t="s">
        <v>2058</v>
      </c>
      <c r="K481" s="282" t="s">
        <v>2057</v>
      </c>
      <c r="L481" s="59"/>
      <c r="M481" s="71"/>
      <c r="N481" s="23" t="str">
        <f t="shared" si="260"/>
        <v/>
      </c>
      <c r="O481" s="23" t="str">
        <f t="shared" si="261"/>
        <v>◄</v>
      </c>
      <c r="P481" s="24"/>
      <c r="Q481" s="21"/>
      <c r="R481" s="23" t="str">
        <f t="shared" si="262"/>
        <v/>
      </c>
      <c r="S481" s="23" t="str">
        <f t="shared" si="263"/>
        <v>◄</v>
      </c>
      <c r="T481" s="22"/>
      <c r="U481" s="21"/>
      <c r="V481" s="20"/>
      <c r="W481" s="19"/>
      <c r="X481" s="18">
        <f t="shared" si="264"/>
        <v>0</v>
      </c>
      <c r="Y481" s="17">
        <f t="shared" si="265"/>
        <v>0</v>
      </c>
      <c r="Z481" s="16"/>
      <c r="AA481" s="15">
        <f t="shared" si="266"/>
        <v>0</v>
      </c>
      <c r="AB481" s="14">
        <f t="shared" si="267"/>
        <v>0</v>
      </c>
      <c r="AC481" s="12"/>
      <c r="AD481" s="13"/>
      <c r="AE481" s="12"/>
      <c r="AF481" s="11"/>
      <c r="AG481" s="11"/>
      <c r="AH481" s="5" t="s">
        <v>0</v>
      </c>
      <c r="AI481" s="4"/>
    </row>
    <row r="482" spans="1:35" ht="15" customHeight="1" x14ac:dyDescent="0.25">
      <c r="A482" s="221"/>
      <c r="B482" s="240"/>
      <c r="C482" s="247" t="s">
        <v>2056</v>
      </c>
      <c r="D482" s="275">
        <v>40845</v>
      </c>
      <c r="E482" s="276">
        <v>1.1000000000000001</v>
      </c>
      <c r="F482" s="277" t="s">
        <v>13</v>
      </c>
      <c r="G482" s="227"/>
      <c r="H482" s="227"/>
      <c r="I482" s="227"/>
      <c r="J482" s="227"/>
      <c r="K482" s="279" t="s">
        <v>2055</v>
      </c>
      <c r="L482" s="59"/>
      <c r="M482" s="71"/>
      <c r="N482" s="23" t="str">
        <f t="shared" si="260"/>
        <v/>
      </c>
      <c r="O482" s="23" t="str">
        <f t="shared" si="261"/>
        <v>◄</v>
      </c>
      <c r="P482" s="24"/>
      <c r="Q482" s="21"/>
      <c r="R482" s="23" t="str">
        <f t="shared" si="262"/>
        <v/>
      </c>
      <c r="S482" s="23" t="str">
        <f t="shared" si="263"/>
        <v>◄</v>
      </c>
      <c r="T482" s="22"/>
      <c r="U482" s="21"/>
      <c r="V482" s="20"/>
      <c r="W482" s="19"/>
      <c r="X482" s="18">
        <f t="shared" si="264"/>
        <v>0</v>
      </c>
      <c r="Y482" s="17">
        <f t="shared" si="265"/>
        <v>0</v>
      </c>
      <c r="Z482" s="16"/>
      <c r="AA482" s="15">
        <f t="shared" si="266"/>
        <v>0</v>
      </c>
      <c r="AB482" s="14">
        <f t="shared" si="267"/>
        <v>0</v>
      </c>
      <c r="AC482" s="12"/>
      <c r="AD482" s="13"/>
      <c r="AE482" s="12"/>
      <c r="AF482" s="11"/>
      <c r="AG482" s="11"/>
      <c r="AH482" s="5" t="s">
        <v>0</v>
      </c>
      <c r="AI482" s="4"/>
    </row>
    <row r="483" spans="1:35" ht="15" customHeight="1" x14ac:dyDescent="0.25">
      <c r="A483" s="221"/>
      <c r="B483" s="240"/>
      <c r="C483" s="274">
        <v>4193</v>
      </c>
      <c r="D483" s="275">
        <f>D482</f>
        <v>40845</v>
      </c>
      <c r="E483" s="276">
        <v>1.1000000000000001</v>
      </c>
      <c r="F483" s="201">
        <v>1</v>
      </c>
      <c r="G483" s="227"/>
      <c r="H483" s="227"/>
      <c r="I483" s="227"/>
      <c r="J483" s="227"/>
      <c r="K483" s="282" t="s">
        <v>597</v>
      </c>
      <c r="L483" s="59"/>
      <c r="M483" s="71"/>
      <c r="N483" s="23" t="str">
        <f t="shared" si="260"/>
        <v/>
      </c>
      <c r="O483" s="23" t="str">
        <f t="shared" si="261"/>
        <v>◄</v>
      </c>
      <c r="P483" s="24"/>
      <c r="Q483" s="21"/>
      <c r="R483" s="23" t="str">
        <f t="shared" si="262"/>
        <v/>
      </c>
      <c r="S483" s="23" t="str">
        <f t="shared" si="263"/>
        <v>◄</v>
      </c>
      <c r="T483" s="22"/>
      <c r="U483" s="21"/>
      <c r="V483" s="20"/>
      <c r="W483" s="19"/>
      <c r="X483" s="18">
        <f t="shared" si="264"/>
        <v>0</v>
      </c>
      <c r="Y483" s="17">
        <f t="shared" si="265"/>
        <v>0</v>
      </c>
      <c r="Z483" s="16"/>
      <c r="AA483" s="15">
        <f t="shared" si="266"/>
        <v>0</v>
      </c>
      <c r="AB483" s="14">
        <f t="shared" si="267"/>
        <v>0</v>
      </c>
      <c r="AC483" s="12"/>
      <c r="AD483" s="13"/>
      <c r="AE483" s="12"/>
      <c r="AF483" s="11"/>
      <c r="AG483" s="11"/>
      <c r="AH483" s="5" t="s">
        <v>0</v>
      </c>
      <c r="AI483" s="4"/>
    </row>
    <row r="484" spans="1:35" ht="15" customHeight="1" x14ac:dyDescent="0.25">
      <c r="A484" s="221"/>
      <c r="B484" s="240"/>
      <c r="C484" s="281" t="s">
        <v>2054</v>
      </c>
      <c r="D484" s="275">
        <v>40845</v>
      </c>
      <c r="E484" s="276">
        <v>1.1000000000000001</v>
      </c>
      <c r="F484" s="201">
        <v>1</v>
      </c>
      <c r="G484" s="227"/>
      <c r="H484" s="227"/>
      <c r="I484" s="227"/>
      <c r="J484" s="274">
        <v>4193</v>
      </c>
      <c r="K484" s="282" t="s">
        <v>597</v>
      </c>
      <c r="L484" s="59"/>
      <c r="M484" s="71"/>
      <c r="N484" s="23" t="str">
        <f t="shared" si="260"/>
        <v/>
      </c>
      <c r="O484" s="23" t="str">
        <f t="shared" si="261"/>
        <v>◄</v>
      </c>
      <c r="P484" s="24"/>
      <c r="Q484" s="21"/>
      <c r="R484" s="23" t="str">
        <f t="shared" si="262"/>
        <v/>
      </c>
      <c r="S484" s="23" t="str">
        <f t="shared" si="263"/>
        <v>◄</v>
      </c>
      <c r="T484" s="22"/>
      <c r="U484" s="21"/>
      <c r="V484" s="20"/>
      <c r="W484" s="19"/>
      <c r="X484" s="18">
        <f t="shared" si="264"/>
        <v>0</v>
      </c>
      <c r="Y484" s="17">
        <f t="shared" si="265"/>
        <v>0</v>
      </c>
      <c r="Z484" s="16"/>
      <c r="AA484" s="15">
        <f t="shared" si="266"/>
        <v>0</v>
      </c>
      <c r="AB484" s="14">
        <f t="shared" si="267"/>
        <v>0</v>
      </c>
      <c r="AC484" s="12"/>
      <c r="AD484" s="13"/>
      <c r="AE484" s="12"/>
      <c r="AF484" s="11"/>
      <c r="AG484" s="11"/>
      <c r="AH484" s="5" t="s">
        <v>0</v>
      </c>
      <c r="AI484" s="4"/>
    </row>
    <row r="485" spans="1:35" ht="15" customHeight="1" x14ac:dyDescent="0.25">
      <c r="A485" s="221"/>
      <c r="B485" s="240"/>
      <c r="C485" s="281" t="s">
        <v>2053</v>
      </c>
      <c r="D485" s="275">
        <v>40845</v>
      </c>
      <c r="E485" s="276">
        <v>1.1000000000000001</v>
      </c>
      <c r="F485" s="201">
        <v>1</v>
      </c>
      <c r="G485" s="227"/>
      <c r="H485" s="227"/>
      <c r="I485" s="227"/>
      <c r="J485" s="274">
        <v>4193</v>
      </c>
      <c r="K485" s="282" t="s">
        <v>595</v>
      </c>
      <c r="L485" s="59"/>
      <c r="M485" s="71"/>
      <c r="N485" s="23" t="str">
        <f t="shared" si="260"/>
        <v/>
      </c>
      <c r="O485" s="23" t="str">
        <f t="shared" si="261"/>
        <v>◄</v>
      </c>
      <c r="P485" s="24"/>
      <c r="Q485" s="21"/>
      <c r="R485" s="23" t="str">
        <f t="shared" si="262"/>
        <v/>
      </c>
      <c r="S485" s="23" t="str">
        <f t="shared" si="263"/>
        <v>◄</v>
      </c>
      <c r="T485" s="22"/>
      <c r="U485" s="21"/>
      <c r="V485" s="20"/>
      <c r="W485" s="19"/>
      <c r="X485" s="18">
        <f t="shared" si="264"/>
        <v>0</v>
      </c>
      <c r="Y485" s="17">
        <f t="shared" si="265"/>
        <v>0</v>
      </c>
      <c r="Z485" s="16"/>
      <c r="AA485" s="15">
        <f t="shared" si="266"/>
        <v>0</v>
      </c>
      <c r="AB485" s="14">
        <f t="shared" si="267"/>
        <v>0</v>
      </c>
      <c r="AC485" s="12"/>
      <c r="AD485" s="13"/>
      <c r="AE485" s="12"/>
      <c r="AF485" s="11"/>
      <c r="AG485" s="11"/>
      <c r="AH485" s="5" t="s">
        <v>0</v>
      </c>
      <c r="AI485" s="4"/>
    </row>
    <row r="486" spans="1:35" ht="15" customHeight="1" x14ac:dyDescent="0.25">
      <c r="A486" s="221"/>
      <c r="B486" s="240"/>
      <c r="C486" s="281" t="s">
        <v>2052</v>
      </c>
      <c r="D486" s="275">
        <v>40845</v>
      </c>
      <c r="E486" s="276">
        <v>1.1000000000000001</v>
      </c>
      <c r="F486" s="201">
        <v>1</v>
      </c>
      <c r="G486" s="227"/>
      <c r="H486" s="227"/>
      <c r="I486" s="227"/>
      <c r="J486" s="274">
        <v>4193</v>
      </c>
      <c r="K486" s="282" t="s">
        <v>179</v>
      </c>
      <c r="L486" s="59"/>
      <c r="M486" s="71"/>
      <c r="N486" s="23" t="str">
        <f t="shared" si="260"/>
        <v/>
      </c>
      <c r="O486" s="23" t="str">
        <f t="shared" si="261"/>
        <v>◄</v>
      </c>
      <c r="P486" s="24"/>
      <c r="Q486" s="21"/>
      <c r="R486" s="23" t="str">
        <f t="shared" si="262"/>
        <v/>
      </c>
      <c r="S486" s="23" t="str">
        <f t="shared" si="263"/>
        <v>◄</v>
      </c>
      <c r="T486" s="22"/>
      <c r="U486" s="21"/>
      <c r="V486" s="20"/>
      <c r="W486" s="19"/>
      <c r="X486" s="18">
        <f t="shared" si="264"/>
        <v>0</v>
      </c>
      <c r="Y486" s="17">
        <f t="shared" si="265"/>
        <v>0</v>
      </c>
      <c r="Z486" s="16"/>
      <c r="AA486" s="15">
        <f t="shared" si="266"/>
        <v>0</v>
      </c>
      <c r="AB486" s="14">
        <f t="shared" si="267"/>
        <v>0</v>
      </c>
      <c r="AC486" s="12"/>
      <c r="AD486" s="13"/>
      <c r="AE486" s="12"/>
      <c r="AF486" s="11"/>
      <c r="AG486" s="11"/>
      <c r="AH486" s="5" t="s">
        <v>0</v>
      </c>
      <c r="AI486" s="4"/>
    </row>
    <row r="487" spans="1:35" ht="15" customHeight="1" thickBot="1" x14ac:dyDescent="0.3">
      <c r="A487" s="221"/>
      <c r="B487" s="240"/>
      <c r="C487" s="247" t="s">
        <v>2051</v>
      </c>
      <c r="D487" s="275">
        <v>40845</v>
      </c>
      <c r="E487" s="276">
        <v>1.1000000000000001</v>
      </c>
      <c r="F487" s="201">
        <v>1</v>
      </c>
      <c r="G487" s="227"/>
      <c r="H487" s="227"/>
      <c r="I487" s="227"/>
      <c r="J487" s="227"/>
      <c r="K487" s="279" t="s">
        <v>2050</v>
      </c>
      <c r="L487" s="59"/>
      <c r="M487" s="71"/>
      <c r="N487" s="23" t="str">
        <f t="shared" si="260"/>
        <v/>
      </c>
      <c r="O487" s="23" t="str">
        <f t="shared" si="261"/>
        <v>◄</v>
      </c>
      <c r="P487" s="24"/>
      <c r="Q487" s="21"/>
      <c r="R487" s="23" t="str">
        <f t="shared" si="262"/>
        <v/>
      </c>
      <c r="S487" s="23" t="str">
        <f t="shared" si="263"/>
        <v>◄</v>
      </c>
      <c r="T487" s="22"/>
      <c r="U487" s="21"/>
      <c r="V487" s="20"/>
      <c r="W487" s="19"/>
      <c r="X487" s="18">
        <f t="shared" si="264"/>
        <v>0</v>
      </c>
      <c r="Y487" s="17">
        <f t="shared" si="265"/>
        <v>0</v>
      </c>
      <c r="Z487" s="16"/>
      <c r="AA487" s="15">
        <f t="shared" si="266"/>
        <v>0</v>
      </c>
      <c r="AB487" s="14">
        <f t="shared" si="267"/>
        <v>0</v>
      </c>
      <c r="AC487" s="12"/>
      <c r="AD487" s="13"/>
      <c r="AE487" s="12"/>
      <c r="AF487" s="11"/>
      <c r="AG487" s="11"/>
      <c r="AH487" s="5" t="s">
        <v>0</v>
      </c>
      <c r="AI487" s="4"/>
    </row>
    <row r="488" spans="1:35" ht="15" customHeight="1" thickTop="1" thickBot="1" x14ac:dyDescent="0.25">
      <c r="A488" s="214">
        <f>ROWS(A489:A492)-1</f>
        <v>3</v>
      </c>
      <c r="B488" s="215" t="s">
        <v>2049</v>
      </c>
      <c r="C488" s="220"/>
      <c r="D488" s="217"/>
      <c r="E488" s="217"/>
      <c r="F488" s="238"/>
      <c r="G488" s="239"/>
      <c r="H488" s="217"/>
      <c r="I488" s="217"/>
      <c r="J488" s="217"/>
      <c r="K488" s="220"/>
      <c r="L488" s="65">
        <v>40922</v>
      </c>
      <c r="M488" s="64" t="s">
        <v>2048</v>
      </c>
      <c r="N488" s="23"/>
      <c r="O488" s="33" t="str">
        <f>IF(COUNTIF(N489:N492,"?")&gt;0,"?",IF(AND(P488="◄",Q488="►"),"◄►",IF(P488="◄","◄",IF(Q488="►","►",""))))</f>
        <v>◄</v>
      </c>
      <c r="P488" s="32" t="str">
        <f>IF(SUM(P489:P492)+1=ROWS(P489:P492)-COUNTIF(P489:P492,"-"),"","◄")</f>
        <v>◄</v>
      </c>
      <c r="Q488" s="31" t="str">
        <f>IF(SUM(Q489:Q492)&gt;0,"►","")</f>
        <v/>
      </c>
      <c r="R488" s="23"/>
      <c r="S488" s="33" t="str">
        <f>IF(COUNTIF(R489:R492,"?")&gt;0,"?",IF(AND(T488="◄",U488="►"),"◄►",IF(T488="◄","◄",IF(U488="►","►",""))))</f>
        <v>◄</v>
      </c>
      <c r="T488" s="32" t="str">
        <f>IF(SUM(T489:T492)+1=ROWS(T489:T492)-COUNTIF(T489:T492,"-"),"","◄")</f>
        <v>◄</v>
      </c>
      <c r="U488" s="31" t="str">
        <f>IF(SUM(U489:U492)&gt;0,"►","")</f>
        <v/>
      </c>
      <c r="V488" s="10">
        <f>ROWS(V489:V492)-1</f>
        <v>3</v>
      </c>
      <c r="W488" s="30">
        <f>SUM(W489:W492)-W492</f>
        <v>0</v>
      </c>
      <c r="X488" s="29" t="s">
        <v>17</v>
      </c>
      <c r="Y488" s="28"/>
      <c r="Z488" s="30">
        <f>SUM(Z489:Z492)-Z492</f>
        <v>0</v>
      </c>
      <c r="AA488" s="29" t="s">
        <v>17</v>
      </c>
      <c r="AB488" s="28"/>
      <c r="AC488" s="43" t="str">
        <f>IF(AD488="◄","◄",IF(AD488="ok","►",""))</f>
        <v>◄</v>
      </c>
      <c r="AD488" s="42" t="str">
        <f>IF(AD489&gt;0,"OK","◄")</f>
        <v>◄</v>
      </c>
      <c r="AE488" s="41" t="str">
        <f>IF(AND(AF488="◄",AG488="►"),"◄?►",IF(AF488="◄","◄",IF(AG488="►","►","")))</f>
        <v>◄</v>
      </c>
      <c r="AF488" s="32" t="str">
        <f>IF(AF489&gt;0,"","◄")</f>
        <v>◄</v>
      </c>
      <c r="AG488" s="31" t="str">
        <f>IF(AG489&gt;0,"►","")</f>
        <v/>
      </c>
      <c r="AH488" s="5" t="s">
        <v>0</v>
      </c>
      <c r="AI488" s="4"/>
    </row>
    <row r="489" spans="1:35" ht="21" customHeight="1" x14ac:dyDescent="0.25">
      <c r="A489" s="221"/>
      <c r="B489" s="295"/>
      <c r="C489" s="296" t="s">
        <v>2046</v>
      </c>
      <c r="D489" s="297">
        <v>40922</v>
      </c>
      <c r="E489" s="298">
        <v>1.05</v>
      </c>
      <c r="F489" s="201">
        <v>1</v>
      </c>
      <c r="G489" s="299"/>
      <c r="H489" s="299"/>
      <c r="I489" s="299"/>
      <c r="J489" s="299"/>
      <c r="K489" s="300" t="s">
        <v>2047</v>
      </c>
      <c r="L489" s="26"/>
      <c r="M489" s="25"/>
      <c r="N489" s="23" t="str">
        <f>IF(O489="?","?","")</f>
        <v/>
      </c>
      <c r="O489" s="23" t="str">
        <f>IF(AND(P489="",Q489&gt;0),"?",IF(P489="","◄",IF(Q489&gt;=1,"►","")))</f>
        <v>◄</v>
      </c>
      <c r="P489" s="24"/>
      <c r="Q489" s="21"/>
      <c r="R489" s="23" t="str">
        <f>IF(S489="?","?","")</f>
        <v/>
      </c>
      <c r="S489" s="23" t="str">
        <f>IF(AND(T489="",U489&gt;0),"?",IF(T489="","◄",IF(U489&gt;=1,"►","")))</f>
        <v>◄</v>
      </c>
      <c r="T489" s="22"/>
      <c r="U489" s="21"/>
      <c r="V489" s="20"/>
      <c r="W489" s="19"/>
      <c r="X489" s="18">
        <f t="shared" ref="X489:Y491" si="268">(P489*W489)</f>
        <v>0</v>
      </c>
      <c r="Y489" s="17">
        <f t="shared" si="268"/>
        <v>0</v>
      </c>
      <c r="Z489" s="16"/>
      <c r="AA489" s="15">
        <f t="shared" ref="AA489:AB491" si="269">(T489*Z489)</f>
        <v>0</v>
      </c>
      <c r="AB489" s="14">
        <f t="shared" si="269"/>
        <v>0</v>
      </c>
      <c r="AC489" s="39" t="str">
        <f>IF(AD489&gt;0,"ok","◄")</f>
        <v>◄</v>
      </c>
      <c r="AD489" s="40"/>
      <c r="AE489" s="39" t="str">
        <f>IF(AND(AF489="",AG489&gt;0),"?",IF(AF489="","◄",IF(AG489&gt;=1,"►","")))</f>
        <v>◄</v>
      </c>
      <c r="AF489" s="38"/>
      <c r="AG489" s="37"/>
      <c r="AH489" s="5" t="s">
        <v>0</v>
      </c>
      <c r="AI489" s="4"/>
    </row>
    <row r="490" spans="1:35" ht="19.2" customHeight="1" x14ac:dyDescent="0.3">
      <c r="A490" s="221"/>
      <c r="B490" s="301"/>
      <c r="C490" s="301"/>
      <c r="D490" s="301"/>
      <c r="E490" s="301"/>
      <c r="F490" s="301"/>
      <c r="G490" s="301"/>
      <c r="H490" s="301"/>
      <c r="I490" s="301"/>
      <c r="J490" s="301"/>
      <c r="K490" s="302"/>
      <c r="L490" s="70"/>
      <c r="M490" s="70"/>
      <c r="N490" s="70"/>
      <c r="O490" s="70"/>
      <c r="P490" s="70"/>
      <c r="Q490" s="70"/>
      <c r="R490" s="70"/>
      <c r="S490" s="70"/>
      <c r="T490" s="70"/>
      <c r="U490" s="70"/>
      <c r="V490" s="70"/>
      <c r="W490" s="70"/>
      <c r="X490" s="70"/>
      <c r="Y490" s="70"/>
      <c r="Z490" s="70"/>
      <c r="AA490" s="70"/>
      <c r="AB490" s="70"/>
      <c r="AC490" s="70"/>
      <c r="AD490" s="70"/>
      <c r="AE490" s="70"/>
      <c r="AF490" s="70"/>
      <c r="AG490" s="70"/>
      <c r="AH490" s="5" t="s">
        <v>0</v>
      </c>
      <c r="AI490" s="4"/>
    </row>
    <row r="491" spans="1:35" ht="15" customHeight="1" thickBot="1" x14ac:dyDescent="0.3">
      <c r="A491" s="221"/>
      <c r="B491" s="252" t="s">
        <v>23</v>
      </c>
      <c r="C491" s="303" t="s">
        <v>2046</v>
      </c>
      <c r="D491" s="297">
        <f>D489</f>
        <v>40922</v>
      </c>
      <c r="E491" s="304">
        <v>5.25</v>
      </c>
      <c r="F491" s="305">
        <v>1</v>
      </c>
      <c r="G491" s="301"/>
      <c r="H491" s="301"/>
      <c r="I491" s="301"/>
      <c r="J491" s="301"/>
      <c r="K491" s="306" t="s">
        <v>2045</v>
      </c>
      <c r="L491" s="26"/>
      <c r="M491" s="25"/>
      <c r="N491" s="23" t="str">
        <f>IF(O491="?","?","")</f>
        <v/>
      </c>
      <c r="O491" s="23" t="str">
        <f>IF(AND(P491="",Q491&gt;0),"?",IF(P491="","◄",IF(Q491&gt;=1,"►","")))</f>
        <v>◄</v>
      </c>
      <c r="P491" s="24"/>
      <c r="Q491" s="21"/>
      <c r="R491" s="23" t="str">
        <f>IF(S491="?","?","")</f>
        <v/>
      </c>
      <c r="S491" s="23" t="str">
        <f>IF(AND(T491="",U491&gt;0),"?",IF(T491="","◄",IF(U491&gt;=1,"►","")))</f>
        <v>◄</v>
      </c>
      <c r="T491" s="22"/>
      <c r="U491" s="21"/>
      <c r="V491" s="20"/>
      <c r="W491" s="19"/>
      <c r="X491" s="18">
        <f t="shared" si="268"/>
        <v>0</v>
      </c>
      <c r="Y491" s="17">
        <f t="shared" si="268"/>
        <v>0</v>
      </c>
      <c r="Z491" s="16"/>
      <c r="AA491" s="15">
        <f t="shared" si="269"/>
        <v>0</v>
      </c>
      <c r="AB491" s="14">
        <f t="shared" si="269"/>
        <v>0</v>
      </c>
      <c r="AC491" s="12"/>
      <c r="AD491" s="13"/>
      <c r="AE491" s="12"/>
      <c r="AF491" s="151"/>
      <c r="AG491" s="152"/>
      <c r="AH491" s="5" t="s">
        <v>0</v>
      </c>
      <c r="AI491" s="4"/>
    </row>
    <row r="492" spans="1:35" ht="15" customHeight="1" thickTop="1" thickBot="1" x14ac:dyDescent="0.25">
      <c r="A492" s="214">
        <f>ROWS(A493:A507)-1</f>
        <v>14</v>
      </c>
      <c r="B492" s="215" t="s">
        <v>2044</v>
      </c>
      <c r="C492" s="220"/>
      <c r="D492" s="217"/>
      <c r="E492" s="217"/>
      <c r="F492" s="238"/>
      <c r="G492" s="239"/>
      <c r="H492" s="217"/>
      <c r="I492" s="217"/>
      <c r="J492" s="217"/>
      <c r="K492" s="220"/>
      <c r="L492" s="65">
        <v>40922</v>
      </c>
      <c r="M492" s="64" t="s">
        <v>2043</v>
      </c>
      <c r="N492" s="23"/>
      <c r="O492" s="33" t="str">
        <f>IF(COUNTIF(N493:N507,"?")&gt;0,"?",IF(AND(P492="◄",Q492="►"),"◄►",IF(P492="◄","◄",IF(Q492="►","►",""))))</f>
        <v>◄</v>
      </c>
      <c r="P492" s="32" t="str">
        <f>IF(SUM(P493:P507)+1=ROWS(P493:P507)-COUNTIF(P493:P507,"-"),"","◄")</f>
        <v>◄</v>
      </c>
      <c r="Q492" s="31" t="str">
        <f>IF(SUM(Q493:Q507)&gt;0,"►","")</f>
        <v/>
      </c>
      <c r="R492" s="23"/>
      <c r="S492" s="33" t="str">
        <f>IF(COUNTIF(R493:R507,"?")&gt;0,"?",IF(AND(T492="◄",U492="►"),"◄►",IF(T492="◄","◄",IF(U492="►","►",""))))</f>
        <v>◄</v>
      </c>
      <c r="T492" s="32" t="str">
        <f>IF(SUM(T493:T507)+1=ROWS(T493:T507)-COUNTIF(T493:T507,"-"),"","◄")</f>
        <v>◄</v>
      </c>
      <c r="U492" s="31" t="str">
        <f>IF(SUM(U493:U507)&gt;0,"►","")</f>
        <v/>
      </c>
      <c r="V492" s="10">
        <f>ROWS(V493:V507)-1</f>
        <v>14</v>
      </c>
      <c r="W492" s="30">
        <f>SUM(W493:W507)-W507</f>
        <v>0</v>
      </c>
      <c r="X492" s="29" t="s">
        <v>17</v>
      </c>
      <c r="Y492" s="28"/>
      <c r="Z492" s="30">
        <f>SUM(Z493:Z507)-Z507</f>
        <v>0</v>
      </c>
      <c r="AA492" s="29" t="s">
        <v>17</v>
      </c>
      <c r="AB492" s="28"/>
      <c r="AC492" s="12"/>
      <c r="AD492" s="13"/>
      <c r="AE492" s="12"/>
      <c r="AF492" s="32" t="s">
        <v>47</v>
      </c>
      <c r="AG492" s="31">
        <f>D489</f>
        <v>40922</v>
      </c>
      <c r="AH492" s="5" t="s">
        <v>0</v>
      </c>
      <c r="AI492" s="4"/>
    </row>
    <row r="493" spans="1:35" ht="15" customHeight="1" x14ac:dyDescent="0.25">
      <c r="A493" s="221"/>
      <c r="B493" s="307"/>
      <c r="C493" s="308" t="s">
        <v>2035</v>
      </c>
      <c r="D493" s="309">
        <v>40922</v>
      </c>
      <c r="E493" s="310">
        <v>0.99</v>
      </c>
      <c r="F493" s="311">
        <v>1</v>
      </c>
      <c r="G493" s="312"/>
      <c r="H493" s="312"/>
      <c r="I493" s="312"/>
      <c r="J493" s="312"/>
      <c r="K493" s="313" t="s">
        <v>2042</v>
      </c>
      <c r="L493" s="61"/>
      <c r="M493" s="66" t="s">
        <v>599</v>
      </c>
      <c r="N493" s="23" t="str">
        <f t="shared" ref="N493:N506" si="270">IF(O493="?","?","")</f>
        <v/>
      </c>
      <c r="O493" s="23" t="str">
        <f t="shared" ref="O493:O506" si="271">IF(AND(P493="",Q493&gt;0),"?",IF(P493="","◄",IF(Q493&gt;=1,"►","")))</f>
        <v>◄</v>
      </c>
      <c r="P493" s="24"/>
      <c r="Q493" s="21"/>
      <c r="R493" s="23" t="str">
        <f t="shared" ref="R493:R506" si="272">IF(S493="?","?","")</f>
        <v/>
      </c>
      <c r="S493" s="23" t="str">
        <f t="shared" ref="S493:S506" si="273">IF(AND(T493="",U493&gt;0),"?",IF(T493="","◄",IF(U493&gt;=1,"►","")))</f>
        <v>◄</v>
      </c>
      <c r="T493" s="22"/>
      <c r="U493" s="21"/>
      <c r="V493" s="20"/>
      <c r="W493" s="19"/>
      <c r="X493" s="18">
        <f t="shared" ref="X493:X506" si="274">(P493*W493)</f>
        <v>0</v>
      </c>
      <c r="Y493" s="17">
        <f t="shared" ref="Y493:Y506" si="275">(Q493*X493)</f>
        <v>0</v>
      </c>
      <c r="Z493" s="16"/>
      <c r="AA493" s="15">
        <f t="shared" ref="AA493:AA506" si="276">(T493*Z493)</f>
        <v>0</v>
      </c>
      <c r="AB493" s="14">
        <f t="shared" ref="AB493:AB506" si="277">(U493*AA493)</f>
        <v>0</v>
      </c>
      <c r="AC493" s="12"/>
      <c r="AD493" s="13"/>
      <c r="AE493" s="12"/>
      <c r="AF493" s="11"/>
      <c r="AG493" s="11"/>
      <c r="AH493" s="5" t="s">
        <v>0</v>
      </c>
      <c r="AI493" s="4"/>
    </row>
    <row r="494" spans="1:35" ht="15" customHeight="1" x14ac:dyDescent="0.25">
      <c r="A494" s="221"/>
      <c r="B494" s="307"/>
      <c r="C494" s="274">
        <v>4196</v>
      </c>
      <c r="D494" s="314">
        <v>40922</v>
      </c>
      <c r="E494" s="276">
        <v>0.99</v>
      </c>
      <c r="F494" s="199">
        <v>1</v>
      </c>
      <c r="G494" s="227"/>
      <c r="H494" s="227"/>
      <c r="I494" s="227"/>
      <c r="J494" s="227"/>
      <c r="K494" s="315" t="s">
        <v>2041</v>
      </c>
      <c r="L494" s="61"/>
      <c r="M494" s="55"/>
      <c r="N494" s="23" t="str">
        <f t="shared" si="270"/>
        <v/>
      </c>
      <c r="O494" s="23" t="str">
        <f t="shared" si="271"/>
        <v>◄</v>
      </c>
      <c r="P494" s="24"/>
      <c r="Q494" s="21"/>
      <c r="R494" s="23" t="str">
        <f t="shared" si="272"/>
        <v/>
      </c>
      <c r="S494" s="23" t="str">
        <f t="shared" si="273"/>
        <v>◄</v>
      </c>
      <c r="T494" s="22"/>
      <c r="U494" s="21"/>
      <c r="V494" s="20"/>
      <c r="W494" s="19"/>
      <c r="X494" s="18">
        <f t="shared" si="274"/>
        <v>0</v>
      </c>
      <c r="Y494" s="17">
        <f t="shared" si="275"/>
        <v>0</v>
      </c>
      <c r="Z494" s="16"/>
      <c r="AA494" s="15">
        <f t="shared" si="276"/>
        <v>0</v>
      </c>
      <c r="AB494" s="14">
        <f t="shared" si="277"/>
        <v>0</v>
      </c>
      <c r="AC494" s="12"/>
      <c r="AD494" s="13"/>
      <c r="AE494" s="12"/>
      <c r="AF494" s="11"/>
      <c r="AG494" s="11"/>
      <c r="AH494" s="5" t="s">
        <v>0</v>
      </c>
      <c r="AI494" s="4"/>
    </row>
    <row r="495" spans="1:35" ht="15" customHeight="1" x14ac:dyDescent="0.25">
      <c r="A495" s="221"/>
      <c r="B495" s="307"/>
      <c r="C495" s="274">
        <v>4197</v>
      </c>
      <c r="D495" s="314">
        <v>40922</v>
      </c>
      <c r="E495" s="276">
        <v>0.99</v>
      </c>
      <c r="F495" s="199">
        <v>1</v>
      </c>
      <c r="G495" s="227"/>
      <c r="H495" s="227"/>
      <c r="I495" s="227"/>
      <c r="J495" s="227"/>
      <c r="K495" s="315" t="s">
        <v>2040</v>
      </c>
      <c r="L495" s="61"/>
      <c r="M495" s="55"/>
      <c r="N495" s="23" t="str">
        <f t="shared" si="270"/>
        <v/>
      </c>
      <c r="O495" s="23" t="str">
        <f t="shared" si="271"/>
        <v>◄</v>
      </c>
      <c r="P495" s="24"/>
      <c r="Q495" s="21"/>
      <c r="R495" s="23" t="str">
        <f t="shared" si="272"/>
        <v/>
      </c>
      <c r="S495" s="23" t="str">
        <f t="shared" si="273"/>
        <v>◄</v>
      </c>
      <c r="T495" s="22"/>
      <c r="U495" s="21"/>
      <c r="V495" s="20"/>
      <c r="W495" s="19"/>
      <c r="X495" s="18">
        <f t="shared" si="274"/>
        <v>0</v>
      </c>
      <c r="Y495" s="17">
        <f t="shared" si="275"/>
        <v>0</v>
      </c>
      <c r="Z495" s="16"/>
      <c r="AA495" s="15">
        <f t="shared" si="276"/>
        <v>0</v>
      </c>
      <c r="AB495" s="14">
        <f t="shared" si="277"/>
        <v>0</v>
      </c>
      <c r="AC495" s="12"/>
      <c r="AD495" s="13"/>
      <c r="AE495" s="12"/>
      <c r="AF495" s="11"/>
      <c r="AG495" s="11"/>
      <c r="AH495" s="5" t="s">
        <v>0</v>
      </c>
      <c r="AI495" s="4"/>
    </row>
    <row r="496" spans="1:35" ht="15" customHeight="1" x14ac:dyDescent="0.25">
      <c r="A496" s="221"/>
      <c r="B496" s="307"/>
      <c r="C496" s="274">
        <v>4198</v>
      </c>
      <c r="D496" s="314">
        <v>40922</v>
      </c>
      <c r="E496" s="276">
        <v>0.99</v>
      </c>
      <c r="F496" s="199">
        <v>1</v>
      </c>
      <c r="G496" s="227"/>
      <c r="H496" s="227"/>
      <c r="I496" s="227"/>
      <c r="J496" s="227"/>
      <c r="K496" s="315" t="s">
        <v>2039</v>
      </c>
      <c r="L496" s="61"/>
      <c r="M496" s="55"/>
      <c r="N496" s="23" t="str">
        <f t="shared" si="270"/>
        <v/>
      </c>
      <c r="O496" s="23" t="str">
        <f t="shared" si="271"/>
        <v>◄</v>
      </c>
      <c r="P496" s="24"/>
      <c r="Q496" s="21"/>
      <c r="R496" s="23" t="str">
        <f t="shared" si="272"/>
        <v/>
      </c>
      <c r="S496" s="23" t="str">
        <f t="shared" si="273"/>
        <v>◄</v>
      </c>
      <c r="T496" s="22"/>
      <c r="U496" s="21"/>
      <c r="V496" s="20"/>
      <c r="W496" s="19"/>
      <c r="X496" s="18">
        <f t="shared" si="274"/>
        <v>0</v>
      </c>
      <c r="Y496" s="17">
        <f t="shared" si="275"/>
        <v>0</v>
      </c>
      <c r="Z496" s="16"/>
      <c r="AA496" s="15">
        <f t="shared" si="276"/>
        <v>0</v>
      </c>
      <c r="AB496" s="14">
        <f t="shared" si="277"/>
        <v>0</v>
      </c>
      <c r="AC496" s="12"/>
      <c r="AD496" s="13"/>
      <c r="AE496" s="12"/>
      <c r="AF496" s="11"/>
      <c r="AG496" s="11"/>
      <c r="AH496" s="5" t="s">
        <v>0</v>
      </c>
      <c r="AI496" s="4"/>
    </row>
    <row r="497" spans="1:35" ht="15" customHeight="1" x14ac:dyDescent="0.25">
      <c r="A497" s="221"/>
      <c r="B497" s="307"/>
      <c r="C497" s="274">
        <v>4199</v>
      </c>
      <c r="D497" s="314">
        <v>40922</v>
      </c>
      <c r="E497" s="276">
        <v>0.99</v>
      </c>
      <c r="F497" s="199">
        <v>1</v>
      </c>
      <c r="G497" s="227"/>
      <c r="H497" s="227"/>
      <c r="I497" s="227"/>
      <c r="J497" s="227"/>
      <c r="K497" s="315" t="s">
        <v>2038</v>
      </c>
      <c r="L497" s="61"/>
      <c r="M497" s="55"/>
      <c r="N497" s="23" t="str">
        <f t="shared" si="270"/>
        <v/>
      </c>
      <c r="O497" s="23" t="str">
        <f t="shared" si="271"/>
        <v>◄</v>
      </c>
      <c r="P497" s="24"/>
      <c r="Q497" s="21"/>
      <c r="R497" s="23" t="str">
        <f t="shared" si="272"/>
        <v/>
      </c>
      <c r="S497" s="23" t="str">
        <f t="shared" si="273"/>
        <v>◄</v>
      </c>
      <c r="T497" s="22"/>
      <c r="U497" s="21"/>
      <c r="V497" s="20"/>
      <c r="W497" s="19"/>
      <c r="X497" s="18">
        <f t="shared" si="274"/>
        <v>0</v>
      </c>
      <c r="Y497" s="17">
        <f t="shared" si="275"/>
        <v>0</v>
      </c>
      <c r="Z497" s="16"/>
      <c r="AA497" s="15">
        <f t="shared" si="276"/>
        <v>0</v>
      </c>
      <c r="AB497" s="14">
        <f t="shared" si="277"/>
        <v>0</v>
      </c>
      <c r="AC497" s="12"/>
      <c r="AD497" s="13"/>
      <c r="AE497" s="12"/>
      <c r="AF497" s="11"/>
      <c r="AG497" s="11"/>
      <c r="AH497" s="5" t="s">
        <v>0</v>
      </c>
      <c r="AI497" s="4"/>
    </row>
    <row r="498" spans="1:35" ht="15" customHeight="1" x14ac:dyDescent="0.25">
      <c r="A498" s="221"/>
      <c r="B498" s="307"/>
      <c r="C498" s="274">
        <v>4200</v>
      </c>
      <c r="D498" s="314">
        <v>40922</v>
      </c>
      <c r="E498" s="276">
        <v>0.99</v>
      </c>
      <c r="F498" s="199">
        <v>1</v>
      </c>
      <c r="G498" s="227"/>
      <c r="H498" s="227"/>
      <c r="I498" s="227"/>
      <c r="J498" s="227"/>
      <c r="K498" s="315" t="s">
        <v>2037</v>
      </c>
      <c r="L498" s="61"/>
      <c r="M498" s="66" t="s">
        <v>597</v>
      </c>
      <c r="N498" s="23" t="str">
        <f t="shared" si="270"/>
        <v/>
      </c>
      <c r="O498" s="23" t="str">
        <f t="shared" si="271"/>
        <v>◄</v>
      </c>
      <c r="P498" s="24"/>
      <c r="Q498" s="21"/>
      <c r="R498" s="23" t="str">
        <f t="shared" si="272"/>
        <v/>
      </c>
      <c r="S498" s="23" t="str">
        <f t="shared" si="273"/>
        <v>◄</v>
      </c>
      <c r="T498" s="22"/>
      <c r="U498" s="21"/>
      <c r="V498" s="20"/>
      <c r="W498" s="19"/>
      <c r="X498" s="18">
        <f t="shared" si="274"/>
        <v>0</v>
      </c>
      <c r="Y498" s="17">
        <f t="shared" si="275"/>
        <v>0</v>
      </c>
      <c r="Z498" s="16"/>
      <c r="AA498" s="15">
        <f t="shared" si="276"/>
        <v>0</v>
      </c>
      <c r="AB498" s="14">
        <f t="shared" si="277"/>
        <v>0</v>
      </c>
      <c r="AC498" s="12"/>
      <c r="AD498" s="13"/>
      <c r="AE498" s="12"/>
      <c r="AF498" s="11"/>
      <c r="AG498" s="11"/>
      <c r="AH498" s="5" t="s">
        <v>0</v>
      </c>
      <c r="AI498" s="4"/>
    </row>
    <row r="499" spans="1:35" ht="15" customHeight="1" x14ac:dyDescent="0.25">
      <c r="A499" s="221"/>
      <c r="B499" s="307"/>
      <c r="C499" s="281" t="s">
        <v>2036</v>
      </c>
      <c r="D499" s="314">
        <v>40922</v>
      </c>
      <c r="E499" s="276">
        <v>0.99</v>
      </c>
      <c r="F499" s="199">
        <v>1</v>
      </c>
      <c r="G499" s="227"/>
      <c r="H499" s="274" t="s">
        <v>2035</v>
      </c>
      <c r="I499" s="289" t="s">
        <v>0</v>
      </c>
      <c r="J499" s="274">
        <v>4200</v>
      </c>
      <c r="K499" s="316" t="s">
        <v>2034</v>
      </c>
      <c r="L499" s="26"/>
      <c r="M499" s="25"/>
      <c r="N499" s="23" t="str">
        <f t="shared" si="270"/>
        <v/>
      </c>
      <c r="O499" s="23" t="str">
        <f t="shared" si="271"/>
        <v>◄</v>
      </c>
      <c r="P499" s="24"/>
      <c r="Q499" s="21"/>
      <c r="R499" s="23" t="str">
        <f t="shared" si="272"/>
        <v/>
      </c>
      <c r="S499" s="23" t="str">
        <f t="shared" si="273"/>
        <v>◄</v>
      </c>
      <c r="T499" s="22"/>
      <c r="U499" s="21"/>
      <c r="V499" s="20"/>
      <c r="W499" s="19"/>
      <c r="X499" s="18">
        <f t="shared" si="274"/>
        <v>0</v>
      </c>
      <c r="Y499" s="17">
        <f t="shared" si="275"/>
        <v>0</v>
      </c>
      <c r="Z499" s="16"/>
      <c r="AA499" s="15">
        <f t="shared" si="276"/>
        <v>0</v>
      </c>
      <c r="AB499" s="14">
        <f t="shared" si="277"/>
        <v>0</v>
      </c>
      <c r="AC499" s="12"/>
      <c r="AD499" s="13"/>
      <c r="AE499" s="12"/>
      <c r="AF499" s="11"/>
      <c r="AG499" s="11"/>
      <c r="AH499" s="5" t="s">
        <v>0</v>
      </c>
      <c r="AI499" s="4"/>
    </row>
    <row r="500" spans="1:35" ht="15" customHeight="1" x14ac:dyDescent="0.25">
      <c r="A500" s="221"/>
      <c r="B500" s="307"/>
      <c r="C500" s="281" t="s">
        <v>2033</v>
      </c>
      <c r="D500" s="314">
        <v>40922</v>
      </c>
      <c r="E500" s="276">
        <v>0.99</v>
      </c>
      <c r="F500" s="199">
        <v>1</v>
      </c>
      <c r="G500" s="227"/>
      <c r="H500" s="227"/>
      <c r="I500" s="227"/>
      <c r="J500" s="274" t="s">
        <v>2032</v>
      </c>
      <c r="K500" s="316" t="s">
        <v>29</v>
      </c>
      <c r="L500" s="26"/>
      <c r="M500" s="25"/>
      <c r="N500" s="23" t="str">
        <f t="shared" si="270"/>
        <v/>
      </c>
      <c r="O500" s="23" t="str">
        <f t="shared" si="271"/>
        <v>◄</v>
      </c>
      <c r="P500" s="24"/>
      <c r="Q500" s="21"/>
      <c r="R500" s="23" t="str">
        <f t="shared" si="272"/>
        <v/>
      </c>
      <c r="S500" s="23" t="str">
        <f t="shared" si="273"/>
        <v>◄</v>
      </c>
      <c r="T500" s="22"/>
      <c r="U500" s="21"/>
      <c r="V500" s="20"/>
      <c r="W500" s="19"/>
      <c r="X500" s="18">
        <f t="shared" si="274"/>
        <v>0</v>
      </c>
      <c r="Y500" s="17">
        <f t="shared" si="275"/>
        <v>0</v>
      </c>
      <c r="Z500" s="16"/>
      <c r="AA500" s="15">
        <f t="shared" si="276"/>
        <v>0</v>
      </c>
      <c r="AB500" s="14">
        <f t="shared" si="277"/>
        <v>0</v>
      </c>
      <c r="AC500" s="12"/>
      <c r="AD500" s="13"/>
      <c r="AE500" s="12"/>
      <c r="AF500" s="11"/>
      <c r="AG500" s="11"/>
      <c r="AH500" s="5" t="s">
        <v>0</v>
      </c>
      <c r="AI500" s="4"/>
    </row>
    <row r="501" spans="1:35" ht="15" customHeight="1" x14ac:dyDescent="0.25">
      <c r="A501" s="221"/>
      <c r="B501" s="307"/>
      <c r="C501" s="281" t="s">
        <v>2031</v>
      </c>
      <c r="D501" s="314">
        <v>40922</v>
      </c>
      <c r="E501" s="276">
        <v>0.99</v>
      </c>
      <c r="F501" s="199">
        <v>1</v>
      </c>
      <c r="G501" s="227"/>
      <c r="H501" s="227"/>
      <c r="I501" s="227"/>
      <c r="J501" s="274">
        <v>4197</v>
      </c>
      <c r="K501" s="316" t="s">
        <v>29</v>
      </c>
      <c r="L501" s="26"/>
      <c r="M501" s="25"/>
      <c r="N501" s="23" t="str">
        <f t="shared" si="270"/>
        <v/>
      </c>
      <c r="O501" s="23" t="str">
        <f t="shared" si="271"/>
        <v>◄</v>
      </c>
      <c r="P501" s="24"/>
      <c r="Q501" s="21"/>
      <c r="R501" s="23" t="str">
        <f t="shared" si="272"/>
        <v/>
      </c>
      <c r="S501" s="23" t="str">
        <f t="shared" si="273"/>
        <v>◄</v>
      </c>
      <c r="T501" s="22"/>
      <c r="U501" s="21"/>
      <c r="V501" s="20"/>
      <c r="W501" s="19"/>
      <c r="X501" s="18">
        <f t="shared" si="274"/>
        <v>0</v>
      </c>
      <c r="Y501" s="17">
        <f t="shared" si="275"/>
        <v>0</v>
      </c>
      <c r="Z501" s="16"/>
      <c r="AA501" s="15">
        <f t="shared" si="276"/>
        <v>0</v>
      </c>
      <c r="AB501" s="14">
        <f t="shared" si="277"/>
        <v>0</v>
      </c>
      <c r="AC501" s="12"/>
      <c r="AD501" s="13"/>
      <c r="AE501" s="12"/>
      <c r="AF501" s="11"/>
      <c r="AG501" s="11"/>
      <c r="AH501" s="5" t="s">
        <v>0</v>
      </c>
      <c r="AI501" s="4"/>
    </row>
    <row r="502" spans="1:35" ht="15" customHeight="1" x14ac:dyDescent="0.25">
      <c r="A502" s="221"/>
      <c r="B502" s="307"/>
      <c r="C502" s="281" t="s">
        <v>2030</v>
      </c>
      <c r="D502" s="314">
        <v>40922</v>
      </c>
      <c r="E502" s="276">
        <v>0.99</v>
      </c>
      <c r="F502" s="199">
        <v>1</v>
      </c>
      <c r="G502" s="227"/>
      <c r="H502" s="227"/>
      <c r="I502" s="227"/>
      <c r="J502" s="274">
        <v>4198</v>
      </c>
      <c r="K502" s="316" t="s">
        <v>29</v>
      </c>
      <c r="L502" s="26"/>
      <c r="M502" s="25"/>
      <c r="N502" s="23" t="str">
        <f t="shared" si="270"/>
        <v/>
      </c>
      <c r="O502" s="23" t="str">
        <f t="shared" si="271"/>
        <v>◄</v>
      </c>
      <c r="P502" s="24"/>
      <c r="Q502" s="21"/>
      <c r="R502" s="23" t="str">
        <f t="shared" si="272"/>
        <v/>
      </c>
      <c r="S502" s="23" t="str">
        <f t="shared" si="273"/>
        <v>◄</v>
      </c>
      <c r="T502" s="22"/>
      <c r="U502" s="21"/>
      <c r="V502" s="20"/>
      <c r="W502" s="19"/>
      <c r="X502" s="18">
        <f t="shared" si="274"/>
        <v>0</v>
      </c>
      <c r="Y502" s="17">
        <f t="shared" si="275"/>
        <v>0</v>
      </c>
      <c r="Z502" s="16"/>
      <c r="AA502" s="15">
        <f t="shared" si="276"/>
        <v>0</v>
      </c>
      <c r="AB502" s="14">
        <f t="shared" si="277"/>
        <v>0</v>
      </c>
      <c r="AC502" s="12"/>
      <c r="AD502" s="13"/>
      <c r="AE502" s="12"/>
      <c r="AF502" s="11"/>
      <c r="AG502" s="11"/>
      <c r="AH502" s="5" t="s">
        <v>0</v>
      </c>
      <c r="AI502" s="4"/>
    </row>
    <row r="503" spans="1:35" ht="15" customHeight="1" x14ac:dyDescent="0.25">
      <c r="A503" s="221"/>
      <c r="B503" s="307"/>
      <c r="C503" s="281" t="s">
        <v>2029</v>
      </c>
      <c r="D503" s="314">
        <v>40922</v>
      </c>
      <c r="E503" s="276">
        <v>0.99</v>
      </c>
      <c r="F503" s="199">
        <v>1</v>
      </c>
      <c r="G503" s="227"/>
      <c r="H503" s="227"/>
      <c r="I503" s="227"/>
      <c r="J503" s="274">
        <v>4199</v>
      </c>
      <c r="K503" s="316" t="s">
        <v>29</v>
      </c>
      <c r="L503" s="26"/>
      <c r="M503" s="25"/>
      <c r="N503" s="23" t="str">
        <f t="shared" si="270"/>
        <v/>
      </c>
      <c r="O503" s="23" t="str">
        <f t="shared" si="271"/>
        <v>◄</v>
      </c>
      <c r="P503" s="24"/>
      <c r="Q503" s="21"/>
      <c r="R503" s="23" t="str">
        <f t="shared" si="272"/>
        <v/>
      </c>
      <c r="S503" s="23" t="str">
        <f t="shared" si="273"/>
        <v>◄</v>
      </c>
      <c r="T503" s="22"/>
      <c r="U503" s="21"/>
      <c r="V503" s="20"/>
      <c r="W503" s="19"/>
      <c r="X503" s="18">
        <f t="shared" si="274"/>
        <v>0</v>
      </c>
      <c r="Y503" s="17">
        <f t="shared" si="275"/>
        <v>0</v>
      </c>
      <c r="Z503" s="16"/>
      <c r="AA503" s="15">
        <f t="shared" si="276"/>
        <v>0</v>
      </c>
      <c r="AB503" s="14">
        <f t="shared" si="277"/>
        <v>0</v>
      </c>
      <c r="AC503" s="12"/>
      <c r="AD503" s="13"/>
      <c r="AE503" s="12"/>
      <c r="AF503" s="11"/>
      <c r="AG503" s="11"/>
      <c r="AH503" s="5" t="s">
        <v>0</v>
      </c>
      <c r="AI503" s="4"/>
    </row>
    <row r="504" spans="1:35" ht="15" customHeight="1" x14ac:dyDescent="0.25">
      <c r="A504" s="221"/>
      <c r="B504" s="307"/>
      <c r="C504" s="281" t="s">
        <v>2028</v>
      </c>
      <c r="D504" s="314">
        <v>40922</v>
      </c>
      <c r="E504" s="276">
        <v>0.99</v>
      </c>
      <c r="F504" s="199">
        <v>1</v>
      </c>
      <c r="G504" s="227"/>
      <c r="H504" s="227"/>
      <c r="I504" s="227"/>
      <c r="J504" s="274">
        <v>4200</v>
      </c>
      <c r="K504" s="316" t="s">
        <v>29</v>
      </c>
      <c r="L504" s="26"/>
      <c r="M504" s="25"/>
      <c r="N504" s="23" t="str">
        <f t="shared" si="270"/>
        <v/>
      </c>
      <c r="O504" s="23" t="str">
        <f t="shared" si="271"/>
        <v>◄</v>
      </c>
      <c r="P504" s="24"/>
      <c r="Q504" s="21"/>
      <c r="R504" s="23" t="str">
        <f t="shared" si="272"/>
        <v/>
      </c>
      <c r="S504" s="23" t="str">
        <f t="shared" si="273"/>
        <v>◄</v>
      </c>
      <c r="T504" s="22"/>
      <c r="U504" s="21"/>
      <c r="V504" s="20"/>
      <c r="W504" s="19"/>
      <c r="X504" s="18">
        <f t="shared" si="274"/>
        <v>0</v>
      </c>
      <c r="Y504" s="17">
        <f t="shared" si="275"/>
        <v>0</v>
      </c>
      <c r="Z504" s="16"/>
      <c r="AA504" s="15">
        <f t="shared" si="276"/>
        <v>0</v>
      </c>
      <c r="AB504" s="14">
        <f t="shared" si="277"/>
        <v>0</v>
      </c>
      <c r="AC504" s="12"/>
      <c r="AD504" s="13"/>
      <c r="AE504" s="12"/>
      <c r="AF504" s="11"/>
      <c r="AG504" s="11"/>
      <c r="AH504" s="5" t="s">
        <v>0</v>
      </c>
      <c r="AI504" s="4"/>
    </row>
    <row r="505" spans="1:35" ht="15" customHeight="1" x14ac:dyDescent="0.25">
      <c r="A505" s="221"/>
      <c r="B505" s="307"/>
      <c r="C505" s="281" t="s">
        <v>2027</v>
      </c>
      <c r="D505" s="314">
        <v>40922</v>
      </c>
      <c r="E505" s="276">
        <v>0.99</v>
      </c>
      <c r="F505" s="199">
        <v>1</v>
      </c>
      <c r="G505" s="227"/>
      <c r="H505" s="227"/>
      <c r="I505" s="227"/>
      <c r="J505" s="274">
        <v>4201</v>
      </c>
      <c r="K505" s="316" t="s">
        <v>29</v>
      </c>
      <c r="L505" s="26"/>
      <c r="M505" s="25"/>
      <c r="N505" s="23" t="str">
        <f t="shared" si="270"/>
        <v/>
      </c>
      <c r="O505" s="23" t="str">
        <f t="shared" si="271"/>
        <v>◄</v>
      </c>
      <c r="P505" s="24"/>
      <c r="Q505" s="21"/>
      <c r="R505" s="23" t="str">
        <f t="shared" si="272"/>
        <v/>
      </c>
      <c r="S505" s="23" t="str">
        <f t="shared" si="273"/>
        <v>◄</v>
      </c>
      <c r="T505" s="22"/>
      <c r="U505" s="21"/>
      <c r="V505" s="20"/>
      <c r="W505" s="19"/>
      <c r="X505" s="18">
        <f t="shared" si="274"/>
        <v>0</v>
      </c>
      <c r="Y505" s="17">
        <f t="shared" si="275"/>
        <v>0</v>
      </c>
      <c r="Z505" s="16"/>
      <c r="AA505" s="15">
        <f t="shared" si="276"/>
        <v>0</v>
      </c>
      <c r="AB505" s="14">
        <f t="shared" si="277"/>
        <v>0</v>
      </c>
      <c r="AC505" s="12"/>
      <c r="AD505" s="13"/>
      <c r="AE505" s="12"/>
      <c r="AF505" s="11"/>
      <c r="AG505" s="11"/>
      <c r="AH505" s="5" t="s">
        <v>0</v>
      </c>
      <c r="AI505" s="4"/>
    </row>
    <row r="506" spans="1:35" ht="15" customHeight="1" thickBot="1" x14ac:dyDescent="0.3">
      <c r="A506" s="221"/>
      <c r="B506" s="307"/>
      <c r="C506" s="247" t="s">
        <v>2026</v>
      </c>
      <c r="D506" s="314">
        <v>40922</v>
      </c>
      <c r="E506" s="276">
        <v>5.94</v>
      </c>
      <c r="F506" s="199">
        <v>1</v>
      </c>
      <c r="G506" s="227"/>
      <c r="H506" s="227"/>
      <c r="I506" s="227"/>
      <c r="J506" s="227"/>
      <c r="K506" s="317" t="s">
        <v>2025</v>
      </c>
      <c r="L506" s="26"/>
      <c r="M506" s="25"/>
      <c r="N506" s="23" t="str">
        <f t="shared" si="270"/>
        <v/>
      </c>
      <c r="O506" s="23" t="str">
        <f t="shared" si="271"/>
        <v>◄</v>
      </c>
      <c r="P506" s="24"/>
      <c r="Q506" s="21"/>
      <c r="R506" s="23" t="str">
        <f t="shared" si="272"/>
        <v/>
      </c>
      <c r="S506" s="23" t="str">
        <f t="shared" si="273"/>
        <v>◄</v>
      </c>
      <c r="T506" s="22"/>
      <c r="U506" s="21"/>
      <c r="V506" s="20"/>
      <c r="W506" s="19"/>
      <c r="X506" s="18">
        <f t="shared" si="274"/>
        <v>0</v>
      </c>
      <c r="Y506" s="17">
        <f t="shared" si="275"/>
        <v>0</v>
      </c>
      <c r="Z506" s="16"/>
      <c r="AA506" s="15">
        <f t="shared" si="276"/>
        <v>0</v>
      </c>
      <c r="AB506" s="14">
        <f t="shared" si="277"/>
        <v>0</v>
      </c>
      <c r="AC506" s="12"/>
      <c r="AD506" s="13"/>
      <c r="AE506" s="12"/>
      <c r="AF506" s="11"/>
      <c r="AG506" s="11"/>
      <c r="AH506" s="5" t="s">
        <v>0</v>
      </c>
      <c r="AI506" s="4"/>
    </row>
    <row r="507" spans="1:35" ht="15" customHeight="1" thickTop="1" thickBot="1" x14ac:dyDescent="0.25">
      <c r="A507" s="214">
        <f>ROWS(A508:A519)-1</f>
        <v>11</v>
      </c>
      <c r="B507" s="215" t="s">
        <v>2024</v>
      </c>
      <c r="C507" s="220"/>
      <c r="D507" s="217"/>
      <c r="E507" s="217"/>
      <c r="F507" s="238"/>
      <c r="G507" s="239"/>
      <c r="H507" s="217"/>
      <c r="I507" s="217"/>
      <c r="J507" s="217"/>
      <c r="K507" s="220"/>
      <c r="L507" s="65">
        <v>40922</v>
      </c>
      <c r="M507" s="64" t="s">
        <v>2023</v>
      </c>
      <c r="N507" s="23"/>
      <c r="O507" s="33" t="str">
        <f>IF(COUNTIF(N508:N519,"?")&gt;0,"?",IF(AND(P507="◄",Q507="►"),"◄►",IF(P507="◄","◄",IF(Q507="►","►",""))))</f>
        <v>◄</v>
      </c>
      <c r="P507" s="32" t="str">
        <f>IF(SUM(P508:P519)+1=ROWS(P508:P519)-COUNTIF(P508:P519,"-"),"","◄")</f>
        <v>◄</v>
      </c>
      <c r="Q507" s="31" t="str">
        <f>IF(SUM(Q508:Q519)&gt;0,"►","")</f>
        <v/>
      </c>
      <c r="R507" s="23"/>
      <c r="S507" s="33" t="str">
        <f>IF(COUNTIF(R508:R519,"?")&gt;0,"?",IF(AND(T507="◄",U507="►"),"◄►",IF(T507="◄","◄",IF(U507="►","►",""))))</f>
        <v>◄</v>
      </c>
      <c r="T507" s="32" t="str">
        <f>IF(SUM(T508:T519)+1=ROWS(T508:T519)-COUNTIF(T508:T519,"-"),"","◄")</f>
        <v>◄</v>
      </c>
      <c r="U507" s="31" t="str">
        <f>IF(SUM(U508:U519)&gt;0,"►","")</f>
        <v/>
      </c>
      <c r="V507" s="10">
        <f>ROWS(V508:V519)-1</f>
        <v>11</v>
      </c>
      <c r="W507" s="30">
        <f>SUM(W508:W519)-W519</f>
        <v>0</v>
      </c>
      <c r="X507" s="29" t="s">
        <v>17</v>
      </c>
      <c r="Y507" s="28"/>
      <c r="Z507" s="30">
        <f>SUM(Z508:Z519)-Z519</f>
        <v>0</v>
      </c>
      <c r="AA507" s="29" t="s">
        <v>17</v>
      </c>
      <c r="AB507" s="28"/>
      <c r="AC507" s="12"/>
      <c r="AD507" s="13"/>
      <c r="AE507" s="12"/>
      <c r="AF507" s="11"/>
      <c r="AG507" s="11"/>
      <c r="AH507" s="5" t="s">
        <v>0</v>
      </c>
      <c r="AI507" s="4"/>
    </row>
    <row r="508" spans="1:35" ht="15" customHeight="1" x14ac:dyDescent="0.25">
      <c r="A508" s="221"/>
      <c r="B508" s="307"/>
      <c r="C508" s="274" t="s">
        <v>2022</v>
      </c>
      <c r="D508" s="314">
        <v>40922</v>
      </c>
      <c r="E508" s="276">
        <v>0.65</v>
      </c>
      <c r="F508" s="318" t="s">
        <v>13</v>
      </c>
      <c r="G508" s="227"/>
      <c r="H508" s="227"/>
      <c r="I508" s="227"/>
      <c r="J508" s="227"/>
      <c r="K508" s="315" t="s">
        <v>2021</v>
      </c>
      <c r="L508" s="26"/>
      <c r="M508" s="25"/>
      <c r="N508" s="23" t="str">
        <f t="shared" ref="N508:N518" si="278">IF(O508="?","?","")</f>
        <v/>
      </c>
      <c r="O508" s="23" t="str">
        <f t="shared" ref="O508:O518" si="279">IF(AND(P508="",Q508&gt;0),"?",IF(P508="","◄",IF(Q508&gt;=1,"►","")))</f>
        <v>◄</v>
      </c>
      <c r="P508" s="24"/>
      <c r="Q508" s="21"/>
      <c r="R508" s="23" t="str">
        <f t="shared" ref="R508:R518" si="280">IF(S508="?","?","")</f>
        <v/>
      </c>
      <c r="S508" s="23" t="str">
        <f t="shared" ref="S508:S518" si="281">IF(AND(T508="",U508&gt;0),"?",IF(T508="","◄",IF(U508&gt;=1,"►","")))</f>
        <v>◄</v>
      </c>
      <c r="T508" s="22"/>
      <c r="U508" s="21"/>
      <c r="V508" s="20"/>
      <c r="W508" s="19"/>
      <c r="X508" s="18">
        <f t="shared" ref="X508:X518" si="282">(P508*W508)</f>
        <v>0</v>
      </c>
      <c r="Y508" s="17">
        <f t="shared" ref="Y508:Y518" si="283">(Q508*X508)</f>
        <v>0</v>
      </c>
      <c r="Z508" s="16"/>
      <c r="AA508" s="15">
        <f t="shared" ref="AA508:AA518" si="284">(T508*Z508)</f>
        <v>0</v>
      </c>
      <c r="AB508" s="14">
        <f t="shared" ref="AB508:AB518" si="285">(U508*AA508)</f>
        <v>0</v>
      </c>
      <c r="AC508" s="12"/>
      <c r="AD508" s="13"/>
      <c r="AE508" s="12"/>
      <c r="AF508" s="11"/>
      <c r="AG508" s="11"/>
      <c r="AH508" s="5" t="s">
        <v>0</v>
      </c>
      <c r="AI508" s="4"/>
    </row>
    <row r="509" spans="1:35" ht="15" customHeight="1" x14ac:dyDescent="0.25">
      <c r="A509" s="221"/>
      <c r="B509" s="307"/>
      <c r="C509" s="274">
        <v>4202</v>
      </c>
      <c r="D509" s="314">
        <v>40922</v>
      </c>
      <c r="E509" s="276">
        <v>0.65</v>
      </c>
      <c r="F509" s="318" t="s">
        <v>13</v>
      </c>
      <c r="G509" s="227"/>
      <c r="H509" s="227"/>
      <c r="I509" s="227"/>
      <c r="J509" s="227"/>
      <c r="K509" s="315" t="s">
        <v>2020</v>
      </c>
      <c r="L509" s="26"/>
      <c r="M509" s="25"/>
      <c r="N509" s="23" t="str">
        <f t="shared" si="278"/>
        <v/>
      </c>
      <c r="O509" s="23" t="str">
        <f t="shared" si="279"/>
        <v>◄</v>
      </c>
      <c r="P509" s="24"/>
      <c r="Q509" s="21"/>
      <c r="R509" s="23" t="str">
        <f t="shared" si="280"/>
        <v/>
      </c>
      <c r="S509" s="23" t="str">
        <f t="shared" si="281"/>
        <v>◄</v>
      </c>
      <c r="T509" s="22"/>
      <c r="U509" s="21"/>
      <c r="V509" s="20"/>
      <c r="W509" s="19"/>
      <c r="X509" s="18">
        <f t="shared" si="282"/>
        <v>0</v>
      </c>
      <c r="Y509" s="17">
        <f t="shared" si="283"/>
        <v>0</v>
      </c>
      <c r="Z509" s="16"/>
      <c r="AA509" s="15">
        <f t="shared" si="284"/>
        <v>0</v>
      </c>
      <c r="AB509" s="14">
        <f t="shared" si="285"/>
        <v>0</v>
      </c>
      <c r="AC509" s="12"/>
      <c r="AD509" s="13"/>
      <c r="AE509" s="12"/>
      <c r="AF509" s="11"/>
      <c r="AG509" s="11"/>
      <c r="AH509" s="5" t="s">
        <v>0</v>
      </c>
      <c r="AI509" s="4"/>
    </row>
    <row r="510" spans="1:35" ht="15" customHeight="1" x14ac:dyDescent="0.25">
      <c r="A510" s="221"/>
      <c r="B510" s="307"/>
      <c r="C510" s="274">
        <v>4203</v>
      </c>
      <c r="D510" s="314">
        <v>40922</v>
      </c>
      <c r="E510" s="276">
        <v>0.65</v>
      </c>
      <c r="F510" s="318" t="s">
        <v>13</v>
      </c>
      <c r="G510" s="227"/>
      <c r="H510" s="227"/>
      <c r="I510" s="227"/>
      <c r="J510" s="227"/>
      <c r="K510" s="315" t="s">
        <v>2019</v>
      </c>
      <c r="L510" s="26"/>
      <c r="M510" s="25"/>
      <c r="N510" s="23" t="str">
        <f t="shared" si="278"/>
        <v/>
      </c>
      <c r="O510" s="23" t="str">
        <f t="shared" si="279"/>
        <v>◄</v>
      </c>
      <c r="P510" s="24"/>
      <c r="Q510" s="21"/>
      <c r="R510" s="23" t="str">
        <f t="shared" si="280"/>
        <v/>
      </c>
      <c r="S510" s="23" t="str">
        <f t="shared" si="281"/>
        <v>◄</v>
      </c>
      <c r="T510" s="22"/>
      <c r="U510" s="21"/>
      <c r="V510" s="20"/>
      <c r="W510" s="19"/>
      <c r="X510" s="18">
        <f t="shared" si="282"/>
        <v>0</v>
      </c>
      <c r="Y510" s="17">
        <f t="shared" si="283"/>
        <v>0</v>
      </c>
      <c r="Z510" s="16"/>
      <c r="AA510" s="15">
        <f t="shared" si="284"/>
        <v>0</v>
      </c>
      <c r="AB510" s="14">
        <f t="shared" si="285"/>
        <v>0</v>
      </c>
      <c r="AC510" s="12"/>
      <c r="AD510" s="13"/>
      <c r="AE510" s="12"/>
      <c r="AF510" s="11"/>
      <c r="AG510" s="11"/>
      <c r="AH510" s="5" t="s">
        <v>0</v>
      </c>
      <c r="AI510" s="4"/>
    </row>
    <row r="511" spans="1:35" ht="15" customHeight="1" x14ac:dyDescent="0.25">
      <c r="A511" s="221"/>
      <c r="B511" s="307"/>
      <c r="C511" s="274">
        <v>4204</v>
      </c>
      <c r="D511" s="314">
        <v>40922</v>
      </c>
      <c r="E511" s="276">
        <v>0.65</v>
      </c>
      <c r="F511" s="318" t="s">
        <v>13</v>
      </c>
      <c r="G511" s="227"/>
      <c r="H511" s="227"/>
      <c r="I511" s="227"/>
      <c r="J511" s="227"/>
      <c r="K511" s="315" t="s">
        <v>2018</v>
      </c>
      <c r="L511" s="26"/>
      <c r="M511" s="25"/>
      <c r="N511" s="23" t="str">
        <f t="shared" si="278"/>
        <v/>
      </c>
      <c r="O511" s="23" t="str">
        <f t="shared" si="279"/>
        <v>◄</v>
      </c>
      <c r="P511" s="24"/>
      <c r="Q511" s="21"/>
      <c r="R511" s="23" t="str">
        <f t="shared" si="280"/>
        <v/>
      </c>
      <c r="S511" s="23" t="str">
        <f t="shared" si="281"/>
        <v>◄</v>
      </c>
      <c r="T511" s="22"/>
      <c r="U511" s="21"/>
      <c r="V511" s="20"/>
      <c r="W511" s="19"/>
      <c r="X511" s="18">
        <f t="shared" si="282"/>
        <v>0</v>
      </c>
      <c r="Y511" s="17">
        <f t="shared" si="283"/>
        <v>0</v>
      </c>
      <c r="Z511" s="16"/>
      <c r="AA511" s="15">
        <f t="shared" si="284"/>
        <v>0</v>
      </c>
      <c r="AB511" s="14">
        <f t="shared" si="285"/>
        <v>0</v>
      </c>
      <c r="AC511" s="12"/>
      <c r="AD511" s="13"/>
      <c r="AE511" s="12"/>
      <c r="AF511" s="11"/>
      <c r="AG511" s="11"/>
      <c r="AH511" s="5" t="s">
        <v>0</v>
      </c>
      <c r="AI511" s="4"/>
    </row>
    <row r="512" spans="1:35" ht="15" customHeight="1" x14ac:dyDescent="0.25">
      <c r="A512" s="221"/>
      <c r="B512" s="307"/>
      <c r="C512" s="274">
        <v>4205</v>
      </c>
      <c r="D512" s="314">
        <v>40922</v>
      </c>
      <c r="E512" s="276">
        <v>0.65</v>
      </c>
      <c r="F512" s="318" t="s">
        <v>13</v>
      </c>
      <c r="G512" s="227"/>
      <c r="H512" s="227"/>
      <c r="I512" s="227"/>
      <c r="J512" s="227"/>
      <c r="K512" s="315" t="s">
        <v>2017</v>
      </c>
      <c r="L512" s="26"/>
      <c r="M512" s="25"/>
      <c r="N512" s="23" t="str">
        <f t="shared" si="278"/>
        <v/>
      </c>
      <c r="O512" s="23" t="str">
        <f t="shared" si="279"/>
        <v>◄</v>
      </c>
      <c r="P512" s="24"/>
      <c r="Q512" s="21"/>
      <c r="R512" s="23" t="str">
        <f t="shared" si="280"/>
        <v/>
      </c>
      <c r="S512" s="23" t="str">
        <f t="shared" si="281"/>
        <v>◄</v>
      </c>
      <c r="T512" s="22"/>
      <c r="U512" s="21"/>
      <c r="V512" s="20"/>
      <c r="W512" s="19"/>
      <c r="X512" s="18">
        <f t="shared" si="282"/>
        <v>0</v>
      </c>
      <c r="Y512" s="17">
        <f t="shared" si="283"/>
        <v>0</v>
      </c>
      <c r="Z512" s="16"/>
      <c r="AA512" s="15">
        <f t="shared" si="284"/>
        <v>0</v>
      </c>
      <c r="AB512" s="14">
        <f t="shared" si="285"/>
        <v>0</v>
      </c>
      <c r="AC512" s="12"/>
      <c r="AD512" s="13"/>
      <c r="AE512" s="12"/>
      <c r="AF512" s="11"/>
      <c r="AG512" s="11"/>
      <c r="AH512" s="5" t="s">
        <v>0</v>
      </c>
      <c r="AI512" s="4"/>
    </row>
    <row r="513" spans="1:35" ht="15" customHeight="1" x14ac:dyDescent="0.25">
      <c r="A513" s="221"/>
      <c r="B513" s="307"/>
      <c r="C513" s="274">
        <v>4206</v>
      </c>
      <c r="D513" s="314">
        <v>40922</v>
      </c>
      <c r="E513" s="276">
        <v>0.65</v>
      </c>
      <c r="F513" s="318" t="s">
        <v>13</v>
      </c>
      <c r="G513" s="227"/>
      <c r="H513" s="227"/>
      <c r="I513" s="227"/>
      <c r="J513" s="227"/>
      <c r="K513" s="315" t="s">
        <v>2016</v>
      </c>
      <c r="L513" s="26"/>
      <c r="M513" s="25"/>
      <c r="N513" s="23" t="str">
        <f t="shared" si="278"/>
        <v/>
      </c>
      <c r="O513" s="23" t="str">
        <f t="shared" si="279"/>
        <v>◄</v>
      </c>
      <c r="P513" s="24"/>
      <c r="Q513" s="21"/>
      <c r="R513" s="23" t="str">
        <f t="shared" si="280"/>
        <v/>
      </c>
      <c r="S513" s="23" t="str">
        <f t="shared" si="281"/>
        <v>◄</v>
      </c>
      <c r="T513" s="22"/>
      <c r="U513" s="21"/>
      <c r="V513" s="20"/>
      <c r="W513" s="19"/>
      <c r="X513" s="18">
        <f t="shared" si="282"/>
        <v>0</v>
      </c>
      <c r="Y513" s="17">
        <f t="shared" si="283"/>
        <v>0</v>
      </c>
      <c r="Z513" s="16"/>
      <c r="AA513" s="15">
        <f t="shared" si="284"/>
        <v>0</v>
      </c>
      <c r="AB513" s="14">
        <f t="shared" si="285"/>
        <v>0</v>
      </c>
      <c r="AC513" s="12"/>
      <c r="AD513" s="13"/>
      <c r="AE513" s="12"/>
      <c r="AF513" s="11"/>
      <c r="AG513" s="11"/>
      <c r="AH513" s="5" t="s">
        <v>0</v>
      </c>
      <c r="AI513" s="4"/>
    </row>
    <row r="514" spans="1:35" ht="15" customHeight="1" x14ac:dyDescent="0.25">
      <c r="A514" s="221"/>
      <c r="B514" s="307"/>
      <c r="C514" s="274">
        <v>4207</v>
      </c>
      <c r="D514" s="314">
        <v>40922</v>
      </c>
      <c r="E514" s="276">
        <v>0.65</v>
      </c>
      <c r="F514" s="318" t="s">
        <v>13</v>
      </c>
      <c r="G514" s="227"/>
      <c r="H514" s="227"/>
      <c r="I514" s="227"/>
      <c r="J514" s="227"/>
      <c r="K514" s="315" t="s">
        <v>2015</v>
      </c>
      <c r="L514" s="26"/>
      <c r="M514" s="25"/>
      <c r="N514" s="23" t="str">
        <f t="shared" si="278"/>
        <v/>
      </c>
      <c r="O514" s="23" t="str">
        <f t="shared" si="279"/>
        <v>◄</v>
      </c>
      <c r="P514" s="24"/>
      <c r="Q514" s="21"/>
      <c r="R514" s="23" t="str">
        <f t="shared" si="280"/>
        <v/>
      </c>
      <c r="S514" s="23" t="str">
        <f t="shared" si="281"/>
        <v>◄</v>
      </c>
      <c r="T514" s="22"/>
      <c r="U514" s="21"/>
      <c r="V514" s="20"/>
      <c r="W514" s="19"/>
      <c r="X514" s="18">
        <f t="shared" si="282"/>
        <v>0</v>
      </c>
      <c r="Y514" s="17">
        <f t="shared" si="283"/>
        <v>0</v>
      </c>
      <c r="Z514" s="16"/>
      <c r="AA514" s="15">
        <f t="shared" si="284"/>
        <v>0</v>
      </c>
      <c r="AB514" s="14">
        <f t="shared" si="285"/>
        <v>0</v>
      </c>
      <c r="AC514" s="12"/>
      <c r="AD514" s="13"/>
      <c r="AE514" s="12"/>
      <c r="AF514" s="11"/>
      <c r="AG514" s="11"/>
      <c r="AH514" s="5" t="s">
        <v>0</v>
      </c>
      <c r="AI514" s="4"/>
    </row>
    <row r="515" spans="1:35" ht="15" customHeight="1" x14ac:dyDescent="0.25">
      <c r="A515" s="221"/>
      <c r="B515" s="307"/>
      <c r="C515" s="274">
        <v>4208</v>
      </c>
      <c r="D515" s="314">
        <v>40922</v>
      </c>
      <c r="E515" s="276">
        <v>0.65</v>
      </c>
      <c r="F515" s="318" t="s">
        <v>13</v>
      </c>
      <c r="G515" s="227"/>
      <c r="H515" s="227"/>
      <c r="I515" s="227"/>
      <c r="J515" s="227"/>
      <c r="K515" s="315" t="s">
        <v>2014</v>
      </c>
      <c r="L515" s="26"/>
      <c r="M515" s="25"/>
      <c r="N515" s="23" t="str">
        <f t="shared" si="278"/>
        <v/>
      </c>
      <c r="O515" s="23" t="str">
        <f t="shared" si="279"/>
        <v>◄</v>
      </c>
      <c r="P515" s="24"/>
      <c r="Q515" s="21"/>
      <c r="R515" s="23" t="str">
        <f t="shared" si="280"/>
        <v/>
      </c>
      <c r="S515" s="23" t="str">
        <f t="shared" si="281"/>
        <v>◄</v>
      </c>
      <c r="T515" s="22"/>
      <c r="U515" s="21"/>
      <c r="V515" s="20"/>
      <c r="W515" s="19"/>
      <c r="X515" s="18">
        <f t="shared" si="282"/>
        <v>0</v>
      </c>
      <c r="Y515" s="17">
        <f t="shared" si="283"/>
        <v>0</v>
      </c>
      <c r="Z515" s="16"/>
      <c r="AA515" s="15">
        <f t="shared" si="284"/>
        <v>0</v>
      </c>
      <c r="AB515" s="14">
        <f t="shared" si="285"/>
        <v>0</v>
      </c>
      <c r="AC515" s="12"/>
      <c r="AD515" s="13"/>
      <c r="AE515" s="12"/>
      <c r="AF515" s="11"/>
      <c r="AG515" s="11"/>
      <c r="AH515" s="5" t="s">
        <v>0</v>
      </c>
      <c r="AI515" s="4"/>
    </row>
    <row r="516" spans="1:35" ht="15" customHeight="1" x14ac:dyDescent="0.25">
      <c r="A516" s="221"/>
      <c r="B516" s="307"/>
      <c r="C516" s="274">
        <v>4209</v>
      </c>
      <c r="D516" s="314">
        <v>40922</v>
      </c>
      <c r="E516" s="276">
        <v>0.65</v>
      </c>
      <c r="F516" s="318" t="s">
        <v>13</v>
      </c>
      <c r="G516" s="227"/>
      <c r="H516" s="227"/>
      <c r="I516" s="227"/>
      <c r="J516" s="227"/>
      <c r="K516" s="315" t="s">
        <v>2013</v>
      </c>
      <c r="L516" s="26"/>
      <c r="M516" s="25"/>
      <c r="N516" s="23" t="str">
        <f t="shared" si="278"/>
        <v/>
      </c>
      <c r="O516" s="23" t="str">
        <f t="shared" si="279"/>
        <v>◄</v>
      </c>
      <c r="P516" s="24"/>
      <c r="Q516" s="21"/>
      <c r="R516" s="23" t="str">
        <f t="shared" si="280"/>
        <v/>
      </c>
      <c r="S516" s="23" t="str">
        <f t="shared" si="281"/>
        <v>◄</v>
      </c>
      <c r="T516" s="22"/>
      <c r="U516" s="21"/>
      <c r="V516" s="20"/>
      <c r="W516" s="19"/>
      <c r="X516" s="18">
        <f t="shared" si="282"/>
        <v>0</v>
      </c>
      <c r="Y516" s="17">
        <f t="shared" si="283"/>
        <v>0</v>
      </c>
      <c r="Z516" s="16"/>
      <c r="AA516" s="15">
        <f t="shared" si="284"/>
        <v>0</v>
      </c>
      <c r="AB516" s="14">
        <f t="shared" si="285"/>
        <v>0</v>
      </c>
      <c r="AC516" s="12"/>
      <c r="AD516" s="13"/>
      <c r="AE516" s="12"/>
      <c r="AF516" s="11"/>
      <c r="AG516" s="11"/>
      <c r="AH516" s="5" t="s">
        <v>0</v>
      </c>
      <c r="AI516" s="4"/>
    </row>
    <row r="517" spans="1:35" ht="15" customHeight="1" x14ac:dyDescent="0.25">
      <c r="A517" s="221"/>
      <c r="B517" s="307"/>
      <c r="C517" s="274">
        <v>4210</v>
      </c>
      <c r="D517" s="314">
        <v>40922</v>
      </c>
      <c r="E517" s="276">
        <v>0.65</v>
      </c>
      <c r="F517" s="318" t="s">
        <v>13</v>
      </c>
      <c r="G517" s="227"/>
      <c r="H517" s="227"/>
      <c r="I517" s="227"/>
      <c r="J517" s="227"/>
      <c r="K517" s="315" t="s">
        <v>2012</v>
      </c>
      <c r="L517" s="26"/>
      <c r="M517" s="25"/>
      <c r="N517" s="23" t="str">
        <f t="shared" si="278"/>
        <v/>
      </c>
      <c r="O517" s="23" t="str">
        <f t="shared" si="279"/>
        <v>◄</v>
      </c>
      <c r="P517" s="24"/>
      <c r="Q517" s="21"/>
      <c r="R517" s="23" t="str">
        <f t="shared" si="280"/>
        <v/>
      </c>
      <c r="S517" s="23" t="str">
        <f t="shared" si="281"/>
        <v>◄</v>
      </c>
      <c r="T517" s="22"/>
      <c r="U517" s="21"/>
      <c r="V517" s="20"/>
      <c r="W517" s="19"/>
      <c r="X517" s="18">
        <f t="shared" si="282"/>
        <v>0</v>
      </c>
      <c r="Y517" s="17">
        <f t="shared" si="283"/>
        <v>0</v>
      </c>
      <c r="Z517" s="16"/>
      <c r="AA517" s="15">
        <f t="shared" si="284"/>
        <v>0</v>
      </c>
      <c r="AB517" s="14">
        <f t="shared" si="285"/>
        <v>0</v>
      </c>
      <c r="AC517" s="12"/>
      <c r="AD517" s="13"/>
      <c r="AE517" s="12"/>
      <c r="AF517" s="11"/>
      <c r="AG517" s="11"/>
      <c r="AH517" s="5" t="s">
        <v>0</v>
      </c>
      <c r="AI517" s="4"/>
    </row>
    <row r="518" spans="1:35" ht="15" customHeight="1" thickBot="1" x14ac:dyDescent="0.3">
      <c r="A518" s="221"/>
      <c r="B518" s="307"/>
      <c r="C518" s="247" t="s">
        <v>2011</v>
      </c>
      <c r="D518" s="314">
        <v>40922</v>
      </c>
      <c r="E518" s="276">
        <v>6.5000000000000009</v>
      </c>
      <c r="F518" s="318" t="s">
        <v>13</v>
      </c>
      <c r="G518" s="227"/>
      <c r="H518" s="227"/>
      <c r="I518" s="227"/>
      <c r="J518" s="227"/>
      <c r="K518" s="317" t="s">
        <v>2010</v>
      </c>
      <c r="L518" s="26"/>
      <c r="M518" s="25"/>
      <c r="N518" s="23" t="str">
        <f t="shared" si="278"/>
        <v/>
      </c>
      <c r="O518" s="23" t="str">
        <f t="shared" si="279"/>
        <v>◄</v>
      </c>
      <c r="P518" s="24"/>
      <c r="Q518" s="21"/>
      <c r="R518" s="23" t="str">
        <f t="shared" si="280"/>
        <v/>
      </c>
      <c r="S518" s="23" t="str">
        <f t="shared" si="281"/>
        <v>◄</v>
      </c>
      <c r="T518" s="22"/>
      <c r="U518" s="21"/>
      <c r="V518" s="20"/>
      <c r="W518" s="19"/>
      <c r="X518" s="18">
        <f t="shared" si="282"/>
        <v>0</v>
      </c>
      <c r="Y518" s="17">
        <f t="shared" si="283"/>
        <v>0</v>
      </c>
      <c r="Z518" s="16"/>
      <c r="AA518" s="15">
        <f t="shared" si="284"/>
        <v>0</v>
      </c>
      <c r="AB518" s="14">
        <f t="shared" si="285"/>
        <v>0</v>
      </c>
      <c r="AC518" s="12"/>
      <c r="AD518" s="13"/>
      <c r="AE518" s="12"/>
      <c r="AF518" s="11"/>
      <c r="AG518" s="11"/>
      <c r="AH518" s="5" t="s">
        <v>0</v>
      </c>
      <c r="AI518" s="4"/>
    </row>
    <row r="519" spans="1:35" ht="15" customHeight="1" thickTop="1" thickBot="1" x14ac:dyDescent="0.25">
      <c r="A519" s="214">
        <f>ROWS(A520:A533)-1</f>
        <v>13</v>
      </c>
      <c r="B519" s="215" t="s">
        <v>2009</v>
      </c>
      <c r="C519" s="220"/>
      <c r="D519" s="217"/>
      <c r="E519" s="217"/>
      <c r="F519" s="238"/>
      <c r="G519" s="239"/>
      <c r="H519" s="217"/>
      <c r="I519" s="217"/>
      <c r="J519" s="217"/>
      <c r="K519" s="220"/>
      <c r="L519" s="65">
        <v>40950</v>
      </c>
      <c r="M519" s="64" t="s">
        <v>2008</v>
      </c>
      <c r="N519" s="23"/>
      <c r="O519" s="33" t="str">
        <f>IF(COUNTIF(N520:N533,"?")&gt;0,"?",IF(AND(P519="◄",Q519="►"),"◄►",IF(P519="◄","◄",IF(Q519="►","►",""))))</f>
        <v>◄</v>
      </c>
      <c r="P519" s="32" t="str">
        <f>IF(SUM(P520:P533)+1=ROWS(P520:P533)-COUNTIF(P520:P533,"-"),"","◄")</f>
        <v>◄</v>
      </c>
      <c r="Q519" s="31" t="str">
        <f>IF(SUM(Q520:Q533)&gt;0,"►","")</f>
        <v/>
      </c>
      <c r="R519" s="23"/>
      <c r="S519" s="33" t="str">
        <f>IF(COUNTIF(R520:R533,"?")&gt;0,"?",IF(AND(T519="◄",U519="►"),"◄►",IF(T519="◄","◄",IF(U519="►","►",""))))</f>
        <v>◄</v>
      </c>
      <c r="T519" s="32" t="str">
        <f>IF(SUM(T520:T533)+1=ROWS(T520:T533)-COUNTIF(T520:T533,"-"),"","◄")</f>
        <v>◄</v>
      </c>
      <c r="U519" s="31" t="str">
        <f>IF(SUM(U520:U533)&gt;0,"►","")</f>
        <v/>
      </c>
      <c r="V519" s="10">
        <f>ROWS(V520:V533)-1</f>
        <v>13</v>
      </c>
      <c r="W519" s="30">
        <f>SUM(W520:W533)-W533</f>
        <v>0</v>
      </c>
      <c r="X519" s="29" t="s">
        <v>17</v>
      </c>
      <c r="Y519" s="28"/>
      <c r="Z519" s="30">
        <f>SUM(Z520:Z533)-Z533</f>
        <v>0</v>
      </c>
      <c r="AA519" s="29" t="s">
        <v>17</v>
      </c>
      <c r="AB519" s="28"/>
      <c r="AC519" s="12"/>
      <c r="AD519" s="13"/>
      <c r="AE519" s="12"/>
      <c r="AF519" s="11"/>
      <c r="AG519" s="11"/>
      <c r="AH519" s="5" t="s">
        <v>0</v>
      </c>
      <c r="AI519" s="4"/>
    </row>
    <row r="520" spans="1:35" ht="15" customHeight="1" x14ac:dyDescent="0.25">
      <c r="A520" s="221"/>
      <c r="B520" s="307"/>
      <c r="C520" s="274" t="s">
        <v>1999</v>
      </c>
      <c r="D520" s="314">
        <v>40950</v>
      </c>
      <c r="E520" s="276">
        <v>1.19</v>
      </c>
      <c r="F520" s="201">
        <v>1</v>
      </c>
      <c r="G520" s="227"/>
      <c r="H520" s="227"/>
      <c r="I520" s="227"/>
      <c r="J520" s="227"/>
      <c r="K520" s="315" t="s">
        <v>2007</v>
      </c>
      <c r="L520" s="26"/>
      <c r="M520" s="25"/>
      <c r="N520" s="23" t="str">
        <f t="shared" ref="N520:N532" si="286">IF(O520="?","?","")</f>
        <v/>
      </c>
      <c r="O520" s="23" t="str">
        <f t="shared" ref="O520:O532" si="287">IF(AND(P520="",Q520&gt;0),"?",IF(P520="","◄",IF(Q520&gt;=1,"►","")))</f>
        <v>◄</v>
      </c>
      <c r="P520" s="24"/>
      <c r="Q520" s="21"/>
      <c r="R520" s="23" t="str">
        <f t="shared" ref="R520:R532" si="288">IF(S520="?","?","")</f>
        <v/>
      </c>
      <c r="S520" s="23" t="str">
        <f t="shared" ref="S520:S532" si="289">IF(AND(T520="",U520&gt;0),"?",IF(T520="","◄",IF(U520&gt;=1,"►","")))</f>
        <v>◄</v>
      </c>
      <c r="T520" s="22"/>
      <c r="U520" s="21"/>
      <c r="V520" s="20"/>
      <c r="W520" s="19"/>
      <c r="X520" s="18">
        <f t="shared" ref="X520:X532" si="290">(P520*W520)</f>
        <v>0</v>
      </c>
      <c r="Y520" s="17">
        <f t="shared" ref="Y520:Y532" si="291">(Q520*X520)</f>
        <v>0</v>
      </c>
      <c r="Z520" s="16"/>
      <c r="AA520" s="15">
        <f t="shared" ref="AA520:AA532" si="292">(T520*Z520)</f>
        <v>0</v>
      </c>
      <c r="AB520" s="14">
        <f t="shared" ref="AB520:AB532" si="293">(U520*AA520)</f>
        <v>0</v>
      </c>
      <c r="AC520" s="12"/>
      <c r="AD520" s="13"/>
      <c r="AE520" s="12"/>
      <c r="AF520" s="11"/>
      <c r="AG520" s="11"/>
      <c r="AH520" s="5" t="s">
        <v>0</v>
      </c>
      <c r="AI520" s="4"/>
    </row>
    <row r="521" spans="1:35" ht="15" customHeight="1" x14ac:dyDescent="0.25">
      <c r="A521" s="221"/>
      <c r="B521" s="307"/>
      <c r="C521" s="274">
        <v>4212</v>
      </c>
      <c r="D521" s="314">
        <v>40950</v>
      </c>
      <c r="E521" s="276">
        <v>1.19</v>
      </c>
      <c r="F521" s="201">
        <v>1</v>
      </c>
      <c r="G521" s="227"/>
      <c r="H521" s="227"/>
      <c r="I521" s="227"/>
      <c r="J521" s="227"/>
      <c r="K521" s="315" t="s">
        <v>2006</v>
      </c>
      <c r="L521" s="26"/>
      <c r="M521" s="25"/>
      <c r="N521" s="23" t="str">
        <f t="shared" si="286"/>
        <v/>
      </c>
      <c r="O521" s="23" t="str">
        <f t="shared" si="287"/>
        <v>◄</v>
      </c>
      <c r="P521" s="24"/>
      <c r="Q521" s="21"/>
      <c r="R521" s="23" t="str">
        <f t="shared" si="288"/>
        <v/>
      </c>
      <c r="S521" s="23" t="str">
        <f t="shared" si="289"/>
        <v>◄</v>
      </c>
      <c r="T521" s="22"/>
      <c r="U521" s="21"/>
      <c r="V521" s="20"/>
      <c r="W521" s="19"/>
      <c r="X521" s="18">
        <f t="shared" si="290"/>
        <v>0</v>
      </c>
      <c r="Y521" s="17">
        <f t="shared" si="291"/>
        <v>0</v>
      </c>
      <c r="Z521" s="16"/>
      <c r="AA521" s="15">
        <f t="shared" si="292"/>
        <v>0</v>
      </c>
      <c r="AB521" s="14">
        <f t="shared" si="293"/>
        <v>0</v>
      </c>
      <c r="AC521" s="12"/>
      <c r="AD521" s="13"/>
      <c r="AE521" s="12"/>
      <c r="AF521" s="11"/>
      <c r="AG521" s="11"/>
      <c r="AH521" s="5" t="s">
        <v>0</v>
      </c>
      <c r="AI521" s="4"/>
    </row>
    <row r="522" spans="1:35" ht="15" customHeight="1" x14ac:dyDescent="0.25">
      <c r="A522" s="221"/>
      <c r="B522" s="307"/>
      <c r="C522" s="274">
        <v>4213</v>
      </c>
      <c r="D522" s="314">
        <v>40950</v>
      </c>
      <c r="E522" s="276">
        <v>1.19</v>
      </c>
      <c r="F522" s="201">
        <v>1</v>
      </c>
      <c r="G522" s="227"/>
      <c r="H522" s="227"/>
      <c r="I522" s="227"/>
      <c r="J522" s="227"/>
      <c r="K522" s="315" t="s">
        <v>2005</v>
      </c>
      <c r="L522" s="26"/>
      <c r="M522" s="25"/>
      <c r="N522" s="23" t="str">
        <f t="shared" si="286"/>
        <v/>
      </c>
      <c r="O522" s="23" t="str">
        <f t="shared" si="287"/>
        <v>◄</v>
      </c>
      <c r="P522" s="24"/>
      <c r="Q522" s="21"/>
      <c r="R522" s="23" t="str">
        <f t="shared" si="288"/>
        <v/>
      </c>
      <c r="S522" s="23" t="str">
        <f t="shared" si="289"/>
        <v>◄</v>
      </c>
      <c r="T522" s="22"/>
      <c r="U522" s="21"/>
      <c r="V522" s="20"/>
      <c r="W522" s="19"/>
      <c r="X522" s="18">
        <f t="shared" si="290"/>
        <v>0</v>
      </c>
      <c r="Y522" s="17">
        <f t="shared" si="291"/>
        <v>0</v>
      </c>
      <c r="Z522" s="16"/>
      <c r="AA522" s="15">
        <f t="shared" si="292"/>
        <v>0</v>
      </c>
      <c r="AB522" s="14">
        <f t="shared" si="293"/>
        <v>0</v>
      </c>
      <c r="AC522" s="12"/>
      <c r="AD522" s="13"/>
      <c r="AE522" s="12"/>
      <c r="AF522" s="11"/>
      <c r="AG522" s="11"/>
      <c r="AH522" s="5" t="s">
        <v>0</v>
      </c>
      <c r="AI522" s="4"/>
    </row>
    <row r="523" spans="1:35" ht="15" customHeight="1" x14ac:dyDescent="0.25">
      <c r="A523" s="221"/>
      <c r="B523" s="307"/>
      <c r="C523" s="274">
        <v>4214</v>
      </c>
      <c r="D523" s="314">
        <v>40950</v>
      </c>
      <c r="E523" s="276">
        <v>1.19</v>
      </c>
      <c r="F523" s="201">
        <v>1</v>
      </c>
      <c r="G523" s="227"/>
      <c r="H523" s="227"/>
      <c r="I523" s="227"/>
      <c r="J523" s="227"/>
      <c r="K523" s="315" t="s">
        <v>2004</v>
      </c>
      <c r="L523" s="26"/>
      <c r="M523" s="25"/>
      <c r="N523" s="23" t="str">
        <f t="shared" si="286"/>
        <v/>
      </c>
      <c r="O523" s="23" t="str">
        <f t="shared" si="287"/>
        <v>◄</v>
      </c>
      <c r="P523" s="24"/>
      <c r="Q523" s="21"/>
      <c r="R523" s="23" t="str">
        <f t="shared" si="288"/>
        <v/>
      </c>
      <c r="S523" s="23" t="str">
        <f t="shared" si="289"/>
        <v>◄</v>
      </c>
      <c r="T523" s="22"/>
      <c r="U523" s="21"/>
      <c r="V523" s="20"/>
      <c r="W523" s="19"/>
      <c r="X523" s="18">
        <f t="shared" si="290"/>
        <v>0</v>
      </c>
      <c r="Y523" s="17">
        <f t="shared" si="291"/>
        <v>0</v>
      </c>
      <c r="Z523" s="16"/>
      <c r="AA523" s="15">
        <f t="shared" si="292"/>
        <v>0</v>
      </c>
      <c r="AB523" s="14">
        <f t="shared" si="293"/>
        <v>0</v>
      </c>
      <c r="AC523" s="12"/>
      <c r="AD523" s="13"/>
      <c r="AE523" s="12"/>
      <c r="AF523" s="11"/>
      <c r="AG523" s="11"/>
      <c r="AH523" s="5" t="s">
        <v>0</v>
      </c>
      <c r="AI523" s="4"/>
    </row>
    <row r="524" spans="1:35" ht="15" customHeight="1" x14ac:dyDescent="0.25">
      <c r="A524" s="221"/>
      <c r="B524" s="307"/>
      <c r="C524" s="274">
        <v>4215</v>
      </c>
      <c r="D524" s="314">
        <v>40950</v>
      </c>
      <c r="E524" s="276">
        <v>1.19</v>
      </c>
      <c r="F524" s="201">
        <v>1</v>
      </c>
      <c r="G524" s="227"/>
      <c r="H524" s="227"/>
      <c r="I524" s="227"/>
      <c r="J524" s="227"/>
      <c r="K524" s="315" t="s">
        <v>2003</v>
      </c>
      <c r="L524" s="26"/>
      <c r="M524" s="25"/>
      <c r="N524" s="23" t="str">
        <f t="shared" si="286"/>
        <v/>
      </c>
      <c r="O524" s="23" t="str">
        <f t="shared" si="287"/>
        <v>◄</v>
      </c>
      <c r="P524" s="24"/>
      <c r="Q524" s="21"/>
      <c r="R524" s="23" t="str">
        <f t="shared" si="288"/>
        <v/>
      </c>
      <c r="S524" s="23" t="str">
        <f t="shared" si="289"/>
        <v>◄</v>
      </c>
      <c r="T524" s="22"/>
      <c r="U524" s="21"/>
      <c r="V524" s="20"/>
      <c r="W524" s="19"/>
      <c r="X524" s="18">
        <f t="shared" si="290"/>
        <v>0</v>
      </c>
      <c r="Y524" s="17">
        <f t="shared" si="291"/>
        <v>0</v>
      </c>
      <c r="Z524" s="16"/>
      <c r="AA524" s="15">
        <f t="shared" si="292"/>
        <v>0</v>
      </c>
      <c r="AB524" s="14">
        <f t="shared" si="293"/>
        <v>0</v>
      </c>
      <c r="AC524" s="12"/>
      <c r="AD524" s="13"/>
      <c r="AE524" s="12"/>
      <c r="AF524" s="11"/>
      <c r="AG524" s="11"/>
      <c r="AH524" s="5" t="s">
        <v>0</v>
      </c>
      <c r="AI524" s="4"/>
    </row>
    <row r="525" spans="1:35" ht="15" customHeight="1" x14ac:dyDescent="0.25">
      <c r="A525" s="221"/>
      <c r="B525" s="307"/>
      <c r="C525" s="281" t="s">
        <v>2002</v>
      </c>
      <c r="D525" s="314">
        <v>40950</v>
      </c>
      <c r="E525" s="276">
        <v>5.9499999999999993</v>
      </c>
      <c r="F525" s="201">
        <v>1</v>
      </c>
      <c r="G525" s="227"/>
      <c r="H525" s="274" t="s">
        <v>1999</v>
      </c>
      <c r="I525" s="289" t="s">
        <v>0</v>
      </c>
      <c r="J525" s="274">
        <v>4215</v>
      </c>
      <c r="K525" s="316" t="s">
        <v>2001</v>
      </c>
      <c r="L525" s="26"/>
      <c r="M525" s="25"/>
      <c r="N525" s="23" t="str">
        <f t="shared" si="286"/>
        <v/>
      </c>
      <c r="O525" s="23" t="str">
        <f t="shared" si="287"/>
        <v>◄</v>
      </c>
      <c r="P525" s="24"/>
      <c r="Q525" s="21"/>
      <c r="R525" s="23" t="str">
        <f t="shared" si="288"/>
        <v/>
      </c>
      <c r="S525" s="23" t="str">
        <f t="shared" si="289"/>
        <v>◄</v>
      </c>
      <c r="T525" s="22"/>
      <c r="U525" s="21"/>
      <c r="V525" s="20"/>
      <c r="W525" s="19"/>
      <c r="X525" s="18">
        <f t="shared" si="290"/>
        <v>0</v>
      </c>
      <c r="Y525" s="17">
        <f t="shared" si="291"/>
        <v>0</v>
      </c>
      <c r="Z525" s="16"/>
      <c r="AA525" s="15">
        <f t="shared" si="292"/>
        <v>0</v>
      </c>
      <c r="AB525" s="14">
        <f t="shared" si="293"/>
        <v>0</v>
      </c>
      <c r="AC525" s="12"/>
      <c r="AD525" s="13"/>
      <c r="AE525" s="12"/>
      <c r="AF525" s="11"/>
      <c r="AG525" s="11"/>
      <c r="AH525" s="5" t="s">
        <v>0</v>
      </c>
      <c r="AI525" s="4"/>
    </row>
    <row r="526" spans="1:35" ht="15" customHeight="1" x14ac:dyDescent="0.25">
      <c r="A526" s="221"/>
      <c r="B526" s="307"/>
      <c r="C526" s="281" t="s">
        <v>2000</v>
      </c>
      <c r="D526" s="314">
        <v>40950</v>
      </c>
      <c r="E526" s="276">
        <v>5.9499999999999993</v>
      </c>
      <c r="F526" s="201">
        <v>1</v>
      </c>
      <c r="G526" s="227"/>
      <c r="H526" s="274" t="s">
        <v>1999</v>
      </c>
      <c r="I526" s="289" t="s">
        <v>0</v>
      </c>
      <c r="J526" s="274">
        <v>4215</v>
      </c>
      <c r="K526" s="316" t="s">
        <v>1998</v>
      </c>
      <c r="L526" s="26"/>
      <c r="M526" s="25"/>
      <c r="N526" s="23" t="str">
        <f t="shared" si="286"/>
        <v/>
      </c>
      <c r="O526" s="23" t="str">
        <f t="shared" si="287"/>
        <v>◄</v>
      </c>
      <c r="P526" s="24"/>
      <c r="Q526" s="21"/>
      <c r="R526" s="23" t="str">
        <f t="shared" si="288"/>
        <v/>
      </c>
      <c r="S526" s="23" t="str">
        <f t="shared" si="289"/>
        <v>◄</v>
      </c>
      <c r="T526" s="22"/>
      <c r="U526" s="21"/>
      <c r="V526" s="20"/>
      <c r="W526" s="19"/>
      <c r="X526" s="18">
        <f t="shared" si="290"/>
        <v>0</v>
      </c>
      <c r="Y526" s="17">
        <f t="shared" si="291"/>
        <v>0</v>
      </c>
      <c r="Z526" s="16"/>
      <c r="AA526" s="15">
        <f t="shared" si="292"/>
        <v>0</v>
      </c>
      <c r="AB526" s="14">
        <f t="shared" si="293"/>
        <v>0</v>
      </c>
      <c r="AC526" s="12"/>
      <c r="AD526" s="13"/>
      <c r="AE526" s="12"/>
      <c r="AF526" s="11"/>
      <c r="AG526" s="11"/>
      <c r="AH526" s="5" t="s">
        <v>0</v>
      </c>
      <c r="AI526" s="4"/>
    </row>
    <row r="527" spans="1:35" ht="15" customHeight="1" x14ac:dyDescent="0.25">
      <c r="A527" s="221"/>
      <c r="B527" s="307"/>
      <c r="C527" s="281" t="s">
        <v>1997</v>
      </c>
      <c r="D527" s="314">
        <v>40950</v>
      </c>
      <c r="E527" s="276">
        <v>1.19</v>
      </c>
      <c r="F527" s="201">
        <v>1</v>
      </c>
      <c r="G527" s="227"/>
      <c r="H527" s="227"/>
      <c r="I527" s="227"/>
      <c r="J527" s="319"/>
      <c r="K527" s="316" t="s">
        <v>736</v>
      </c>
      <c r="L527" s="26"/>
      <c r="M527" s="25"/>
      <c r="N527" s="23" t="str">
        <f t="shared" si="286"/>
        <v/>
      </c>
      <c r="O527" s="23" t="str">
        <f t="shared" si="287"/>
        <v>◄</v>
      </c>
      <c r="P527" s="24"/>
      <c r="Q527" s="21"/>
      <c r="R527" s="23" t="str">
        <f t="shared" si="288"/>
        <v/>
      </c>
      <c r="S527" s="23" t="str">
        <f t="shared" si="289"/>
        <v>◄</v>
      </c>
      <c r="T527" s="22"/>
      <c r="U527" s="21"/>
      <c r="V527" s="20"/>
      <c r="W527" s="19"/>
      <c r="X527" s="18">
        <f t="shared" si="290"/>
        <v>0</v>
      </c>
      <c r="Y527" s="17">
        <f t="shared" si="291"/>
        <v>0</v>
      </c>
      <c r="Z527" s="16"/>
      <c r="AA527" s="15">
        <f t="shared" si="292"/>
        <v>0</v>
      </c>
      <c r="AB527" s="14">
        <f t="shared" si="293"/>
        <v>0</v>
      </c>
      <c r="AC527" s="12"/>
      <c r="AD527" s="13"/>
      <c r="AE527" s="12"/>
      <c r="AF527" s="11"/>
      <c r="AG527" s="11"/>
      <c r="AH527" s="5" t="s">
        <v>0</v>
      </c>
      <c r="AI527" s="4"/>
    </row>
    <row r="528" spans="1:35" ht="15" customHeight="1" x14ac:dyDescent="0.25">
      <c r="A528" s="221"/>
      <c r="B528" s="307"/>
      <c r="C528" s="281" t="s">
        <v>1996</v>
      </c>
      <c r="D528" s="314">
        <v>40950</v>
      </c>
      <c r="E528" s="276">
        <v>1.19</v>
      </c>
      <c r="F528" s="201">
        <v>1</v>
      </c>
      <c r="G528" s="227"/>
      <c r="H528" s="227"/>
      <c r="I528" s="227"/>
      <c r="J528" s="319"/>
      <c r="K528" s="316" t="s">
        <v>736</v>
      </c>
      <c r="L528" s="26"/>
      <c r="M528" s="25"/>
      <c r="N528" s="23" t="str">
        <f t="shared" si="286"/>
        <v/>
      </c>
      <c r="O528" s="23" t="str">
        <f t="shared" si="287"/>
        <v>◄</v>
      </c>
      <c r="P528" s="24"/>
      <c r="Q528" s="21"/>
      <c r="R528" s="23" t="str">
        <f t="shared" si="288"/>
        <v/>
      </c>
      <c r="S528" s="23" t="str">
        <f t="shared" si="289"/>
        <v>◄</v>
      </c>
      <c r="T528" s="22"/>
      <c r="U528" s="21"/>
      <c r="V528" s="20"/>
      <c r="W528" s="19"/>
      <c r="X528" s="18">
        <f t="shared" si="290"/>
        <v>0</v>
      </c>
      <c r="Y528" s="17">
        <f t="shared" si="291"/>
        <v>0</v>
      </c>
      <c r="Z528" s="16"/>
      <c r="AA528" s="15">
        <f t="shared" si="292"/>
        <v>0</v>
      </c>
      <c r="AB528" s="14">
        <f t="shared" si="293"/>
        <v>0</v>
      </c>
      <c r="AC528" s="12"/>
      <c r="AD528" s="13"/>
      <c r="AE528" s="12"/>
      <c r="AF528" s="11"/>
      <c r="AG528" s="11"/>
      <c r="AH528" s="5" t="s">
        <v>0</v>
      </c>
      <c r="AI528" s="4"/>
    </row>
    <row r="529" spans="1:35" ht="15" customHeight="1" x14ac:dyDescent="0.25">
      <c r="A529" s="221"/>
      <c r="B529" s="307"/>
      <c r="C529" s="281" t="s">
        <v>1995</v>
      </c>
      <c r="D529" s="314">
        <v>40950</v>
      </c>
      <c r="E529" s="276">
        <v>1.19</v>
      </c>
      <c r="F529" s="201">
        <v>1</v>
      </c>
      <c r="G529" s="227"/>
      <c r="H529" s="227"/>
      <c r="I529" s="227"/>
      <c r="J529" s="319"/>
      <c r="K529" s="316" t="s">
        <v>736</v>
      </c>
      <c r="L529" s="26"/>
      <c r="M529" s="25"/>
      <c r="N529" s="23" t="str">
        <f t="shared" si="286"/>
        <v/>
      </c>
      <c r="O529" s="23" t="str">
        <f t="shared" si="287"/>
        <v>◄</v>
      </c>
      <c r="P529" s="24"/>
      <c r="Q529" s="21"/>
      <c r="R529" s="23" t="str">
        <f t="shared" si="288"/>
        <v/>
      </c>
      <c r="S529" s="23" t="str">
        <f t="shared" si="289"/>
        <v>◄</v>
      </c>
      <c r="T529" s="22"/>
      <c r="U529" s="21"/>
      <c r="V529" s="20"/>
      <c r="W529" s="19"/>
      <c r="X529" s="18">
        <f t="shared" si="290"/>
        <v>0</v>
      </c>
      <c r="Y529" s="17">
        <f t="shared" si="291"/>
        <v>0</v>
      </c>
      <c r="Z529" s="16"/>
      <c r="AA529" s="15">
        <f t="shared" si="292"/>
        <v>0</v>
      </c>
      <c r="AB529" s="14">
        <f t="shared" si="293"/>
        <v>0</v>
      </c>
      <c r="AC529" s="12"/>
      <c r="AD529" s="13"/>
      <c r="AE529" s="12"/>
      <c r="AF529" s="11"/>
      <c r="AG529" s="11"/>
      <c r="AH529" s="5" t="s">
        <v>0</v>
      </c>
      <c r="AI529" s="4"/>
    </row>
    <row r="530" spans="1:35" ht="15" customHeight="1" x14ac:dyDescent="0.25">
      <c r="A530" s="221"/>
      <c r="B530" s="307"/>
      <c r="C530" s="281" t="s">
        <v>1994</v>
      </c>
      <c r="D530" s="314">
        <v>40950</v>
      </c>
      <c r="E530" s="276">
        <v>1.19</v>
      </c>
      <c r="F530" s="201">
        <v>1</v>
      </c>
      <c r="G530" s="227"/>
      <c r="H530" s="227"/>
      <c r="I530" s="227"/>
      <c r="J530" s="319"/>
      <c r="K530" s="316" t="s">
        <v>736</v>
      </c>
      <c r="L530" s="26"/>
      <c r="M530" s="25"/>
      <c r="N530" s="23" t="str">
        <f t="shared" si="286"/>
        <v/>
      </c>
      <c r="O530" s="23" t="str">
        <f t="shared" si="287"/>
        <v>◄</v>
      </c>
      <c r="P530" s="24"/>
      <c r="Q530" s="21"/>
      <c r="R530" s="23" t="str">
        <f t="shared" si="288"/>
        <v/>
      </c>
      <c r="S530" s="23" t="str">
        <f t="shared" si="289"/>
        <v>◄</v>
      </c>
      <c r="T530" s="22"/>
      <c r="U530" s="21"/>
      <c r="V530" s="20"/>
      <c r="W530" s="19"/>
      <c r="X530" s="18">
        <f t="shared" si="290"/>
        <v>0</v>
      </c>
      <c r="Y530" s="17">
        <f t="shared" si="291"/>
        <v>0</v>
      </c>
      <c r="Z530" s="16"/>
      <c r="AA530" s="15">
        <f t="shared" si="292"/>
        <v>0</v>
      </c>
      <c r="AB530" s="14">
        <f t="shared" si="293"/>
        <v>0</v>
      </c>
      <c r="AC530" s="12"/>
      <c r="AD530" s="13"/>
      <c r="AE530" s="12"/>
      <c r="AF530" s="11"/>
      <c r="AG530" s="11"/>
      <c r="AH530" s="5" t="s">
        <v>0</v>
      </c>
      <c r="AI530" s="4"/>
    </row>
    <row r="531" spans="1:35" ht="15" customHeight="1" x14ac:dyDescent="0.25">
      <c r="A531" s="221"/>
      <c r="B531" s="307"/>
      <c r="C531" s="281" t="s">
        <v>1993</v>
      </c>
      <c r="D531" s="314">
        <v>40950</v>
      </c>
      <c r="E531" s="276">
        <v>1.19</v>
      </c>
      <c r="F531" s="201">
        <v>1</v>
      </c>
      <c r="G531" s="227"/>
      <c r="H531" s="227"/>
      <c r="I531" s="227"/>
      <c r="J531" s="319"/>
      <c r="K531" s="316" t="s">
        <v>736</v>
      </c>
      <c r="L531" s="26"/>
      <c r="M531" s="25"/>
      <c r="N531" s="23" t="str">
        <f t="shared" si="286"/>
        <v/>
      </c>
      <c r="O531" s="23" t="str">
        <f t="shared" si="287"/>
        <v>◄</v>
      </c>
      <c r="P531" s="24"/>
      <c r="Q531" s="21"/>
      <c r="R531" s="23" t="str">
        <f t="shared" si="288"/>
        <v/>
      </c>
      <c r="S531" s="23" t="str">
        <f t="shared" si="289"/>
        <v>◄</v>
      </c>
      <c r="T531" s="22"/>
      <c r="U531" s="21"/>
      <c r="V531" s="20"/>
      <c r="W531" s="19"/>
      <c r="X531" s="18">
        <f t="shared" si="290"/>
        <v>0</v>
      </c>
      <c r="Y531" s="17">
        <f t="shared" si="291"/>
        <v>0</v>
      </c>
      <c r="Z531" s="16"/>
      <c r="AA531" s="15">
        <f t="shared" si="292"/>
        <v>0</v>
      </c>
      <c r="AB531" s="14">
        <f t="shared" si="293"/>
        <v>0</v>
      </c>
      <c r="AC531" s="12"/>
      <c r="AD531" s="13"/>
      <c r="AE531" s="12"/>
      <c r="AF531" s="11"/>
      <c r="AG531" s="11"/>
      <c r="AH531" s="5" t="s">
        <v>0</v>
      </c>
      <c r="AI531" s="4"/>
    </row>
    <row r="532" spans="1:35" ht="15" customHeight="1" thickBot="1" x14ac:dyDescent="0.3">
      <c r="A532" s="221"/>
      <c r="B532" s="307"/>
      <c r="C532" s="247" t="s">
        <v>1992</v>
      </c>
      <c r="D532" s="314">
        <v>40950</v>
      </c>
      <c r="E532" s="276">
        <v>5.9499999999999993</v>
      </c>
      <c r="F532" s="201">
        <v>1</v>
      </c>
      <c r="G532" s="227"/>
      <c r="H532" s="227"/>
      <c r="I532" s="227"/>
      <c r="J532" s="227"/>
      <c r="K532" s="317" t="s">
        <v>1991</v>
      </c>
      <c r="L532" s="26"/>
      <c r="M532" s="25"/>
      <c r="N532" s="23" t="str">
        <f t="shared" si="286"/>
        <v/>
      </c>
      <c r="O532" s="23" t="str">
        <f t="shared" si="287"/>
        <v>◄</v>
      </c>
      <c r="P532" s="24"/>
      <c r="Q532" s="21"/>
      <c r="R532" s="23" t="str">
        <f t="shared" si="288"/>
        <v/>
      </c>
      <c r="S532" s="23" t="str">
        <f t="shared" si="289"/>
        <v>◄</v>
      </c>
      <c r="T532" s="22"/>
      <c r="U532" s="21"/>
      <c r="V532" s="20"/>
      <c r="W532" s="19"/>
      <c r="X532" s="18">
        <f t="shared" si="290"/>
        <v>0</v>
      </c>
      <c r="Y532" s="17">
        <f t="shared" si="291"/>
        <v>0</v>
      </c>
      <c r="Z532" s="16"/>
      <c r="AA532" s="15">
        <f t="shared" si="292"/>
        <v>0</v>
      </c>
      <c r="AB532" s="14">
        <f t="shared" si="293"/>
        <v>0</v>
      </c>
      <c r="AC532" s="12"/>
      <c r="AD532" s="13"/>
      <c r="AE532" s="12"/>
      <c r="AF532" s="11"/>
      <c r="AG532" s="11"/>
      <c r="AH532" s="5" t="s">
        <v>0</v>
      </c>
      <c r="AI532" s="4"/>
    </row>
    <row r="533" spans="1:35" ht="15" customHeight="1" thickTop="1" thickBot="1" x14ac:dyDescent="0.25">
      <c r="A533" s="214">
        <f>ROWS(A534:A538)-1</f>
        <v>4</v>
      </c>
      <c r="B533" s="215" t="s">
        <v>1990</v>
      </c>
      <c r="C533" s="220"/>
      <c r="D533" s="217"/>
      <c r="E533" s="217"/>
      <c r="F533" s="238"/>
      <c r="G533" s="239"/>
      <c r="H533" s="217"/>
      <c r="I533" s="217"/>
      <c r="J533" s="217"/>
      <c r="K533" s="220"/>
      <c r="L533" s="65">
        <v>40950</v>
      </c>
      <c r="M533" s="64" t="s">
        <v>1989</v>
      </c>
      <c r="N533" s="23"/>
      <c r="O533" s="33" t="str">
        <f>IF(COUNTIF(N534:N538,"?")&gt;0,"?",IF(AND(P533="◄",Q533="►"),"◄►",IF(P533="◄","◄",IF(Q533="►","►",""))))</f>
        <v>◄</v>
      </c>
      <c r="P533" s="32" t="str">
        <f>IF(SUM(P534:P538)+1=ROWS(P534:P538)-COUNTIF(P534:P538,"-"),"","◄")</f>
        <v>◄</v>
      </c>
      <c r="Q533" s="31" t="str">
        <f>IF(SUM(Q534:Q538)&gt;0,"►","")</f>
        <v/>
      </c>
      <c r="R533" s="23"/>
      <c r="S533" s="33" t="str">
        <f>IF(COUNTIF(R534:R538,"?")&gt;0,"?",IF(AND(T533="◄",U533="►"),"◄►",IF(T533="◄","◄",IF(U533="►","►",""))))</f>
        <v>◄</v>
      </c>
      <c r="T533" s="32" t="str">
        <f>IF(SUM(T534:T538)+1=ROWS(T534:T538)-COUNTIF(T534:T538,"-"),"","◄")</f>
        <v>◄</v>
      </c>
      <c r="U533" s="31" t="str">
        <f>IF(SUM(U534:U538)&gt;0,"►","")</f>
        <v/>
      </c>
      <c r="V533" s="10">
        <f>ROWS(V534:V538)-1</f>
        <v>4</v>
      </c>
      <c r="W533" s="30">
        <f>SUM(W534:W538)-W538</f>
        <v>0</v>
      </c>
      <c r="X533" s="29" t="s">
        <v>17</v>
      </c>
      <c r="Y533" s="28"/>
      <c r="Z533" s="30">
        <f>SUM(Z534:Z538)-Z538</f>
        <v>0</v>
      </c>
      <c r="AA533" s="29" t="s">
        <v>17</v>
      </c>
      <c r="AB533" s="28"/>
      <c r="AC533" s="12"/>
      <c r="AD533" s="13"/>
      <c r="AE533" s="12"/>
      <c r="AF533" s="11"/>
      <c r="AG533" s="11"/>
      <c r="AH533" s="5" t="s">
        <v>0</v>
      </c>
      <c r="AI533" s="4"/>
    </row>
    <row r="534" spans="1:35" ht="15" customHeight="1" x14ac:dyDescent="0.25">
      <c r="A534" s="221"/>
      <c r="B534" s="307"/>
      <c r="C534" s="274" t="s">
        <v>1988</v>
      </c>
      <c r="D534" s="314">
        <v>40950</v>
      </c>
      <c r="E534" s="276">
        <v>2.97</v>
      </c>
      <c r="F534" s="209">
        <v>3</v>
      </c>
      <c r="G534" s="227"/>
      <c r="H534" s="227"/>
      <c r="I534" s="227"/>
      <c r="J534" s="227"/>
      <c r="K534" s="315" t="s">
        <v>1987</v>
      </c>
      <c r="L534" s="26"/>
      <c r="M534" s="25"/>
      <c r="N534" s="23" t="str">
        <f>IF(O534="?","?","")</f>
        <v/>
      </c>
      <c r="O534" s="23" t="str">
        <f>IF(AND(P534="",Q534&gt;0),"?",IF(P534="","◄",IF(Q534&gt;=1,"►","")))</f>
        <v>◄</v>
      </c>
      <c r="P534" s="24"/>
      <c r="Q534" s="21"/>
      <c r="R534" s="23" t="str">
        <f>IF(S534="?","?","")</f>
        <v/>
      </c>
      <c r="S534" s="23" t="str">
        <f>IF(AND(T534="",U534&gt;0),"?",IF(T534="","◄",IF(U534&gt;=1,"►","")))</f>
        <v>◄</v>
      </c>
      <c r="T534" s="22"/>
      <c r="U534" s="21"/>
      <c r="V534" s="20"/>
      <c r="W534" s="19"/>
      <c r="X534" s="18">
        <f t="shared" ref="X534:Y537" si="294">(P534*W534)</f>
        <v>0</v>
      </c>
      <c r="Y534" s="17">
        <f t="shared" si="294"/>
        <v>0</v>
      </c>
      <c r="Z534" s="16"/>
      <c r="AA534" s="15">
        <f t="shared" ref="AA534:AB537" si="295">(T534*Z534)</f>
        <v>0</v>
      </c>
      <c r="AB534" s="14">
        <f t="shared" si="295"/>
        <v>0</v>
      </c>
      <c r="AC534" s="12"/>
      <c r="AD534" s="13"/>
      <c r="AE534" s="12"/>
      <c r="AF534" s="11"/>
      <c r="AG534" s="11"/>
      <c r="AH534" s="5" t="s">
        <v>0</v>
      </c>
      <c r="AI534" s="4"/>
    </row>
    <row r="535" spans="1:35" ht="15" customHeight="1" x14ac:dyDescent="0.25">
      <c r="A535" s="221"/>
      <c r="B535" s="307"/>
      <c r="C535" s="274">
        <v>4217</v>
      </c>
      <c r="D535" s="314">
        <v>40950</v>
      </c>
      <c r="E535" s="276">
        <v>2.97</v>
      </c>
      <c r="F535" s="209">
        <v>3</v>
      </c>
      <c r="G535" s="227"/>
      <c r="H535" s="227"/>
      <c r="I535" s="227"/>
      <c r="J535" s="227"/>
      <c r="K535" s="315" t="s">
        <v>1986</v>
      </c>
      <c r="L535" s="26"/>
      <c r="M535" s="25"/>
      <c r="N535" s="23" t="str">
        <f>IF(O535="?","?","")</f>
        <v/>
      </c>
      <c r="O535" s="23" t="str">
        <f>IF(AND(P535="",Q535&gt;0),"?",IF(P535="","◄",IF(Q535&gt;=1,"►","")))</f>
        <v>◄</v>
      </c>
      <c r="P535" s="24"/>
      <c r="Q535" s="21"/>
      <c r="R535" s="23" t="str">
        <f>IF(S535="?","?","")</f>
        <v/>
      </c>
      <c r="S535" s="23" t="str">
        <f>IF(AND(T535="",U535&gt;0),"?",IF(T535="","◄",IF(U535&gt;=1,"►","")))</f>
        <v>◄</v>
      </c>
      <c r="T535" s="22"/>
      <c r="U535" s="21"/>
      <c r="V535" s="20"/>
      <c r="W535" s="19"/>
      <c r="X535" s="18">
        <f t="shared" si="294"/>
        <v>0</v>
      </c>
      <c r="Y535" s="17">
        <f t="shared" si="294"/>
        <v>0</v>
      </c>
      <c r="Z535" s="16"/>
      <c r="AA535" s="15">
        <f t="shared" si="295"/>
        <v>0</v>
      </c>
      <c r="AB535" s="14">
        <f t="shared" si="295"/>
        <v>0</v>
      </c>
      <c r="AC535" s="12"/>
      <c r="AD535" s="13"/>
      <c r="AE535" s="12"/>
      <c r="AF535" s="11"/>
      <c r="AG535" s="11"/>
      <c r="AH535" s="5" t="s">
        <v>0</v>
      </c>
      <c r="AI535" s="4"/>
    </row>
    <row r="536" spans="1:35" ht="15" customHeight="1" x14ac:dyDescent="0.25">
      <c r="A536" s="221"/>
      <c r="B536" s="307"/>
      <c r="C536" s="320" t="s">
        <v>1985</v>
      </c>
      <c r="D536" s="314">
        <v>40950</v>
      </c>
      <c r="E536" s="276">
        <v>2.97</v>
      </c>
      <c r="F536" s="209">
        <v>3</v>
      </c>
      <c r="G536" s="227"/>
      <c r="H536" s="227"/>
      <c r="I536" s="321">
        <v>4216</v>
      </c>
      <c r="J536" s="322" t="s">
        <v>1984</v>
      </c>
      <c r="K536" s="323" t="s">
        <v>1983</v>
      </c>
      <c r="L536" s="26"/>
      <c r="M536" s="25"/>
      <c r="N536" s="23" t="str">
        <f>IF(O536="?","?","")</f>
        <v/>
      </c>
      <c r="O536" s="23" t="str">
        <f>IF(AND(P536="",Q536&gt;0),"?",IF(P536="","◄",IF(Q536&gt;=1,"►","")))</f>
        <v>◄</v>
      </c>
      <c r="P536" s="24"/>
      <c r="Q536" s="21"/>
      <c r="R536" s="23" t="str">
        <f>IF(S536="?","?","")</f>
        <v/>
      </c>
      <c r="S536" s="23" t="str">
        <f>IF(AND(T536="",U536&gt;0),"?",IF(T536="","◄",IF(U536&gt;=1,"►","")))</f>
        <v>◄</v>
      </c>
      <c r="T536" s="22"/>
      <c r="U536" s="21"/>
      <c r="V536" s="20"/>
      <c r="W536" s="19"/>
      <c r="X536" s="18">
        <f t="shared" si="294"/>
        <v>0</v>
      </c>
      <c r="Y536" s="17">
        <f t="shared" si="294"/>
        <v>0</v>
      </c>
      <c r="Z536" s="16"/>
      <c r="AA536" s="15">
        <f t="shared" si="295"/>
        <v>0</v>
      </c>
      <c r="AB536" s="14">
        <f t="shared" si="295"/>
        <v>0</v>
      </c>
      <c r="AC536" s="12"/>
      <c r="AD536" s="13"/>
      <c r="AE536" s="12"/>
      <c r="AF536" s="11"/>
      <c r="AG536" s="11"/>
      <c r="AH536" s="5" t="s">
        <v>0</v>
      </c>
      <c r="AI536" s="4"/>
    </row>
    <row r="537" spans="1:35" ht="15" customHeight="1" thickBot="1" x14ac:dyDescent="0.3">
      <c r="A537" s="221"/>
      <c r="B537" s="307"/>
      <c r="C537" s="247" t="s">
        <v>1982</v>
      </c>
      <c r="D537" s="314">
        <v>40950</v>
      </c>
      <c r="E537" s="276">
        <v>5.94</v>
      </c>
      <c r="F537" s="209">
        <v>3</v>
      </c>
      <c r="G537" s="227"/>
      <c r="H537" s="227"/>
      <c r="I537" s="227"/>
      <c r="J537" s="227"/>
      <c r="K537" s="317" t="s">
        <v>1981</v>
      </c>
      <c r="L537" s="26"/>
      <c r="M537" s="25"/>
      <c r="N537" s="23" t="str">
        <f>IF(O537="?","?","")</f>
        <v/>
      </c>
      <c r="O537" s="23" t="str">
        <f>IF(AND(P537="",Q537&gt;0),"?",IF(P537="","◄",IF(Q537&gt;=1,"►","")))</f>
        <v>◄</v>
      </c>
      <c r="P537" s="24"/>
      <c r="Q537" s="21"/>
      <c r="R537" s="23" t="str">
        <f>IF(S537="?","?","")</f>
        <v/>
      </c>
      <c r="S537" s="23" t="str">
        <f>IF(AND(T537="",U537&gt;0),"?",IF(T537="","◄",IF(U537&gt;=1,"►","")))</f>
        <v>◄</v>
      </c>
      <c r="T537" s="22"/>
      <c r="U537" s="21"/>
      <c r="V537" s="20"/>
      <c r="W537" s="19"/>
      <c r="X537" s="18">
        <f t="shared" si="294"/>
        <v>0</v>
      </c>
      <c r="Y537" s="17">
        <f t="shared" si="294"/>
        <v>0</v>
      </c>
      <c r="Z537" s="16"/>
      <c r="AA537" s="15">
        <f t="shared" si="295"/>
        <v>0</v>
      </c>
      <c r="AB537" s="14">
        <f t="shared" si="295"/>
        <v>0</v>
      </c>
      <c r="AC537" s="12"/>
      <c r="AD537" s="13"/>
      <c r="AE537" s="12"/>
      <c r="AF537" s="11"/>
      <c r="AG537" s="11"/>
      <c r="AH537" s="5" t="s">
        <v>0</v>
      </c>
      <c r="AI537" s="4"/>
    </row>
    <row r="538" spans="1:35" ht="15" customHeight="1" thickTop="1" thickBot="1" x14ac:dyDescent="0.25">
      <c r="A538" s="214">
        <f>ROWS(A539:A544)-1</f>
        <v>5</v>
      </c>
      <c r="B538" s="215" t="s">
        <v>1980</v>
      </c>
      <c r="C538" s="220"/>
      <c r="D538" s="217"/>
      <c r="E538" s="217"/>
      <c r="F538" s="238"/>
      <c r="G538" s="239"/>
      <c r="H538" s="217"/>
      <c r="I538" s="217"/>
      <c r="J538" s="217"/>
      <c r="K538" s="220"/>
      <c r="L538" s="65">
        <v>40950</v>
      </c>
      <c r="M538" s="64" t="s">
        <v>1979</v>
      </c>
      <c r="N538" s="23"/>
      <c r="O538" s="33" t="str">
        <f>IF(COUNTIF(N539:N544,"?")&gt;0,"?",IF(AND(P538="◄",Q538="►"),"◄►",IF(P538="◄","◄",IF(Q538="►","►",""))))</f>
        <v>◄</v>
      </c>
      <c r="P538" s="32" t="str">
        <f>IF(SUM(P539:P544)+1=ROWS(P539:P544)-COUNTIF(P539:P544,"-"),"","◄")</f>
        <v>◄</v>
      </c>
      <c r="Q538" s="31" t="str">
        <f>IF(SUM(Q539:Q544)&gt;0,"►","")</f>
        <v/>
      </c>
      <c r="R538" s="23"/>
      <c r="S538" s="33" t="str">
        <f>IF(COUNTIF(R539:R544,"?")&gt;0,"?",IF(AND(T538="◄",U538="►"),"◄►",IF(T538="◄","◄",IF(U538="►","►",""))))</f>
        <v>◄</v>
      </c>
      <c r="T538" s="32" t="str">
        <f>IF(SUM(T539:T544)+1=ROWS(T539:T544)-COUNTIF(T539:T544,"-"),"","◄")</f>
        <v>◄</v>
      </c>
      <c r="U538" s="31" t="str">
        <f>IF(SUM(U539:U544)&gt;0,"►","")</f>
        <v/>
      </c>
      <c r="V538" s="10">
        <f>ROWS(V539:V544)-1</f>
        <v>5</v>
      </c>
      <c r="W538" s="30">
        <f>SUM(W539:W544)-W544</f>
        <v>0</v>
      </c>
      <c r="X538" s="29" t="s">
        <v>17</v>
      </c>
      <c r="Y538" s="28"/>
      <c r="Z538" s="30">
        <f>SUM(Z539:Z544)-Z544</f>
        <v>0</v>
      </c>
      <c r="AA538" s="29" t="s">
        <v>17</v>
      </c>
      <c r="AB538" s="28"/>
      <c r="AC538" s="43" t="str">
        <f>IF(AD538="◄","◄",IF(AD538="ok","►",""))</f>
        <v>◄</v>
      </c>
      <c r="AD538" s="42" t="str">
        <f>IF(AD539&gt;0,"OK","◄")</f>
        <v>◄</v>
      </c>
      <c r="AE538" s="41" t="str">
        <f>IF(AND(AF538="◄",AG538="►"),"◄?►",IF(AF538="◄","◄",IF(AG538="►","►","")))</f>
        <v>◄</v>
      </c>
      <c r="AF538" s="32" t="str">
        <f>IF(AF539&gt;0,"","◄")</f>
        <v>◄</v>
      </c>
      <c r="AG538" s="31" t="str">
        <f>IF(AG539&gt;0,"►","")</f>
        <v/>
      </c>
      <c r="AH538" s="5" t="s">
        <v>0</v>
      </c>
      <c r="AI538" s="4"/>
    </row>
    <row r="539" spans="1:35" ht="15" customHeight="1" x14ac:dyDescent="0.25">
      <c r="A539" s="221"/>
      <c r="B539" s="307"/>
      <c r="C539" s="274" t="s">
        <v>1972</v>
      </c>
      <c r="D539" s="314">
        <v>40950</v>
      </c>
      <c r="E539" s="276">
        <v>4.3499999999999996</v>
      </c>
      <c r="F539" s="277" t="s">
        <v>122</v>
      </c>
      <c r="G539" s="227"/>
      <c r="H539" s="227"/>
      <c r="I539" s="227"/>
      <c r="J539" s="227"/>
      <c r="K539" s="323" t="s">
        <v>1978</v>
      </c>
      <c r="L539" s="26"/>
      <c r="M539" s="25"/>
      <c r="N539" s="23" t="str">
        <f>IF(O539="?","?","")</f>
        <v/>
      </c>
      <c r="O539" s="23" t="str">
        <f>IF(AND(P539="",Q539&gt;0),"?",IF(P539="","◄",IF(Q539&gt;=1,"►","")))</f>
        <v>◄</v>
      </c>
      <c r="P539" s="24"/>
      <c r="Q539" s="21"/>
      <c r="R539" s="23" t="str">
        <f>IF(S539="?","?","")</f>
        <v/>
      </c>
      <c r="S539" s="23" t="str">
        <f>IF(AND(T539="",U539&gt;0),"?",IF(T539="","◄",IF(U539&gt;=1,"►","")))</f>
        <v>◄</v>
      </c>
      <c r="T539" s="22"/>
      <c r="U539" s="21"/>
      <c r="V539" s="20"/>
      <c r="W539" s="19"/>
      <c r="X539" s="18">
        <f t="shared" ref="X539:Y543" si="296">(P539*W539)</f>
        <v>0</v>
      </c>
      <c r="Y539" s="17">
        <f t="shared" si="296"/>
        <v>0</v>
      </c>
      <c r="Z539" s="16"/>
      <c r="AA539" s="15">
        <f t="shared" ref="AA539:AB543" si="297">(T539*Z539)</f>
        <v>0</v>
      </c>
      <c r="AB539" s="14">
        <f t="shared" si="297"/>
        <v>0</v>
      </c>
      <c r="AC539" s="39" t="str">
        <f>IF(AD539&gt;0,"ok","◄")</f>
        <v>◄</v>
      </c>
      <c r="AD539" s="40"/>
      <c r="AE539" s="39" t="str">
        <f>IF(AND(AF539="",AG539&gt;0),"?",IF(AF539="","◄",IF(AG539&gt;=1,"►","")))</f>
        <v>◄</v>
      </c>
      <c r="AF539" s="38"/>
      <c r="AG539" s="37"/>
      <c r="AH539" s="5" t="s">
        <v>0</v>
      </c>
      <c r="AI539" s="4"/>
    </row>
    <row r="540" spans="1:35" ht="15" customHeight="1" x14ac:dyDescent="0.25">
      <c r="A540" s="221"/>
      <c r="B540" s="307"/>
      <c r="C540" s="281" t="s">
        <v>1977</v>
      </c>
      <c r="D540" s="314">
        <v>40950</v>
      </c>
      <c r="E540" s="276">
        <v>4.3499999999999996</v>
      </c>
      <c r="F540" s="277" t="s">
        <v>122</v>
      </c>
      <c r="G540" s="227"/>
      <c r="H540" s="227"/>
      <c r="I540" s="227"/>
      <c r="J540" s="274" t="s">
        <v>1972</v>
      </c>
      <c r="K540" s="316" t="s">
        <v>1976</v>
      </c>
      <c r="L540" s="26"/>
      <c r="M540" s="25"/>
      <c r="N540" s="23" t="str">
        <f>IF(O540="?","?","")</f>
        <v/>
      </c>
      <c r="O540" s="23" t="str">
        <f>IF(AND(P540="",Q540&gt;0),"?",IF(P540="","◄",IF(Q540&gt;=1,"►","")))</f>
        <v>◄</v>
      </c>
      <c r="P540" s="24"/>
      <c r="Q540" s="21"/>
      <c r="R540" s="23" t="str">
        <f>IF(S540="?","?","")</f>
        <v/>
      </c>
      <c r="S540" s="23" t="str">
        <f>IF(AND(T540="",U540&gt;0),"?",IF(T540="","◄",IF(U540&gt;=1,"►","")))</f>
        <v>◄</v>
      </c>
      <c r="T540" s="22"/>
      <c r="U540" s="21"/>
      <c r="V540" s="20"/>
      <c r="W540" s="19"/>
      <c r="X540" s="18">
        <f t="shared" si="296"/>
        <v>0</v>
      </c>
      <c r="Y540" s="17">
        <f t="shared" si="296"/>
        <v>0</v>
      </c>
      <c r="Z540" s="16"/>
      <c r="AA540" s="15">
        <f t="shared" si="297"/>
        <v>0</v>
      </c>
      <c r="AB540" s="14">
        <f t="shared" si="297"/>
        <v>0</v>
      </c>
      <c r="AC540" s="12"/>
      <c r="AD540" s="13"/>
      <c r="AE540" s="12"/>
      <c r="AF540" s="149" t="str">
        <f>LEFT(M538,17)</f>
        <v>▬ Philanews Nr. 2</v>
      </c>
      <c r="AG540" s="150"/>
      <c r="AH540" s="5" t="s">
        <v>0</v>
      </c>
      <c r="AI540" s="4"/>
    </row>
    <row r="541" spans="1:35" ht="15" customHeight="1" thickBot="1" x14ac:dyDescent="0.3">
      <c r="A541" s="221"/>
      <c r="B541" s="307"/>
      <c r="C541" s="281" t="s">
        <v>1975</v>
      </c>
      <c r="D541" s="314">
        <v>40950</v>
      </c>
      <c r="E541" s="276">
        <v>4.3499999999999996</v>
      </c>
      <c r="F541" s="277" t="s">
        <v>122</v>
      </c>
      <c r="G541" s="227"/>
      <c r="H541" s="227"/>
      <c r="I541" s="227"/>
      <c r="J541" s="274" t="s">
        <v>1972</v>
      </c>
      <c r="K541" s="316" t="s">
        <v>1974</v>
      </c>
      <c r="L541" s="26"/>
      <c r="M541" s="25"/>
      <c r="N541" s="23" t="str">
        <f>IF(O541="?","?","")</f>
        <v/>
      </c>
      <c r="O541" s="23" t="str">
        <f>IF(AND(P541="",Q541&gt;0),"?",IF(P541="","◄",IF(Q541&gt;=1,"►","")))</f>
        <v>◄</v>
      </c>
      <c r="P541" s="24"/>
      <c r="Q541" s="21"/>
      <c r="R541" s="23" t="str">
        <f>IF(S541="?","?","")</f>
        <v/>
      </c>
      <c r="S541" s="23" t="str">
        <f>IF(AND(T541="",U541&gt;0),"?",IF(T541="","◄",IF(U541&gt;=1,"►","")))</f>
        <v>◄</v>
      </c>
      <c r="T541" s="22"/>
      <c r="U541" s="21"/>
      <c r="V541" s="20"/>
      <c r="W541" s="19"/>
      <c r="X541" s="18">
        <f t="shared" si="296"/>
        <v>0</v>
      </c>
      <c r="Y541" s="17">
        <f t="shared" si="296"/>
        <v>0</v>
      </c>
      <c r="Z541" s="16"/>
      <c r="AA541" s="15">
        <f t="shared" si="297"/>
        <v>0</v>
      </c>
      <c r="AB541" s="14">
        <f t="shared" si="297"/>
        <v>0</v>
      </c>
      <c r="AC541" s="12"/>
      <c r="AD541" s="13"/>
      <c r="AE541" s="12"/>
      <c r="AF541" s="151"/>
      <c r="AG541" s="152"/>
      <c r="AH541" s="5" t="s">
        <v>0</v>
      </c>
      <c r="AI541" s="4"/>
    </row>
    <row r="542" spans="1:35" ht="15" customHeight="1" thickBot="1" x14ac:dyDescent="0.3">
      <c r="A542" s="221"/>
      <c r="B542" s="252" t="s">
        <v>23</v>
      </c>
      <c r="C542" s="242" t="s">
        <v>1972</v>
      </c>
      <c r="D542" s="314">
        <v>40950</v>
      </c>
      <c r="E542" s="276">
        <v>21.75</v>
      </c>
      <c r="F542" s="277" t="s">
        <v>122</v>
      </c>
      <c r="G542" s="227"/>
      <c r="H542" s="234" t="s">
        <v>1973</v>
      </c>
      <c r="I542" s="235"/>
      <c r="J542" s="236" t="s">
        <v>709</v>
      </c>
      <c r="K542" s="317" t="s">
        <v>1970</v>
      </c>
      <c r="L542" s="53" t="s">
        <v>423</v>
      </c>
      <c r="M542" s="25"/>
      <c r="N542" s="23" t="str">
        <f>IF(O542="?","?","")</f>
        <v/>
      </c>
      <c r="O542" s="23" t="str">
        <f>IF(AND(P542="",Q542&gt;0),"?",IF(P542="","◄",IF(Q542&gt;=1,"►","")))</f>
        <v>◄</v>
      </c>
      <c r="P542" s="24"/>
      <c r="Q542" s="21"/>
      <c r="R542" s="23" t="str">
        <f>IF(S542="?","?","")</f>
        <v/>
      </c>
      <c r="S542" s="23" t="str">
        <f>IF(AND(T542="",U542&gt;0),"?",IF(T542="","◄",IF(U542&gt;=1,"►","")))</f>
        <v>◄</v>
      </c>
      <c r="T542" s="22"/>
      <c r="U542" s="21"/>
      <c r="V542" s="20"/>
      <c r="W542" s="19"/>
      <c r="X542" s="18">
        <f t="shared" si="296"/>
        <v>0</v>
      </c>
      <c r="Y542" s="17">
        <f t="shared" si="296"/>
        <v>0</v>
      </c>
      <c r="Z542" s="16"/>
      <c r="AA542" s="15">
        <f t="shared" si="297"/>
        <v>0</v>
      </c>
      <c r="AB542" s="14">
        <f t="shared" si="297"/>
        <v>0</v>
      </c>
      <c r="AC542" s="12"/>
      <c r="AD542" s="13"/>
      <c r="AE542" s="12"/>
      <c r="AF542" s="36" t="s">
        <v>47</v>
      </c>
      <c r="AG542" s="35">
        <f>D539</f>
        <v>40950</v>
      </c>
      <c r="AH542" s="5" t="s">
        <v>0</v>
      </c>
      <c r="AI542" s="4"/>
    </row>
    <row r="543" spans="1:35" ht="15" customHeight="1" thickBot="1" x14ac:dyDescent="0.3">
      <c r="A543" s="221"/>
      <c r="B543" s="252" t="s">
        <v>23</v>
      </c>
      <c r="C543" s="242" t="s">
        <v>1972</v>
      </c>
      <c r="D543" s="314">
        <v>40950</v>
      </c>
      <c r="E543" s="276">
        <v>21.75</v>
      </c>
      <c r="F543" s="277" t="s">
        <v>122</v>
      </c>
      <c r="G543" s="227"/>
      <c r="H543" s="234" t="s">
        <v>1971</v>
      </c>
      <c r="I543" s="235"/>
      <c r="J543" s="236" t="s">
        <v>709</v>
      </c>
      <c r="K543" s="317" t="s">
        <v>1970</v>
      </c>
      <c r="L543" s="53" t="s">
        <v>423</v>
      </c>
      <c r="M543" s="25"/>
      <c r="N543" s="23" t="str">
        <f>IF(O543="?","?","")</f>
        <v/>
      </c>
      <c r="O543" s="23" t="str">
        <f>IF(AND(P543="",Q543&gt;0),"?",IF(P543="","◄",IF(Q543&gt;=1,"►","")))</f>
        <v>◄</v>
      </c>
      <c r="P543" s="24"/>
      <c r="Q543" s="21"/>
      <c r="R543" s="23" t="str">
        <f>IF(S543="?","?","")</f>
        <v/>
      </c>
      <c r="S543" s="23" t="str">
        <f>IF(AND(T543="",U543&gt;0),"?",IF(T543="","◄",IF(U543&gt;=1,"►","")))</f>
        <v>◄</v>
      </c>
      <c r="T543" s="22"/>
      <c r="U543" s="21"/>
      <c r="V543" s="20"/>
      <c r="W543" s="19"/>
      <c r="X543" s="18">
        <f t="shared" si="296"/>
        <v>0</v>
      </c>
      <c r="Y543" s="17">
        <f t="shared" si="296"/>
        <v>0</v>
      </c>
      <c r="Z543" s="16"/>
      <c r="AA543" s="15">
        <f t="shared" si="297"/>
        <v>0</v>
      </c>
      <c r="AB543" s="14">
        <f t="shared" si="297"/>
        <v>0</v>
      </c>
      <c r="AC543" s="12"/>
      <c r="AD543" s="13"/>
      <c r="AE543" s="12"/>
      <c r="AF543" s="11"/>
      <c r="AG543" s="11"/>
      <c r="AH543" s="5" t="s">
        <v>0</v>
      </c>
      <c r="AI543" s="4"/>
    </row>
    <row r="544" spans="1:35" ht="15" customHeight="1" thickTop="1" thickBot="1" x14ac:dyDescent="0.25">
      <c r="A544" s="214">
        <f>ROWS(A545:A551)-1</f>
        <v>6</v>
      </c>
      <c r="B544" s="215" t="s">
        <v>1969</v>
      </c>
      <c r="C544" s="220"/>
      <c r="D544" s="217"/>
      <c r="E544" s="217"/>
      <c r="F544" s="238"/>
      <c r="G544" s="239"/>
      <c r="H544" s="217"/>
      <c r="I544" s="217"/>
      <c r="J544" s="217"/>
      <c r="K544" s="220"/>
      <c r="L544" s="65">
        <v>40978</v>
      </c>
      <c r="M544" s="64" t="s">
        <v>1968</v>
      </c>
      <c r="N544" s="23"/>
      <c r="O544" s="33" t="str">
        <f>IF(COUNTIF(N545:N551,"?")&gt;0,"?",IF(AND(P544="◄",Q544="►"),"◄►",IF(P544="◄","◄",IF(Q544="►","►",""))))</f>
        <v>◄</v>
      </c>
      <c r="P544" s="32" t="str">
        <f>IF(SUM(P545:P551)+1=ROWS(P545:P551)-COUNTIF(P545:P551,"-"),"","◄")</f>
        <v>◄</v>
      </c>
      <c r="Q544" s="31" t="str">
        <f>IF(SUM(Q545:Q551)&gt;0,"►","")</f>
        <v/>
      </c>
      <c r="R544" s="23"/>
      <c r="S544" s="33" t="str">
        <f>IF(COUNTIF(R545:R551,"?")&gt;0,"?",IF(AND(T544="◄",U544="►"),"◄►",IF(T544="◄","◄",IF(U544="►","►",""))))</f>
        <v>◄</v>
      </c>
      <c r="T544" s="32" t="str">
        <f>IF(SUM(T545:T551)+1=ROWS(T545:T551)-COUNTIF(T545:T551,"-"),"","◄")</f>
        <v>◄</v>
      </c>
      <c r="U544" s="31" t="str">
        <f>IF(SUM(U545:U551)&gt;0,"►","")</f>
        <v/>
      </c>
      <c r="V544" s="10">
        <f>ROWS(V545:V551)-1</f>
        <v>6</v>
      </c>
      <c r="W544" s="30">
        <f>SUM(W545:W551)-W551</f>
        <v>0</v>
      </c>
      <c r="X544" s="29" t="s">
        <v>17</v>
      </c>
      <c r="Y544" s="28"/>
      <c r="Z544" s="30">
        <f>SUM(Z545:Z551)-Z551</f>
        <v>0</v>
      </c>
      <c r="AA544" s="29" t="s">
        <v>17</v>
      </c>
      <c r="AB544" s="28"/>
      <c r="AC544" s="12"/>
      <c r="AD544" s="13"/>
      <c r="AE544" s="12"/>
      <c r="AF544" s="11"/>
      <c r="AG544" s="11"/>
      <c r="AH544" s="5" t="s">
        <v>0</v>
      </c>
      <c r="AI544" s="4"/>
    </row>
    <row r="545" spans="1:35" ht="15" customHeight="1" x14ac:dyDescent="0.25">
      <c r="A545" s="221"/>
      <c r="B545" s="307"/>
      <c r="C545" s="274" t="s">
        <v>1967</v>
      </c>
      <c r="D545" s="314">
        <v>40978</v>
      </c>
      <c r="E545" s="276">
        <v>0.99</v>
      </c>
      <c r="F545" s="199">
        <v>1</v>
      </c>
      <c r="G545" s="227"/>
      <c r="H545" s="227"/>
      <c r="I545" s="227"/>
      <c r="J545" s="227"/>
      <c r="K545" s="315" t="s">
        <v>1966</v>
      </c>
      <c r="L545" s="26"/>
      <c r="M545" s="25"/>
      <c r="N545" s="23" t="str">
        <f t="shared" ref="N545:N550" si="298">IF(O545="?","?","")</f>
        <v/>
      </c>
      <c r="O545" s="23" t="str">
        <f t="shared" ref="O545:O550" si="299">IF(AND(P545="",Q545&gt;0),"?",IF(P545="","◄",IF(Q545&gt;=1,"►","")))</f>
        <v>◄</v>
      </c>
      <c r="P545" s="24"/>
      <c r="Q545" s="21"/>
      <c r="R545" s="23" t="str">
        <f t="shared" ref="R545:R550" si="300">IF(S545="?","?","")</f>
        <v/>
      </c>
      <c r="S545" s="23" t="str">
        <f t="shared" ref="S545:S550" si="301">IF(AND(T545="",U545&gt;0),"?",IF(T545="","◄",IF(U545&gt;=1,"►","")))</f>
        <v>◄</v>
      </c>
      <c r="T545" s="22"/>
      <c r="U545" s="21"/>
      <c r="V545" s="20"/>
      <c r="W545" s="19"/>
      <c r="X545" s="18">
        <f t="shared" ref="X545:Y550" si="302">(P545*W545)</f>
        <v>0</v>
      </c>
      <c r="Y545" s="17">
        <f t="shared" si="302"/>
        <v>0</v>
      </c>
      <c r="Z545" s="16"/>
      <c r="AA545" s="15">
        <f t="shared" ref="AA545:AB550" si="303">(T545*Z545)</f>
        <v>0</v>
      </c>
      <c r="AB545" s="14">
        <f t="shared" si="303"/>
        <v>0</v>
      </c>
      <c r="AC545" s="12"/>
      <c r="AD545" s="13"/>
      <c r="AE545" s="12"/>
      <c r="AF545" s="11"/>
      <c r="AG545" s="11"/>
      <c r="AH545" s="5" t="s">
        <v>0</v>
      </c>
      <c r="AI545" s="4"/>
    </row>
    <row r="546" spans="1:35" ht="15" customHeight="1" x14ac:dyDescent="0.25">
      <c r="A546" s="221"/>
      <c r="B546" s="307"/>
      <c r="C546" s="274">
        <v>4220</v>
      </c>
      <c r="D546" s="314">
        <v>40978</v>
      </c>
      <c r="E546" s="276">
        <v>0.99</v>
      </c>
      <c r="F546" s="199">
        <v>1</v>
      </c>
      <c r="G546" s="227"/>
      <c r="H546" s="227"/>
      <c r="I546" s="227"/>
      <c r="J546" s="227"/>
      <c r="K546" s="315" t="s">
        <v>1965</v>
      </c>
      <c r="L546" s="26"/>
      <c r="M546" s="25"/>
      <c r="N546" s="23" t="str">
        <f t="shared" si="298"/>
        <v/>
      </c>
      <c r="O546" s="23" t="str">
        <f t="shared" si="299"/>
        <v>◄</v>
      </c>
      <c r="P546" s="24"/>
      <c r="Q546" s="21"/>
      <c r="R546" s="23" t="str">
        <f t="shared" si="300"/>
        <v/>
      </c>
      <c r="S546" s="23" t="str">
        <f t="shared" si="301"/>
        <v>◄</v>
      </c>
      <c r="T546" s="22"/>
      <c r="U546" s="21"/>
      <c r="V546" s="20"/>
      <c r="W546" s="19"/>
      <c r="X546" s="18">
        <f t="shared" si="302"/>
        <v>0</v>
      </c>
      <c r="Y546" s="17">
        <f t="shared" si="302"/>
        <v>0</v>
      </c>
      <c r="Z546" s="16"/>
      <c r="AA546" s="15">
        <f t="shared" si="303"/>
        <v>0</v>
      </c>
      <c r="AB546" s="14">
        <f t="shared" si="303"/>
        <v>0</v>
      </c>
      <c r="AC546" s="12"/>
      <c r="AD546" s="13"/>
      <c r="AE546" s="12"/>
      <c r="AF546" s="11"/>
      <c r="AG546" s="11"/>
      <c r="AH546" s="5" t="s">
        <v>0</v>
      </c>
      <c r="AI546" s="4"/>
    </row>
    <row r="547" spans="1:35" ht="15" customHeight="1" x14ac:dyDescent="0.25">
      <c r="A547" s="221"/>
      <c r="B547" s="307"/>
      <c r="C547" s="274">
        <v>4221</v>
      </c>
      <c r="D547" s="314">
        <v>40978</v>
      </c>
      <c r="E547" s="276">
        <v>0.99</v>
      </c>
      <c r="F547" s="199">
        <v>1</v>
      </c>
      <c r="G547" s="227"/>
      <c r="H547" s="227"/>
      <c r="I547" s="227"/>
      <c r="J547" s="227"/>
      <c r="K547" s="315" t="s">
        <v>1964</v>
      </c>
      <c r="L547" s="26"/>
      <c r="M547" s="25"/>
      <c r="N547" s="23" t="str">
        <f t="shared" si="298"/>
        <v/>
      </c>
      <c r="O547" s="23" t="str">
        <f t="shared" si="299"/>
        <v>◄</v>
      </c>
      <c r="P547" s="24"/>
      <c r="Q547" s="21"/>
      <c r="R547" s="23" t="str">
        <f t="shared" si="300"/>
        <v/>
      </c>
      <c r="S547" s="23" t="str">
        <f t="shared" si="301"/>
        <v>◄</v>
      </c>
      <c r="T547" s="22"/>
      <c r="U547" s="21"/>
      <c r="V547" s="20"/>
      <c r="W547" s="19"/>
      <c r="X547" s="18">
        <f t="shared" si="302"/>
        <v>0</v>
      </c>
      <c r="Y547" s="17">
        <f t="shared" si="302"/>
        <v>0</v>
      </c>
      <c r="Z547" s="16"/>
      <c r="AA547" s="15">
        <f t="shared" si="303"/>
        <v>0</v>
      </c>
      <c r="AB547" s="14">
        <f t="shared" si="303"/>
        <v>0</v>
      </c>
      <c r="AC547" s="12"/>
      <c r="AD547" s="13"/>
      <c r="AE547" s="12"/>
      <c r="AF547" s="11"/>
      <c r="AG547" s="11"/>
      <c r="AH547" s="5" t="s">
        <v>0</v>
      </c>
      <c r="AI547" s="4"/>
    </row>
    <row r="548" spans="1:35" ht="15" customHeight="1" x14ac:dyDescent="0.25">
      <c r="A548" s="221"/>
      <c r="B548" s="307"/>
      <c r="C548" s="274">
        <v>4222</v>
      </c>
      <c r="D548" s="314">
        <v>40978</v>
      </c>
      <c r="E548" s="276">
        <v>0.99</v>
      </c>
      <c r="F548" s="199">
        <v>1</v>
      </c>
      <c r="G548" s="227"/>
      <c r="H548" s="227"/>
      <c r="I548" s="227"/>
      <c r="J548" s="227"/>
      <c r="K548" s="315" t="s">
        <v>1963</v>
      </c>
      <c r="L548" s="26"/>
      <c r="M548" s="25"/>
      <c r="N548" s="23" t="str">
        <f t="shared" si="298"/>
        <v/>
      </c>
      <c r="O548" s="23" t="str">
        <f t="shared" si="299"/>
        <v>◄</v>
      </c>
      <c r="P548" s="24"/>
      <c r="Q548" s="21"/>
      <c r="R548" s="23" t="str">
        <f t="shared" si="300"/>
        <v/>
      </c>
      <c r="S548" s="23" t="str">
        <f t="shared" si="301"/>
        <v>◄</v>
      </c>
      <c r="T548" s="22"/>
      <c r="U548" s="21"/>
      <c r="V548" s="20"/>
      <c r="W548" s="19"/>
      <c r="X548" s="18">
        <f t="shared" si="302"/>
        <v>0</v>
      </c>
      <c r="Y548" s="17">
        <f t="shared" si="302"/>
        <v>0</v>
      </c>
      <c r="Z548" s="16"/>
      <c r="AA548" s="15">
        <f t="shared" si="303"/>
        <v>0</v>
      </c>
      <c r="AB548" s="14">
        <f t="shared" si="303"/>
        <v>0</v>
      </c>
      <c r="AC548" s="12"/>
      <c r="AD548" s="13"/>
      <c r="AE548" s="12"/>
      <c r="AF548" s="11"/>
      <c r="AG548" s="11"/>
      <c r="AH548" s="5" t="s">
        <v>0</v>
      </c>
      <c r="AI548" s="4"/>
    </row>
    <row r="549" spans="1:35" ht="15" customHeight="1" x14ac:dyDescent="0.25">
      <c r="A549" s="221"/>
      <c r="B549" s="307"/>
      <c r="C549" s="274">
        <v>4223</v>
      </c>
      <c r="D549" s="314">
        <v>40978</v>
      </c>
      <c r="E549" s="276">
        <v>0.99</v>
      </c>
      <c r="F549" s="199">
        <v>1</v>
      </c>
      <c r="G549" s="227"/>
      <c r="H549" s="227"/>
      <c r="I549" s="227"/>
      <c r="J549" s="227"/>
      <c r="K549" s="315" t="s">
        <v>1962</v>
      </c>
      <c r="L549" s="26"/>
      <c r="M549" s="25"/>
      <c r="N549" s="23" t="str">
        <f t="shared" si="298"/>
        <v/>
      </c>
      <c r="O549" s="23" t="str">
        <f t="shared" si="299"/>
        <v>◄</v>
      </c>
      <c r="P549" s="24"/>
      <c r="Q549" s="21"/>
      <c r="R549" s="23" t="str">
        <f t="shared" si="300"/>
        <v/>
      </c>
      <c r="S549" s="23" t="str">
        <f t="shared" si="301"/>
        <v>◄</v>
      </c>
      <c r="T549" s="22"/>
      <c r="U549" s="21"/>
      <c r="V549" s="20"/>
      <c r="W549" s="19"/>
      <c r="X549" s="18">
        <f t="shared" si="302"/>
        <v>0</v>
      </c>
      <c r="Y549" s="17">
        <f t="shared" si="302"/>
        <v>0</v>
      </c>
      <c r="Z549" s="16"/>
      <c r="AA549" s="15">
        <f t="shared" si="303"/>
        <v>0</v>
      </c>
      <c r="AB549" s="14">
        <f t="shared" si="303"/>
        <v>0</v>
      </c>
      <c r="AC549" s="12"/>
      <c r="AD549" s="13"/>
      <c r="AE549" s="12"/>
      <c r="AF549" s="11"/>
      <c r="AG549" s="11"/>
      <c r="AH549" s="5" t="s">
        <v>0</v>
      </c>
      <c r="AI549" s="4"/>
    </row>
    <row r="550" spans="1:35" ht="15" customHeight="1" thickBot="1" x14ac:dyDescent="0.3">
      <c r="A550" s="221"/>
      <c r="B550" s="307"/>
      <c r="C550" s="247" t="s">
        <v>1961</v>
      </c>
      <c r="D550" s="314">
        <v>40978</v>
      </c>
      <c r="E550" s="276">
        <v>4.95</v>
      </c>
      <c r="F550" s="199">
        <v>1</v>
      </c>
      <c r="G550" s="227"/>
      <c r="H550" s="227"/>
      <c r="I550" s="227"/>
      <c r="J550" s="227"/>
      <c r="K550" s="317" t="s">
        <v>1960</v>
      </c>
      <c r="L550" s="26"/>
      <c r="M550" s="25"/>
      <c r="N550" s="23" t="str">
        <f t="shared" si="298"/>
        <v/>
      </c>
      <c r="O550" s="23" t="str">
        <f t="shared" si="299"/>
        <v>◄</v>
      </c>
      <c r="P550" s="24"/>
      <c r="Q550" s="21"/>
      <c r="R550" s="23" t="str">
        <f t="shared" si="300"/>
        <v/>
      </c>
      <c r="S550" s="23" t="str">
        <f t="shared" si="301"/>
        <v>◄</v>
      </c>
      <c r="T550" s="22"/>
      <c r="U550" s="21"/>
      <c r="V550" s="20"/>
      <c r="W550" s="19"/>
      <c r="X550" s="18">
        <f t="shared" si="302"/>
        <v>0</v>
      </c>
      <c r="Y550" s="17">
        <f t="shared" si="302"/>
        <v>0</v>
      </c>
      <c r="Z550" s="16"/>
      <c r="AA550" s="15">
        <f t="shared" si="303"/>
        <v>0</v>
      </c>
      <c r="AB550" s="14">
        <f t="shared" si="303"/>
        <v>0</v>
      </c>
      <c r="AC550" s="12"/>
      <c r="AD550" s="13"/>
      <c r="AE550" s="12"/>
      <c r="AF550" s="11"/>
      <c r="AG550" s="11"/>
      <c r="AH550" s="5" t="s">
        <v>0</v>
      </c>
      <c r="AI550" s="4"/>
    </row>
    <row r="551" spans="1:35" ht="15" customHeight="1" thickTop="1" thickBot="1" x14ac:dyDescent="0.25">
      <c r="A551" s="214">
        <f>ROWS(A552:A555)-1</f>
        <v>3</v>
      </c>
      <c r="B551" s="215" t="s">
        <v>1959</v>
      </c>
      <c r="C551" s="220"/>
      <c r="D551" s="217"/>
      <c r="E551" s="217"/>
      <c r="F551" s="238"/>
      <c r="G551" s="239"/>
      <c r="H551" s="217"/>
      <c r="I551" s="217"/>
      <c r="J551" s="217"/>
      <c r="K551" s="220"/>
      <c r="L551" s="6">
        <v>40978</v>
      </c>
      <c r="M551" s="34" t="s">
        <v>1958</v>
      </c>
      <c r="N551" s="23"/>
      <c r="O551" s="33" t="str">
        <f>IF(COUNTIF(N552:N555,"?")&gt;0,"?",IF(AND(P551="◄",Q551="►"),"◄►",IF(P551="◄","◄",IF(Q551="►","►",""))))</f>
        <v>◄</v>
      </c>
      <c r="P551" s="32" t="str">
        <f>IF(SUM(P552:P555)+1=ROWS(P552:P555)-COUNTIF(P552:P555,"-"),"","◄")</f>
        <v>◄</v>
      </c>
      <c r="Q551" s="31" t="str">
        <f>IF(SUM(Q552:Q555)&gt;0,"►","")</f>
        <v/>
      </c>
      <c r="R551" s="23"/>
      <c r="S551" s="33" t="str">
        <f>IF(COUNTIF(R552:R555,"?")&gt;0,"?",IF(AND(T551="◄",U551="►"),"◄►",IF(T551="◄","◄",IF(U551="►","►",""))))</f>
        <v>◄</v>
      </c>
      <c r="T551" s="32" t="str">
        <f>IF(SUM(T552:T555)+1=ROWS(T552:T555)-COUNTIF(T552:T555,"-"),"","◄")</f>
        <v>◄</v>
      </c>
      <c r="U551" s="31" t="str">
        <f>IF(SUM(U552:U555)&gt;0,"►","")</f>
        <v/>
      </c>
      <c r="V551" s="10">
        <f>ROWS(V552:V555)-1</f>
        <v>3</v>
      </c>
      <c r="W551" s="30">
        <f>SUM(W552:W555)-W555</f>
        <v>0</v>
      </c>
      <c r="X551" s="29" t="s">
        <v>17</v>
      </c>
      <c r="Y551" s="28"/>
      <c r="Z551" s="30">
        <f>SUM(Z552:Z555)-Z555</f>
        <v>0</v>
      </c>
      <c r="AA551" s="29" t="s">
        <v>17</v>
      </c>
      <c r="AB551" s="28"/>
      <c r="AC551" s="12"/>
      <c r="AD551" s="13"/>
      <c r="AE551" s="12"/>
      <c r="AF551" s="11"/>
      <c r="AG551" s="11"/>
      <c r="AH551" s="5" t="s">
        <v>0</v>
      </c>
      <c r="AI551" s="4"/>
    </row>
    <row r="552" spans="1:35" ht="15" customHeight="1" x14ac:dyDescent="0.25">
      <c r="A552" s="221"/>
      <c r="B552" s="307"/>
      <c r="C552" s="274" t="s">
        <v>1957</v>
      </c>
      <c r="D552" s="314">
        <v>40978</v>
      </c>
      <c r="E552" s="276">
        <v>3.57</v>
      </c>
      <c r="F552" s="201">
        <v>3</v>
      </c>
      <c r="G552" s="227"/>
      <c r="H552" s="227"/>
      <c r="I552" s="227"/>
      <c r="J552" s="227"/>
      <c r="K552" s="315" t="s">
        <v>1956</v>
      </c>
      <c r="L552" s="26"/>
      <c r="M552" s="25"/>
      <c r="N552" s="23" t="str">
        <f>IF(O552="?","?","")</f>
        <v/>
      </c>
      <c r="O552" s="23" t="str">
        <f>IF(AND(P552="",Q552&gt;0),"?",IF(P552="","◄",IF(Q552&gt;=1,"►","")))</f>
        <v>◄</v>
      </c>
      <c r="P552" s="24"/>
      <c r="Q552" s="21"/>
      <c r="R552" s="23" t="str">
        <f>IF(S552="?","?","")</f>
        <v/>
      </c>
      <c r="S552" s="23" t="str">
        <f>IF(AND(T552="",U552&gt;0),"?",IF(T552="","◄",IF(U552&gt;=1,"►","")))</f>
        <v>◄</v>
      </c>
      <c r="T552" s="22"/>
      <c r="U552" s="21"/>
      <c r="V552" s="20"/>
      <c r="W552" s="19"/>
      <c r="X552" s="18">
        <f t="shared" ref="X552:Y554" si="304">(P552*W552)</f>
        <v>0</v>
      </c>
      <c r="Y552" s="17">
        <f t="shared" si="304"/>
        <v>0</v>
      </c>
      <c r="Z552" s="16"/>
      <c r="AA552" s="15">
        <f t="shared" ref="AA552:AB554" si="305">(T552*Z552)</f>
        <v>0</v>
      </c>
      <c r="AB552" s="14">
        <f t="shared" si="305"/>
        <v>0</v>
      </c>
      <c r="AC552" s="12"/>
      <c r="AD552" s="13"/>
      <c r="AE552" s="12"/>
      <c r="AF552" s="11"/>
      <c r="AG552" s="11"/>
      <c r="AH552" s="5" t="s">
        <v>0</v>
      </c>
      <c r="AI552" s="4"/>
    </row>
    <row r="553" spans="1:35" ht="15" customHeight="1" x14ac:dyDescent="0.25">
      <c r="A553" s="221"/>
      <c r="B553" s="307"/>
      <c r="C553" s="274">
        <v>4225</v>
      </c>
      <c r="D553" s="314">
        <v>40978</v>
      </c>
      <c r="E553" s="276">
        <v>3.57</v>
      </c>
      <c r="F553" s="201">
        <v>3</v>
      </c>
      <c r="G553" s="227"/>
      <c r="H553" s="227"/>
      <c r="I553" s="227"/>
      <c r="J553" s="227"/>
      <c r="K553" s="315" t="s">
        <v>1955</v>
      </c>
      <c r="L553" s="26"/>
      <c r="M553" s="25"/>
      <c r="N553" s="23" t="str">
        <f>IF(O553="?","?","")</f>
        <v/>
      </c>
      <c r="O553" s="23" t="str">
        <f>IF(AND(P553="",Q553&gt;0),"?",IF(P553="","◄",IF(Q553&gt;=1,"►","")))</f>
        <v>◄</v>
      </c>
      <c r="P553" s="24"/>
      <c r="Q553" s="21"/>
      <c r="R553" s="23" t="str">
        <f>IF(S553="?","?","")</f>
        <v/>
      </c>
      <c r="S553" s="23" t="str">
        <f>IF(AND(T553="",U553&gt;0),"?",IF(T553="","◄",IF(U553&gt;=1,"►","")))</f>
        <v>◄</v>
      </c>
      <c r="T553" s="22"/>
      <c r="U553" s="21"/>
      <c r="V553" s="20"/>
      <c r="W553" s="19"/>
      <c r="X553" s="18">
        <f t="shared" si="304"/>
        <v>0</v>
      </c>
      <c r="Y553" s="17">
        <f t="shared" si="304"/>
        <v>0</v>
      </c>
      <c r="Z553" s="16"/>
      <c r="AA553" s="15">
        <f t="shared" si="305"/>
        <v>0</v>
      </c>
      <c r="AB553" s="14">
        <f t="shared" si="305"/>
        <v>0</v>
      </c>
      <c r="AC553" s="12"/>
      <c r="AD553" s="13"/>
      <c r="AE553" s="12"/>
      <c r="AF553" s="11"/>
      <c r="AG553" s="11"/>
      <c r="AH553" s="5" t="s">
        <v>0</v>
      </c>
      <c r="AI553" s="4"/>
    </row>
    <row r="554" spans="1:35" ht="15" customHeight="1" thickBot="1" x14ac:dyDescent="0.3">
      <c r="A554" s="221"/>
      <c r="B554" s="307"/>
      <c r="C554" s="247" t="s">
        <v>1954</v>
      </c>
      <c r="D554" s="314">
        <v>40978</v>
      </c>
      <c r="E554" s="276">
        <v>7.14</v>
      </c>
      <c r="F554" s="201">
        <v>3</v>
      </c>
      <c r="G554" s="227"/>
      <c r="H554" s="227"/>
      <c r="I554" s="227"/>
      <c r="J554" s="227"/>
      <c r="K554" s="317" t="s">
        <v>1953</v>
      </c>
      <c r="L554" s="26"/>
      <c r="M554" s="25"/>
      <c r="N554" s="23" t="str">
        <f>IF(O554="?","?","")</f>
        <v/>
      </c>
      <c r="O554" s="23" t="str">
        <f>IF(AND(P554="",Q554&gt;0),"?",IF(P554="","◄",IF(Q554&gt;=1,"►","")))</f>
        <v>◄</v>
      </c>
      <c r="P554" s="24"/>
      <c r="Q554" s="21"/>
      <c r="R554" s="23" t="str">
        <f>IF(S554="?","?","")</f>
        <v/>
      </c>
      <c r="S554" s="23" t="str">
        <f>IF(AND(T554="",U554&gt;0),"?",IF(T554="","◄",IF(U554&gt;=1,"►","")))</f>
        <v>◄</v>
      </c>
      <c r="T554" s="22"/>
      <c r="U554" s="21"/>
      <c r="V554" s="20"/>
      <c r="W554" s="19"/>
      <c r="X554" s="18">
        <f t="shared" si="304"/>
        <v>0</v>
      </c>
      <c r="Y554" s="17">
        <f t="shared" si="304"/>
        <v>0</v>
      </c>
      <c r="Z554" s="16"/>
      <c r="AA554" s="15">
        <f t="shared" si="305"/>
        <v>0</v>
      </c>
      <c r="AB554" s="14">
        <f t="shared" si="305"/>
        <v>0</v>
      </c>
      <c r="AC554" s="12"/>
      <c r="AD554" s="13"/>
      <c r="AE554" s="12"/>
      <c r="AF554" s="11"/>
      <c r="AG554" s="11"/>
      <c r="AH554" s="5" t="s">
        <v>0</v>
      </c>
      <c r="AI554" s="4"/>
    </row>
    <row r="555" spans="1:35" ht="15" customHeight="1" thickTop="1" thickBot="1" x14ac:dyDescent="0.25">
      <c r="A555" s="214">
        <f>ROWS(A556:A560)-1</f>
        <v>4</v>
      </c>
      <c r="B555" s="215" t="s">
        <v>1952</v>
      </c>
      <c r="C555" s="220"/>
      <c r="D555" s="217"/>
      <c r="E555" s="217"/>
      <c r="F555" s="238"/>
      <c r="G555" s="239"/>
      <c r="H555" s="217"/>
      <c r="I555" s="217"/>
      <c r="J555" s="217"/>
      <c r="K555" s="220"/>
      <c r="L555" s="65">
        <v>40978</v>
      </c>
      <c r="M555" s="64" t="s">
        <v>1951</v>
      </c>
      <c r="N555" s="23"/>
      <c r="O555" s="33" t="str">
        <f>IF(COUNTIF(N556:N560,"?")&gt;0,"?",IF(AND(P555="◄",Q555="►"),"◄►",IF(P555="◄","◄",IF(Q555="►","►",""))))</f>
        <v>◄</v>
      </c>
      <c r="P555" s="32" t="str">
        <f>IF(SUM(P556:P560)+1=ROWS(P556:P560)-COUNTIF(P556:P560,"-"),"","◄")</f>
        <v>◄</v>
      </c>
      <c r="Q555" s="31" t="str">
        <f>IF(SUM(Q556:Q560)&gt;0,"►","")</f>
        <v/>
      </c>
      <c r="R555" s="23"/>
      <c r="S555" s="33" t="str">
        <f>IF(COUNTIF(R556:R560,"?")&gt;0,"?",IF(AND(T555="◄",U555="►"),"◄►",IF(T555="◄","◄",IF(U555="►","►",""))))</f>
        <v>◄</v>
      </c>
      <c r="T555" s="32" t="str">
        <f>IF(SUM(T556:T560)+1=ROWS(T556:T560)-COUNTIF(T556:T560,"-"),"","◄")</f>
        <v>◄</v>
      </c>
      <c r="U555" s="31" t="str">
        <f>IF(SUM(U556:U560)&gt;0,"►","")</f>
        <v/>
      </c>
      <c r="V555" s="10">
        <f>ROWS(V556:V560)-1</f>
        <v>4</v>
      </c>
      <c r="W555" s="30">
        <f>SUM(W556:W560)-W560</f>
        <v>0</v>
      </c>
      <c r="X555" s="29" t="s">
        <v>17</v>
      </c>
      <c r="Y555" s="28"/>
      <c r="Z555" s="30">
        <f>SUM(Z556:Z560)-Z560</f>
        <v>0</v>
      </c>
      <c r="AA555" s="29" t="s">
        <v>17</v>
      </c>
      <c r="AB555" s="28"/>
      <c r="AC555" s="12"/>
      <c r="AD555" s="13"/>
      <c r="AE555" s="12"/>
      <c r="AF555" s="11"/>
      <c r="AG555" s="11"/>
      <c r="AH555" s="5" t="s">
        <v>0</v>
      </c>
      <c r="AI555" s="4"/>
    </row>
    <row r="556" spans="1:35" ht="15" customHeight="1" x14ac:dyDescent="0.25">
      <c r="A556" s="221"/>
      <c r="B556" s="307"/>
      <c r="C556" s="274" t="s">
        <v>1950</v>
      </c>
      <c r="D556" s="314">
        <v>40978</v>
      </c>
      <c r="E556" s="276">
        <v>1.3</v>
      </c>
      <c r="F556" s="318" t="s">
        <v>21</v>
      </c>
      <c r="G556" s="227"/>
      <c r="H556" s="227"/>
      <c r="I556" s="227"/>
      <c r="J556" s="227"/>
      <c r="K556" s="323" t="s">
        <v>1949</v>
      </c>
      <c r="L556" s="26"/>
      <c r="M556" s="25"/>
      <c r="N556" s="23" t="str">
        <f>IF(O556="?","?","")</f>
        <v/>
      </c>
      <c r="O556" s="23" t="str">
        <f>IF(AND(P556="",Q556&gt;0),"?",IF(P556="","◄",IF(Q556&gt;=1,"►","")))</f>
        <v>◄</v>
      </c>
      <c r="P556" s="24"/>
      <c r="Q556" s="21"/>
      <c r="R556" s="23" t="str">
        <f>IF(S556="?","?","")</f>
        <v/>
      </c>
      <c r="S556" s="23" t="str">
        <f>IF(AND(T556="",U556&gt;0),"?",IF(T556="","◄",IF(U556&gt;=1,"►","")))</f>
        <v>◄</v>
      </c>
      <c r="T556" s="22"/>
      <c r="U556" s="21"/>
      <c r="V556" s="20"/>
      <c r="W556" s="19"/>
      <c r="X556" s="18">
        <f t="shared" ref="X556:Y559" si="306">(P556*W556)</f>
        <v>0</v>
      </c>
      <c r="Y556" s="17">
        <f t="shared" si="306"/>
        <v>0</v>
      </c>
      <c r="Z556" s="16"/>
      <c r="AA556" s="15">
        <f t="shared" ref="AA556:AB559" si="307">(T556*Z556)</f>
        <v>0</v>
      </c>
      <c r="AB556" s="14">
        <f t="shared" si="307"/>
        <v>0</v>
      </c>
      <c r="AC556" s="12"/>
      <c r="AD556" s="13"/>
      <c r="AE556" s="12"/>
      <c r="AF556" s="11"/>
      <c r="AG556" s="11"/>
      <c r="AH556" s="5" t="s">
        <v>0</v>
      </c>
      <c r="AI556" s="4"/>
    </row>
    <row r="557" spans="1:35" ht="15" customHeight="1" x14ac:dyDescent="0.25">
      <c r="A557" s="221"/>
      <c r="B557" s="307"/>
      <c r="C557" s="281" t="s">
        <v>1948</v>
      </c>
      <c r="D557" s="314">
        <v>40978</v>
      </c>
      <c r="E557" s="276">
        <v>6.5</v>
      </c>
      <c r="F557" s="318" t="s">
        <v>21</v>
      </c>
      <c r="G557" s="227"/>
      <c r="H557" s="227"/>
      <c r="I557" s="227"/>
      <c r="J557" s="227"/>
      <c r="K557" s="323" t="s">
        <v>1947</v>
      </c>
      <c r="L557" s="26"/>
      <c r="M557" s="25"/>
      <c r="N557" s="23" t="str">
        <f>IF(O557="?","?","")</f>
        <v/>
      </c>
      <c r="O557" s="23" t="str">
        <f>IF(AND(P557="",Q557&gt;0),"?",IF(P557="","◄",IF(Q557&gt;=1,"►","")))</f>
        <v>◄</v>
      </c>
      <c r="P557" s="24"/>
      <c r="Q557" s="21"/>
      <c r="R557" s="23" t="str">
        <f>IF(S557="?","?","")</f>
        <v/>
      </c>
      <c r="S557" s="23" t="str">
        <f>IF(AND(T557="",U557&gt;0),"?",IF(T557="","◄",IF(U557&gt;=1,"►","")))</f>
        <v>◄</v>
      </c>
      <c r="T557" s="22"/>
      <c r="U557" s="21"/>
      <c r="V557" s="20"/>
      <c r="W557" s="19"/>
      <c r="X557" s="18">
        <f t="shared" si="306"/>
        <v>0</v>
      </c>
      <c r="Y557" s="17">
        <f t="shared" si="306"/>
        <v>0</v>
      </c>
      <c r="Z557" s="16"/>
      <c r="AA557" s="15">
        <f t="shared" si="307"/>
        <v>0</v>
      </c>
      <c r="AB557" s="14">
        <f t="shared" si="307"/>
        <v>0</v>
      </c>
      <c r="AC557" s="12"/>
      <c r="AD557" s="13"/>
      <c r="AE557" s="12"/>
      <c r="AF557" s="11"/>
      <c r="AG557" s="11"/>
      <c r="AH557" s="5" t="s">
        <v>0</v>
      </c>
      <c r="AI557" s="4"/>
    </row>
    <row r="558" spans="1:35" ht="15" customHeight="1" x14ac:dyDescent="0.25">
      <c r="A558" s="221"/>
      <c r="B558" s="307"/>
      <c r="C558" s="274">
        <v>4227</v>
      </c>
      <c r="D558" s="314">
        <v>40978</v>
      </c>
      <c r="E558" s="276">
        <v>1.3</v>
      </c>
      <c r="F558" s="318" t="s">
        <v>21</v>
      </c>
      <c r="G558" s="227"/>
      <c r="H558" s="227"/>
      <c r="I558" s="227"/>
      <c r="J558" s="227"/>
      <c r="K558" s="323" t="s">
        <v>233</v>
      </c>
      <c r="L558" s="26"/>
      <c r="M558" s="25"/>
      <c r="N558" s="23" t="str">
        <f>IF(O558="?","?","")</f>
        <v/>
      </c>
      <c r="O558" s="23" t="str">
        <f>IF(AND(P558="",Q558&gt;0),"?",IF(P558="","◄",IF(Q558&gt;=1,"►","")))</f>
        <v>◄</v>
      </c>
      <c r="P558" s="24"/>
      <c r="Q558" s="21"/>
      <c r="R558" s="23" t="str">
        <f>IF(S558="?","?","")</f>
        <v/>
      </c>
      <c r="S558" s="23" t="str">
        <f>IF(AND(T558="",U558&gt;0),"?",IF(T558="","◄",IF(U558&gt;=1,"►","")))</f>
        <v>◄</v>
      </c>
      <c r="T558" s="22"/>
      <c r="U558" s="21"/>
      <c r="V558" s="20"/>
      <c r="W558" s="19"/>
      <c r="X558" s="18">
        <f t="shared" si="306"/>
        <v>0</v>
      </c>
      <c r="Y558" s="17">
        <f t="shared" si="306"/>
        <v>0</v>
      </c>
      <c r="Z558" s="16"/>
      <c r="AA558" s="15">
        <f t="shared" si="307"/>
        <v>0</v>
      </c>
      <c r="AB558" s="14">
        <f t="shared" si="307"/>
        <v>0</v>
      </c>
      <c r="AC558" s="12"/>
      <c r="AD558" s="13"/>
      <c r="AE558" s="12"/>
      <c r="AF558" s="11"/>
      <c r="AG558" s="11"/>
      <c r="AH558" s="5" t="s">
        <v>0</v>
      </c>
      <c r="AI558" s="4"/>
    </row>
    <row r="559" spans="1:35" ht="15" customHeight="1" thickBot="1" x14ac:dyDescent="0.3">
      <c r="A559" s="221"/>
      <c r="B559" s="307"/>
      <c r="C559" s="281" t="s">
        <v>1946</v>
      </c>
      <c r="D559" s="314">
        <v>40978</v>
      </c>
      <c r="E559" s="276">
        <v>6.5</v>
      </c>
      <c r="F559" s="318" t="s">
        <v>21</v>
      </c>
      <c r="G559" s="227"/>
      <c r="H559" s="227"/>
      <c r="I559" s="227"/>
      <c r="J559" s="227"/>
      <c r="K559" s="323" t="s">
        <v>1945</v>
      </c>
      <c r="L559" s="26"/>
      <c r="M559" s="25"/>
      <c r="N559" s="23" t="str">
        <f>IF(O559="?","?","")</f>
        <v/>
      </c>
      <c r="O559" s="23" t="str">
        <f>IF(AND(P559="",Q559&gt;0),"?",IF(P559="","◄",IF(Q559&gt;=1,"►","")))</f>
        <v>◄</v>
      </c>
      <c r="P559" s="24"/>
      <c r="Q559" s="21"/>
      <c r="R559" s="23" t="str">
        <f>IF(S559="?","?","")</f>
        <v/>
      </c>
      <c r="S559" s="23" t="str">
        <f>IF(AND(T559="",U559&gt;0),"?",IF(T559="","◄",IF(U559&gt;=1,"►","")))</f>
        <v>◄</v>
      </c>
      <c r="T559" s="22"/>
      <c r="U559" s="21"/>
      <c r="V559" s="20"/>
      <c r="W559" s="19"/>
      <c r="X559" s="18">
        <f t="shared" si="306"/>
        <v>0</v>
      </c>
      <c r="Y559" s="17">
        <f t="shared" si="306"/>
        <v>0</v>
      </c>
      <c r="Z559" s="16"/>
      <c r="AA559" s="15">
        <f t="shared" si="307"/>
        <v>0</v>
      </c>
      <c r="AB559" s="14">
        <f t="shared" si="307"/>
        <v>0</v>
      </c>
      <c r="AC559" s="12"/>
      <c r="AD559" s="13"/>
      <c r="AE559" s="12"/>
      <c r="AF559" s="11"/>
      <c r="AG559" s="11"/>
      <c r="AH559" s="5" t="s">
        <v>0</v>
      </c>
      <c r="AI559" s="4"/>
    </row>
    <row r="560" spans="1:35" ht="15" customHeight="1" thickTop="1" thickBot="1" x14ac:dyDescent="0.25">
      <c r="A560" s="214">
        <f>ROWS(A561:A564)-1</f>
        <v>3</v>
      </c>
      <c r="B560" s="215" t="s">
        <v>1944</v>
      </c>
      <c r="C560" s="220"/>
      <c r="D560" s="217"/>
      <c r="E560" s="217"/>
      <c r="F560" s="238"/>
      <c r="G560" s="239"/>
      <c r="H560" s="217"/>
      <c r="I560" s="217"/>
      <c r="J560" s="217"/>
      <c r="K560" s="220"/>
      <c r="L560" s="65">
        <v>41013</v>
      </c>
      <c r="M560" s="64" t="s">
        <v>1943</v>
      </c>
      <c r="N560" s="23"/>
      <c r="O560" s="33" t="str">
        <f>IF(COUNTIF(N561:N564,"?")&gt;0,"?",IF(AND(P560="◄",Q560="►"),"◄►",IF(P560="◄","◄",IF(Q560="►","►",""))))</f>
        <v>◄</v>
      </c>
      <c r="P560" s="32" t="str">
        <f>IF(SUM(P561:P564)+1=ROWS(P561:P564)-COUNTIF(P561:P564,"-"),"","◄")</f>
        <v>◄</v>
      </c>
      <c r="Q560" s="31" t="str">
        <f>IF(SUM(Q561:Q564)&gt;0,"►","")</f>
        <v/>
      </c>
      <c r="R560" s="23"/>
      <c r="S560" s="33" t="str">
        <f>IF(COUNTIF(R561:R564,"?")&gt;0,"?",IF(AND(T560="◄",U560="►"),"◄►",IF(T560="◄","◄",IF(U560="►","►",""))))</f>
        <v>◄</v>
      </c>
      <c r="T560" s="32" t="str">
        <f>IF(SUM(T561:T564)+1=ROWS(T561:T564)-COUNTIF(T561:T564,"-"),"","◄")</f>
        <v>◄</v>
      </c>
      <c r="U560" s="31" t="str">
        <f>IF(SUM(U561:U564)&gt;0,"►","")</f>
        <v/>
      </c>
      <c r="V560" s="10">
        <f>ROWS(V561:V564)-1</f>
        <v>3</v>
      </c>
      <c r="W560" s="30">
        <f>SUM(W561:W564)-W564</f>
        <v>0</v>
      </c>
      <c r="X560" s="29" t="s">
        <v>17</v>
      </c>
      <c r="Y560" s="28"/>
      <c r="Z560" s="30">
        <f>SUM(Z561:Z564)-Z564</f>
        <v>0</v>
      </c>
      <c r="AA560" s="29" t="s">
        <v>17</v>
      </c>
      <c r="AB560" s="28"/>
      <c r="AC560" s="12"/>
      <c r="AD560" s="13"/>
      <c r="AE560" s="12"/>
      <c r="AF560" s="11"/>
      <c r="AG560" s="11"/>
      <c r="AH560" s="5" t="s">
        <v>0</v>
      </c>
      <c r="AI560" s="4"/>
    </row>
    <row r="561" spans="1:35" ht="15" customHeight="1" x14ac:dyDescent="0.25">
      <c r="A561" s="221"/>
      <c r="B561" s="307"/>
      <c r="C561" s="274" t="s">
        <v>1942</v>
      </c>
      <c r="D561" s="314">
        <v>41013</v>
      </c>
      <c r="E561" s="276">
        <v>1.3</v>
      </c>
      <c r="F561" s="201">
        <v>3</v>
      </c>
      <c r="G561" s="227"/>
      <c r="H561" s="227"/>
      <c r="I561" s="227"/>
      <c r="J561" s="227"/>
      <c r="K561" s="315" t="s">
        <v>1941</v>
      </c>
      <c r="L561" s="26"/>
      <c r="M561" s="25"/>
      <c r="N561" s="23" t="str">
        <f>IF(O561="?","?","")</f>
        <v/>
      </c>
      <c r="O561" s="23" t="str">
        <f>IF(AND(P561="",Q561&gt;0),"?",IF(P561="","◄",IF(Q561&gt;=1,"►","")))</f>
        <v>◄</v>
      </c>
      <c r="P561" s="24"/>
      <c r="Q561" s="21"/>
      <c r="R561" s="23" t="str">
        <f>IF(S561="?","?","")</f>
        <v/>
      </c>
      <c r="S561" s="23" t="str">
        <f>IF(AND(T561="",U561&gt;0),"?",IF(T561="","◄",IF(U561&gt;=1,"►","")))</f>
        <v>◄</v>
      </c>
      <c r="T561" s="22"/>
      <c r="U561" s="21"/>
      <c r="V561" s="20"/>
      <c r="W561" s="19"/>
      <c r="X561" s="18">
        <f t="shared" ref="X561:Y563" si="308">(P561*W561)</f>
        <v>0</v>
      </c>
      <c r="Y561" s="17">
        <f t="shared" si="308"/>
        <v>0</v>
      </c>
      <c r="Z561" s="16"/>
      <c r="AA561" s="15">
        <f t="shared" ref="AA561:AB563" si="309">(T561*Z561)</f>
        <v>0</v>
      </c>
      <c r="AB561" s="14">
        <f t="shared" si="309"/>
        <v>0</v>
      </c>
      <c r="AC561" s="12"/>
      <c r="AD561" s="13"/>
      <c r="AE561" s="12"/>
      <c r="AF561" s="11"/>
      <c r="AG561" s="11"/>
      <c r="AH561" s="5" t="s">
        <v>0</v>
      </c>
      <c r="AI561" s="4"/>
    </row>
    <row r="562" spans="1:35" ht="15" customHeight="1" x14ac:dyDescent="0.25">
      <c r="A562" s="221"/>
      <c r="B562" s="307"/>
      <c r="C562" s="274">
        <v>4229</v>
      </c>
      <c r="D562" s="314">
        <v>41013</v>
      </c>
      <c r="E562" s="276">
        <v>1.3</v>
      </c>
      <c r="F562" s="201">
        <v>3</v>
      </c>
      <c r="G562" s="227"/>
      <c r="H562" s="227"/>
      <c r="I562" s="227"/>
      <c r="J562" s="227"/>
      <c r="K562" s="315" t="s">
        <v>1940</v>
      </c>
      <c r="L562" s="26"/>
      <c r="M562" s="25"/>
      <c r="N562" s="23" t="str">
        <f>IF(O562="?","?","")</f>
        <v/>
      </c>
      <c r="O562" s="23" t="str">
        <f>IF(AND(P562="",Q562&gt;0),"?",IF(P562="","◄",IF(Q562&gt;=1,"►","")))</f>
        <v>◄</v>
      </c>
      <c r="P562" s="24"/>
      <c r="Q562" s="21"/>
      <c r="R562" s="23" t="str">
        <f>IF(S562="?","?","")</f>
        <v/>
      </c>
      <c r="S562" s="23" t="str">
        <f>IF(AND(T562="",U562&gt;0),"?",IF(T562="","◄",IF(U562&gt;=1,"►","")))</f>
        <v>◄</v>
      </c>
      <c r="T562" s="22"/>
      <c r="U562" s="21"/>
      <c r="V562" s="20"/>
      <c r="W562" s="19"/>
      <c r="X562" s="18">
        <f t="shared" si="308"/>
        <v>0</v>
      </c>
      <c r="Y562" s="17">
        <f t="shared" si="308"/>
        <v>0</v>
      </c>
      <c r="Z562" s="16"/>
      <c r="AA562" s="15">
        <f t="shared" si="309"/>
        <v>0</v>
      </c>
      <c r="AB562" s="14">
        <f t="shared" si="309"/>
        <v>0</v>
      </c>
      <c r="AC562" s="12"/>
      <c r="AD562" s="13"/>
      <c r="AE562" s="12"/>
      <c r="AF562" s="11"/>
      <c r="AG562" s="11"/>
      <c r="AH562" s="5" t="s">
        <v>0</v>
      </c>
      <c r="AI562" s="4"/>
    </row>
    <row r="563" spans="1:35" ht="15" customHeight="1" thickBot="1" x14ac:dyDescent="0.3">
      <c r="A563" s="221"/>
      <c r="B563" s="307"/>
      <c r="C563" s="247" t="s">
        <v>1939</v>
      </c>
      <c r="D563" s="314">
        <v>41013</v>
      </c>
      <c r="E563" s="276">
        <v>2.6</v>
      </c>
      <c r="F563" s="201">
        <v>3</v>
      </c>
      <c r="G563" s="227"/>
      <c r="H563" s="227"/>
      <c r="I563" s="227"/>
      <c r="J563" s="227"/>
      <c r="K563" s="317" t="s">
        <v>1938</v>
      </c>
      <c r="L563" s="26"/>
      <c r="M563" s="25"/>
      <c r="N563" s="23" t="str">
        <f>IF(O563="?","?","")</f>
        <v/>
      </c>
      <c r="O563" s="23" t="str">
        <f>IF(AND(P563="",Q563&gt;0),"?",IF(P563="","◄",IF(Q563&gt;=1,"►","")))</f>
        <v>◄</v>
      </c>
      <c r="P563" s="24"/>
      <c r="Q563" s="21"/>
      <c r="R563" s="23" t="str">
        <f>IF(S563="?","?","")</f>
        <v/>
      </c>
      <c r="S563" s="23" t="str">
        <f>IF(AND(T563="",U563&gt;0),"?",IF(T563="","◄",IF(U563&gt;=1,"►","")))</f>
        <v>◄</v>
      </c>
      <c r="T563" s="22"/>
      <c r="U563" s="21"/>
      <c r="V563" s="20"/>
      <c r="W563" s="19"/>
      <c r="X563" s="18">
        <f t="shared" si="308"/>
        <v>0</v>
      </c>
      <c r="Y563" s="17">
        <f t="shared" si="308"/>
        <v>0</v>
      </c>
      <c r="Z563" s="16"/>
      <c r="AA563" s="15">
        <f t="shared" si="309"/>
        <v>0</v>
      </c>
      <c r="AB563" s="14">
        <f t="shared" si="309"/>
        <v>0</v>
      </c>
      <c r="AC563" s="12"/>
      <c r="AD563" s="13"/>
      <c r="AE563" s="12"/>
      <c r="AF563" s="11"/>
      <c r="AG563" s="11"/>
      <c r="AH563" s="5" t="s">
        <v>0</v>
      </c>
      <c r="AI563" s="4"/>
    </row>
    <row r="564" spans="1:35" ht="15" customHeight="1" thickTop="1" thickBot="1" x14ac:dyDescent="0.25">
      <c r="A564" s="214">
        <f>ROWS(A565:A576)-1</f>
        <v>11</v>
      </c>
      <c r="B564" s="215" t="s">
        <v>1937</v>
      </c>
      <c r="C564" s="220"/>
      <c r="D564" s="217"/>
      <c r="E564" s="217"/>
      <c r="F564" s="238"/>
      <c r="G564" s="239"/>
      <c r="H564" s="217"/>
      <c r="I564" s="217"/>
      <c r="J564" s="217"/>
      <c r="K564" s="220"/>
      <c r="L564" s="65">
        <v>41013</v>
      </c>
      <c r="M564" s="64" t="s">
        <v>1936</v>
      </c>
      <c r="N564" s="23"/>
      <c r="O564" s="33" t="str">
        <f>IF(COUNTIF(N565:N576,"?")&gt;0,"?",IF(AND(P564="◄",Q564="►"),"◄►",IF(P564="◄","◄",IF(Q564="►","►",""))))</f>
        <v>◄</v>
      </c>
      <c r="P564" s="32" t="str">
        <f>IF(SUM(P565:P576)+1=ROWS(P565:P576)-COUNTIF(P565:P576,"-"),"","◄")</f>
        <v>◄</v>
      </c>
      <c r="Q564" s="31" t="str">
        <f>IF(SUM(Q565:Q576)&gt;0,"►","")</f>
        <v/>
      </c>
      <c r="R564" s="23"/>
      <c r="S564" s="33" t="str">
        <f>IF(COUNTIF(R565:R576,"?")&gt;0,"?",IF(AND(T564="◄",U564="►"),"◄►",IF(T564="◄","◄",IF(U564="►","►",""))))</f>
        <v>◄</v>
      </c>
      <c r="T564" s="32" t="str">
        <f>IF(SUM(T565:T576)+1=ROWS(T565:T576)-COUNTIF(T565:T576,"-"),"","◄")</f>
        <v>◄</v>
      </c>
      <c r="U564" s="31" t="str">
        <f>IF(SUM(U565:U576)&gt;0,"►","")</f>
        <v/>
      </c>
      <c r="V564" s="10">
        <f>ROWS(V565:V576)-1</f>
        <v>11</v>
      </c>
      <c r="W564" s="30">
        <f>SUM(W565:W576)-W576</f>
        <v>0</v>
      </c>
      <c r="X564" s="29" t="s">
        <v>17</v>
      </c>
      <c r="Y564" s="28"/>
      <c r="Z564" s="30">
        <f>SUM(Z565:Z576)-Z576</f>
        <v>0</v>
      </c>
      <c r="AA564" s="29" t="s">
        <v>17</v>
      </c>
      <c r="AB564" s="28"/>
      <c r="AC564" s="12"/>
      <c r="AD564" s="13"/>
      <c r="AE564" s="12"/>
      <c r="AF564" s="11"/>
      <c r="AG564" s="11"/>
      <c r="AH564" s="5" t="s">
        <v>0</v>
      </c>
      <c r="AI564" s="4"/>
    </row>
    <row r="565" spans="1:35" ht="15" customHeight="1" x14ac:dyDescent="0.25">
      <c r="A565" s="221"/>
      <c r="B565" s="307"/>
      <c r="C565" s="274" t="s">
        <v>1935</v>
      </c>
      <c r="D565" s="314">
        <v>41013</v>
      </c>
      <c r="E565" s="276">
        <v>0.65</v>
      </c>
      <c r="F565" s="318" t="s">
        <v>13</v>
      </c>
      <c r="G565" s="227"/>
      <c r="H565" s="227"/>
      <c r="I565" s="227"/>
      <c r="J565" s="227"/>
      <c r="K565" s="315" t="s">
        <v>1934</v>
      </c>
      <c r="L565" s="26"/>
      <c r="M565" s="25"/>
      <c r="N565" s="23" t="str">
        <f t="shared" ref="N565:N575" si="310">IF(O565="?","?","")</f>
        <v/>
      </c>
      <c r="O565" s="23" t="str">
        <f t="shared" ref="O565:O575" si="311">IF(AND(P565="",Q565&gt;0),"?",IF(P565="","◄",IF(Q565&gt;=1,"►","")))</f>
        <v>◄</v>
      </c>
      <c r="P565" s="24"/>
      <c r="Q565" s="21"/>
      <c r="R565" s="23" t="str">
        <f t="shared" ref="R565:R575" si="312">IF(S565="?","?","")</f>
        <v/>
      </c>
      <c r="S565" s="23" t="str">
        <f t="shared" ref="S565:S575" si="313">IF(AND(T565="",U565&gt;0),"?",IF(T565="","◄",IF(U565&gt;=1,"►","")))</f>
        <v>◄</v>
      </c>
      <c r="T565" s="22"/>
      <c r="U565" s="21"/>
      <c r="V565" s="20"/>
      <c r="W565" s="19"/>
      <c r="X565" s="18">
        <f t="shared" ref="X565:X575" si="314">(P565*W565)</f>
        <v>0</v>
      </c>
      <c r="Y565" s="17">
        <f t="shared" ref="Y565:Y575" si="315">(Q565*X565)</f>
        <v>0</v>
      </c>
      <c r="Z565" s="16"/>
      <c r="AA565" s="15">
        <f t="shared" ref="AA565:AA575" si="316">(T565*Z565)</f>
        <v>0</v>
      </c>
      <c r="AB565" s="14">
        <f t="shared" ref="AB565:AB575" si="317">(U565*AA565)</f>
        <v>0</v>
      </c>
      <c r="AC565" s="12"/>
      <c r="AD565" s="13"/>
      <c r="AE565" s="12"/>
      <c r="AF565" s="11"/>
      <c r="AG565" s="11"/>
      <c r="AH565" s="5" t="s">
        <v>0</v>
      </c>
      <c r="AI565" s="4"/>
    </row>
    <row r="566" spans="1:35" ht="15" customHeight="1" x14ac:dyDescent="0.25">
      <c r="A566" s="221"/>
      <c r="B566" s="307"/>
      <c r="C566" s="274">
        <v>4231</v>
      </c>
      <c r="D566" s="314">
        <v>41013</v>
      </c>
      <c r="E566" s="276">
        <v>0.65</v>
      </c>
      <c r="F566" s="318" t="s">
        <v>13</v>
      </c>
      <c r="G566" s="227"/>
      <c r="H566" s="227"/>
      <c r="I566" s="227"/>
      <c r="J566" s="227"/>
      <c r="K566" s="315" t="s">
        <v>1933</v>
      </c>
      <c r="L566" s="26"/>
      <c r="M566" s="25"/>
      <c r="N566" s="23" t="str">
        <f t="shared" si="310"/>
        <v/>
      </c>
      <c r="O566" s="23" t="str">
        <f t="shared" si="311"/>
        <v>◄</v>
      </c>
      <c r="P566" s="24"/>
      <c r="Q566" s="21"/>
      <c r="R566" s="23" t="str">
        <f t="shared" si="312"/>
        <v/>
      </c>
      <c r="S566" s="23" t="str">
        <f t="shared" si="313"/>
        <v>◄</v>
      </c>
      <c r="T566" s="22"/>
      <c r="U566" s="21"/>
      <c r="V566" s="20"/>
      <c r="W566" s="19"/>
      <c r="X566" s="18">
        <f t="shared" si="314"/>
        <v>0</v>
      </c>
      <c r="Y566" s="17">
        <f t="shared" si="315"/>
        <v>0</v>
      </c>
      <c r="Z566" s="16"/>
      <c r="AA566" s="15">
        <f t="shared" si="316"/>
        <v>0</v>
      </c>
      <c r="AB566" s="14">
        <f t="shared" si="317"/>
        <v>0</v>
      </c>
      <c r="AC566" s="12"/>
      <c r="AD566" s="13"/>
      <c r="AE566" s="12"/>
      <c r="AF566" s="11"/>
      <c r="AG566" s="11"/>
      <c r="AH566" s="5" t="s">
        <v>0</v>
      </c>
      <c r="AI566" s="4"/>
    </row>
    <row r="567" spans="1:35" ht="15" customHeight="1" x14ac:dyDescent="0.25">
      <c r="A567" s="221"/>
      <c r="B567" s="307"/>
      <c r="C567" s="274">
        <v>4232</v>
      </c>
      <c r="D567" s="314">
        <v>41013</v>
      </c>
      <c r="E567" s="276">
        <v>0.65</v>
      </c>
      <c r="F567" s="318" t="s">
        <v>13</v>
      </c>
      <c r="G567" s="227"/>
      <c r="H567" s="227"/>
      <c r="I567" s="227"/>
      <c r="J567" s="227"/>
      <c r="K567" s="315" t="s">
        <v>1932</v>
      </c>
      <c r="L567" s="26"/>
      <c r="M567" s="25"/>
      <c r="N567" s="23" t="str">
        <f t="shared" si="310"/>
        <v/>
      </c>
      <c r="O567" s="23" t="str">
        <f t="shared" si="311"/>
        <v>◄</v>
      </c>
      <c r="P567" s="24"/>
      <c r="Q567" s="21"/>
      <c r="R567" s="23" t="str">
        <f t="shared" si="312"/>
        <v/>
      </c>
      <c r="S567" s="23" t="str">
        <f t="shared" si="313"/>
        <v>◄</v>
      </c>
      <c r="T567" s="22"/>
      <c r="U567" s="21"/>
      <c r="V567" s="20"/>
      <c r="W567" s="19"/>
      <c r="X567" s="18">
        <f t="shared" si="314"/>
        <v>0</v>
      </c>
      <c r="Y567" s="17">
        <f t="shared" si="315"/>
        <v>0</v>
      </c>
      <c r="Z567" s="16"/>
      <c r="AA567" s="15">
        <f t="shared" si="316"/>
        <v>0</v>
      </c>
      <c r="AB567" s="14">
        <f t="shared" si="317"/>
        <v>0</v>
      </c>
      <c r="AC567" s="12"/>
      <c r="AD567" s="13"/>
      <c r="AE567" s="12"/>
      <c r="AF567" s="11"/>
      <c r="AG567" s="11"/>
      <c r="AH567" s="5" t="s">
        <v>0</v>
      </c>
      <c r="AI567" s="4"/>
    </row>
    <row r="568" spans="1:35" ht="15" customHeight="1" x14ac:dyDescent="0.25">
      <c r="A568" s="221"/>
      <c r="B568" s="307"/>
      <c r="C568" s="274">
        <v>4233</v>
      </c>
      <c r="D568" s="314">
        <v>41013</v>
      </c>
      <c r="E568" s="276">
        <v>0.65</v>
      </c>
      <c r="F568" s="318" t="s">
        <v>13</v>
      </c>
      <c r="G568" s="227"/>
      <c r="H568" s="227"/>
      <c r="I568" s="227"/>
      <c r="J568" s="227"/>
      <c r="K568" s="315" t="s">
        <v>1931</v>
      </c>
      <c r="L568" s="26"/>
      <c r="M568" s="25"/>
      <c r="N568" s="23" t="str">
        <f t="shared" si="310"/>
        <v/>
      </c>
      <c r="O568" s="23" t="str">
        <f t="shared" si="311"/>
        <v>◄</v>
      </c>
      <c r="P568" s="24"/>
      <c r="Q568" s="21"/>
      <c r="R568" s="23" t="str">
        <f t="shared" si="312"/>
        <v/>
      </c>
      <c r="S568" s="23" t="str">
        <f t="shared" si="313"/>
        <v>◄</v>
      </c>
      <c r="T568" s="22"/>
      <c r="U568" s="21"/>
      <c r="V568" s="20"/>
      <c r="W568" s="19"/>
      <c r="X568" s="18">
        <f t="shared" si="314"/>
        <v>0</v>
      </c>
      <c r="Y568" s="17">
        <f t="shared" si="315"/>
        <v>0</v>
      </c>
      <c r="Z568" s="16"/>
      <c r="AA568" s="15">
        <f t="shared" si="316"/>
        <v>0</v>
      </c>
      <c r="AB568" s="14">
        <f t="shared" si="317"/>
        <v>0</v>
      </c>
      <c r="AC568" s="12"/>
      <c r="AD568" s="13"/>
      <c r="AE568" s="12"/>
      <c r="AF568" s="11"/>
      <c r="AG568" s="11"/>
      <c r="AH568" s="5" t="s">
        <v>0</v>
      </c>
      <c r="AI568" s="4"/>
    </row>
    <row r="569" spans="1:35" ht="15" customHeight="1" x14ac:dyDescent="0.25">
      <c r="A569" s="221"/>
      <c r="B569" s="307"/>
      <c r="C569" s="274">
        <v>4234</v>
      </c>
      <c r="D569" s="314">
        <v>41013</v>
      </c>
      <c r="E569" s="276">
        <v>0.65</v>
      </c>
      <c r="F569" s="318" t="s">
        <v>13</v>
      </c>
      <c r="G569" s="227"/>
      <c r="H569" s="227"/>
      <c r="I569" s="227"/>
      <c r="J569" s="227"/>
      <c r="K569" s="315" t="s">
        <v>1930</v>
      </c>
      <c r="L569" s="26"/>
      <c r="M569" s="25"/>
      <c r="N569" s="23" t="str">
        <f t="shared" si="310"/>
        <v/>
      </c>
      <c r="O569" s="23" t="str">
        <f t="shared" si="311"/>
        <v>◄</v>
      </c>
      <c r="P569" s="24"/>
      <c r="Q569" s="21"/>
      <c r="R569" s="23" t="str">
        <f t="shared" si="312"/>
        <v/>
      </c>
      <c r="S569" s="23" t="str">
        <f t="shared" si="313"/>
        <v>◄</v>
      </c>
      <c r="T569" s="22"/>
      <c r="U569" s="21"/>
      <c r="V569" s="20"/>
      <c r="W569" s="19"/>
      <c r="X569" s="18">
        <f t="shared" si="314"/>
        <v>0</v>
      </c>
      <c r="Y569" s="17">
        <f t="shared" si="315"/>
        <v>0</v>
      </c>
      <c r="Z569" s="16"/>
      <c r="AA569" s="15">
        <f t="shared" si="316"/>
        <v>0</v>
      </c>
      <c r="AB569" s="14">
        <f t="shared" si="317"/>
        <v>0</v>
      </c>
      <c r="AC569" s="12"/>
      <c r="AD569" s="13"/>
      <c r="AE569" s="12"/>
      <c r="AF569" s="11"/>
      <c r="AG569" s="11"/>
      <c r="AH569" s="5" t="s">
        <v>0</v>
      </c>
      <c r="AI569" s="4"/>
    </row>
    <row r="570" spans="1:35" ht="15" customHeight="1" x14ac:dyDescent="0.25">
      <c r="A570" s="221"/>
      <c r="B570" s="307"/>
      <c r="C570" s="274">
        <v>4235</v>
      </c>
      <c r="D570" s="314">
        <v>41013</v>
      </c>
      <c r="E570" s="276">
        <v>0.65</v>
      </c>
      <c r="F570" s="318" t="s">
        <v>13</v>
      </c>
      <c r="G570" s="227"/>
      <c r="H570" s="227"/>
      <c r="I570" s="227"/>
      <c r="J570" s="227"/>
      <c r="K570" s="315" t="s">
        <v>1929</v>
      </c>
      <c r="L570" s="26"/>
      <c r="M570" s="25"/>
      <c r="N570" s="23" t="str">
        <f t="shared" si="310"/>
        <v/>
      </c>
      <c r="O570" s="23" t="str">
        <f t="shared" si="311"/>
        <v>◄</v>
      </c>
      <c r="P570" s="24"/>
      <c r="Q570" s="21"/>
      <c r="R570" s="23" t="str">
        <f t="shared" si="312"/>
        <v/>
      </c>
      <c r="S570" s="23" t="str">
        <f t="shared" si="313"/>
        <v>◄</v>
      </c>
      <c r="T570" s="22"/>
      <c r="U570" s="21"/>
      <c r="V570" s="20"/>
      <c r="W570" s="19"/>
      <c r="X570" s="18">
        <f t="shared" si="314"/>
        <v>0</v>
      </c>
      <c r="Y570" s="17">
        <f t="shared" si="315"/>
        <v>0</v>
      </c>
      <c r="Z570" s="16"/>
      <c r="AA570" s="15">
        <f t="shared" si="316"/>
        <v>0</v>
      </c>
      <c r="AB570" s="14">
        <f t="shared" si="317"/>
        <v>0</v>
      </c>
      <c r="AC570" s="12"/>
      <c r="AD570" s="13"/>
      <c r="AE570" s="12"/>
      <c r="AF570" s="11"/>
      <c r="AG570" s="11"/>
      <c r="AH570" s="5" t="s">
        <v>0</v>
      </c>
      <c r="AI570" s="4"/>
    </row>
    <row r="571" spans="1:35" ht="15" customHeight="1" x14ac:dyDescent="0.25">
      <c r="A571" s="221"/>
      <c r="B571" s="307"/>
      <c r="C571" s="274">
        <v>4236</v>
      </c>
      <c r="D571" s="314">
        <v>41013</v>
      </c>
      <c r="E571" s="276">
        <v>0.65</v>
      </c>
      <c r="F571" s="318" t="s">
        <v>13</v>
      </c>
      <c r="G571" s="227"/>
      <c r="H571" s="227"/>
      <c r="I571" s="227"/>
      <c r="J571" s="227"/>
      <c r="K571" s="315" t="s">
        <v>1928</v>
      </c>
      <c r="L571" s="26"/>
      <c r="M571" s="25"/>
      <c r="N571" s="23" t="str">
        <f t="shared" si="310"/>
        <v/>
      </c>
      <c r="O571" s="23" t="str">
        <f t="shared" si="311"/>
        <v>◄</v>
      </c>
      <c r="P571" s="24"/>
      <c r="Q571" s="21"/>
      <c r="R571" s="23" t="str">
        <f t="shared" si="312"/>
        <v/>
      </c>
      <c r="S571" s="23" t="str">
        <f t="shared" si="313"/>
        <v>◄</v>
      </c>
      <c r="T571" s="22"/>
      <c r="U571" s="21"/>
      <c r="V571" s="20"/>
      <c r="W571" s="19"/>
      <c r="X571" s="18">
        <f t="shared" si="314"/>
        <v>0</v>
      </c>
      <c r="Y571" s="17">
        <f t="shared" si="315"/>
        <v>0</v>
      </c>
      <c r="Z571" s="16"/>
      <c r="AA571" s="15">
        <f t="shared" si="316"/>
        <v>0</v>
      </c>
      <c r="AB571" s="14">
        <f t="shared" si="317"/>
        <v>0</v>
      </c>
      <c r="AC571" s="12"/>
      <c r="AD571" s="13"/>
      <c r="AE571" s="12"/>
      <c r="AF571" s="11"/>
      <c r="AG571" s="11"/>
      <c r="AH571" s="5" t="s">
        <v>0</v>
      </c>
      <c r="AI571" s="4"/>
    </row>
    <row r="572" spans="1:35" ht="15" customHeight="1" x14ac:dyDescent="0.25">
      <c r="A572" s="221"/>
      <c r="B572" s="307"/>
      <c r="C572" s="274">
        <v>4237</v>
      </c>
      <c r="D572" s="314">
        <v>41013</v>
      </c>
      <c r="E572" s="276">
        <v>0.65</v>
      </c>
      <c r="F572" s="318" t="s">
        <v>13</v>
      </c>
      <c r="G572" s="227"/>
      <c r="H572" s="227"/>
      <c r="I572" s="227"/>
      <c r="J572" s="227"/>
      <c r="K572" s="315" t="s">
        <v>1927</v>
      </c>
      <c r="L572" s="26"/>
      <c r="M572" s="25"/>
      <c r="N572" s="23" t="str">
        <f t="shared" si="310"/>
        <v/>
      </c>
      <c r="O572" s="23" t="str">
        <f t="shared" si="311"/>
        <v>◄</v>
      </c>
      <c r="P572" s="24"/>
      <c r="Q572" s="21"/>
      <c r="R572" s="23" t="str">
        <f t="shared" si="312"/>
        <v/>
      </c>
      <c r="S572" s="23" t="str">
        <f t="shared" si="313"/>
        <v>◄</v>
      </c>
      <c r="T572" s="22"/>
      <c r="U572" s="21"/>
      <c r="V572" s="20"/>
      <c r="W572" s="19"/>
      <c r="X572" s="18">
        <f t="shared" si="314"/>
        <v>0</v>
      </c>
      <c r="Y572" s="17">
        <f t="shared" si="315"/>
        <v>0</v>
      </c>
      <c r="Z572" s="16"/>
      <c r="AA572" s="15">
        <f t="shared" si="316"/>
        <v>0</v>
      </c>
      <c r="AB572" s="14">
        <f t="shared" si="317"/>
        <v>0</v>
      </c>
      <c r="AC572" s="12"/>
      <c r="AD572" s="13"/>
      <c r="AE572" s="12"/>
      <c r="AF572" s="11"/>
      <c r="AG572" s="11"/>
      <c r="AH572" s="5" t="s">
        <v>0</v>
      </c>
      <c r="AI572" s="4"/>
    </row>
    <row r="573" spans="1:35" ht="15" customHeight="1" x14ac:dyDescent="0.25">
      <c r="A573" s="221"/>
      <c r="B573" s="307"/>
      <c r="C573" s="274">
        <v>4238</v>
      </c>
      <c r="D573" s="314">
        <v>41013</v>
      </c>
      <c r="E573" s="276">
        <v>0.65</v>
      </c>
      <c r="F573" s="318" t="s">
        <v>13</v>
      </c>
      <c r="G573" s="227"/>
      <c r="H573" s="227"/>
      <c r="I573" s="227"/>
      <c r="J573" s="227"/>
      <c r="K573" s="315" t="s">
        <v>1926</v>
      </c>
      <c r="L573" s="26"/>
      <c r="M573" s="25"/>
      <c r="N573" s="23" t="str">
        <f t="shared" si="310"/>
        <v/>
      </c>
      <c r="O573" s="23" t="str">
        <f t="shared" si="311"/>
        <v>◄</v>
      </c>
      <c r="P573" s="24"/>
      <c r="Q573" s="21"/>
      <c r="R573" s="23" t="str">
        <f t="shared" si="312"/>
        <v/>
      </c>
      <c r="S573" s="23" t="str">
        <f t="shared" si="313"/>
        <v>◄</v>
      </c>
      <c r="T573" s="22"/>
      <c r="U573" s="21"/>
      <c r="V573" s="20"/>
      <c r="W573" s="19"/>
      <c r="X573" s="18">
        <f t="shared" si="314"/>
        <v>0</v>
      </c>
      <c r="Y573" s="17">
        <f t="shared" si="315"/>
        <v>0</v>
      </c>
      <c r="Z573" s="16"/>
      <c r="AA573" s="15">
        <f t="shared" si="316"/>
        <v>0</v>
      </c>
      <c r="AB573" s="14">
        <f t="shared" si="317"/>
        <v>0</v>
      </c>
      <c r="AC573" s="12"/>
      <c r="AD573" s="13"/>
      <c r="AE573" s="12"/>
      <c r="AF573" s="11"/>
      <c r="AG573" s="11"/>
      <c r="AH573" s="5" t="s">
        <v>0</v>
      </c>
      <c r="AI573" s="4"/>
    </row>
    <row r="574" spans="1:35" ht="15" customHeight="1" x14ac:dyDescent="0.25">
      <c r="A574" s="221"/>
      <c r="B574" s="307"/>
      <c r="C574" s="274">
        <v>4239</v>
      </c>
      <c r="D574" s="314">
        <v>41013</v>
      </c>
      <c r="E574" s="276">
        <v>0.65</v>
      </c>
      <c r="F574" s="318" t="s">
        <v>13</v>
      </c>
      <c r="G574" s="227"/>
      <c r="H574" s="227"/>
      <c r="I574" s="227"/>
      <c r="J574" s="227"/>
      <c r="K574" s="315" t="s">
        <v>1925</v>
      </c>
      <c r="L574" s="26"/>
      <c r="M574" s="25"/>
      <c r="N574" s="23" t="str">
        <f t="shared" si="310"/>
        <v/>
      </c>
      <c r="O574" s="23" t="str">
        <f t="shared" si="311"/>
        <v>◄</v>
      </c>
      <c r="P574" s="24"/>
      <c r="Q574" s="21"/>
      <c r="R574" s="23" t="str">
        <f t="shared" si="312"/>
        <v/>
      </c>
      <c r="S574" s="23" t="str">
        <f t="shared" si="313"/>
        <v>◄</v>
      </c>
      <c r="T574" s="22"/>
      <c r="U574" s="21"/>
      <c r="V574" s="20"/>
      <c r="W574" s="19"/>
      <c r="X574" s="18">
        <f t="shared" si="314"/>
        <v>0</v>
      </c>
      <c r="Y574" s="17">
        <f t="shared" si="315"/>
        <v>0</v>
      </c>
      <c r="Z574" s="16"/>
      <c r="AA574" s="15">
        <f t="shared" si="316"/>
        <v>0</v>
      </c>
      <c r="AB574" s="14">
        <f t="shared" si="317"/>
        <v>0</v>
      </c>
      <c r="AC574" s="12"/>
      <c r="AD574" s="13"/>
      <c r="AE574" s="12"/>
      <c r="AF574" s="11"/>
      <c r="AG574" s="11"/>
      <c r="AH574" s="5" t="s">
        <v>0</v>
      </c>
      <c r="AI574" s="4"/>
    </row>
    <row r="575" spans="1:35" ht="15" customHeight="1" thickBot="1" x14ac:dyDescent="0.3">
      <c r="A575" s="221"/>
      <c r="B575" s="307"/>
      <c r="C575" s="247" t="s">
        <v>1924</v>
      </c>
      <c r="D575" s="314">
        <v>41013</v>
      </c>
      <c r="E575" s="276">
        <v>6.5000000000000009</v>
      </c>
      <c r="F575" s="318" t="s">
        <v>13</v>
      </c>
      <c r="G575" s="227"/>
      <c r="H575" s="227"/>
      <c r="I575" s="227"/>
      <c r="J575" s="227"/>
      <c r="K575" s="317" t="s">
        <v>1923</v>
      </c>
      <c r="L575" s="26"/>
      <c r="M575" s="25"/>
      <c r="N575" s="23" t="str">
        <f t="shared" si="310"/>
        <v/>
      </c>
      <c r="O575" s="23" t="str">
        <f t="shared" si="311"/>
        <v>◄</v>
      </c>
      <c r="P575" s="24"/>
      <c r="Q575" s="21"/>
      <c r="R575" s="23" t="str">
        <f t="shared" si="312"/>
        <v/>
      </c>
      <c r="S575" s="23" t="str">
        <f t="shared" si="313"/>
        <v>◄</v>
      </c>
      <c r="T575" s="22"/>
      <c r="U575" s="21"/>
      <c r="V575" s="20"/>
      <c r="W575" s="19"/>
      <c r="X575" s="18">
        <f t="shared" si="314"/>
        <v>0</v>
      </c>
      <c r="Y575" s="17">
        <f t="shared" si="315"/>
        <v>0</v>
      </c>
      <c r="Z575" s="16"/>
      <c r="AA575" s="15">
        <f t="shared" si="316"/>
        <v>0</v>
      </c>
      <c r="AB575" s="14">
        <f t="shared" si="317"/>
        <v>0</v>
      </c>
      <c r="AC575" s="12"/>
      <c r="AD575" s="13"/>
      <c r="AE575" s="12"/>
      <c r="AF575" s="11"/>
      <c r="AG575" s="11"/>
      <c r="AH575" s="5" t="s">
        <v>0</v>
      </c>
      <c r="AI575" s="4"/>
    </row>
    <row r="576" spans="1:35" ht="15" customHeight="1" thickTop="1" thickBot="1" x14ac:dyDescent="0.25">
      <c r="A576" s="214">
        <f>ROWS(A577:A581)-1</f>
        <v>4</v>
      </c>
      <c r="B576" s="215" t="s">
        <v>1922</v>
      </c>
      <c r="C576" s="220"/>
      <c r="D576" s="217"/>
      <c r="E576" s="217"/>
      <c r="F576" s="238"/>
      <c r="G576" s="239"/>
      <c r="H576" s="217"/>
      <c r="I576" s="217"/>
      <c r="J576" s="217"/>
      <c r="K576" s="220"/>
      <c r="L576" s="6">
        <v>41048</v>
      </c>
      <c r="M576" s="34" t="s">
        <v>1921</v>
      </c>
      <c r="N576" s="23"/>
      <c r="O576" s="33" t="str">
        <f>IF(COUNTIF(N577:N581,"?")&gt;0,"?",IF(AND(P576="◄",Q576="►"),"◄►",IF(P576="◄","◄",IF(Q576="►","►",""))))</f>
        <v>◄</v>
      </c>
      <c r="P576" s="32" t="str">
        <f>IF(SUM(P577:P581)+1=ROWS(P577:P581)-COUNTIF(P577:P581,"-"),"","◄")</f>
        <v>◄</v>
      </c>
      <c r="Q576" s="31" t="str">
        <f>IF(SUM(Q577:Q581)&gt;0,"►","")</f>
        <v/>
      </c>
      <c r="R576" s="23"/>
      <c r="S576" s="33" t="str">
        <f>IF(COUNTIF(R577:R581,"?")&gt;0,"?",IF(AND(T576="◄",U576="►"),"◄►",IF(T576="◄","◄",IF(U576="►","►",""))))</f>
        <v>◄</v>
      </c>
      <c r="T576" s="32" t="str">
        <f>IF(SUM(T577:T581)+1=ROWS(T577:T581)-COUNTIF(T577:T581,"-"),"","◄")</f>
        <v>◄</v>
      </c>
      <c r="U576" s="31" t="str">
        <f>IF(SUM(U577:U581)&gt;0,"►","")</f>
        <v/>
      </c>
      <c r="V576" s="10">
        <f>ROWS(V577:V581)-1</f>
        <v>4</v>
      </c>
      <c r="W576" s="30">
        <f>SUM(W577:W581)-W581</f>
        <v>0</v>
      </c>
      <c r="X576" s="29" t="s">
        <v>17</v>
      </c>
      <c r="Y576" s="28"/>
      <c r="Z576" s="30">
        <f>SUM(Z577:Z581)-Z581</f>
        <v>0</v>
      </c>
      <c r="AA576" s="29" t="s">
        <v>17</v>
      </c>
      <c r="AB576" s="28"/>
      <c r="AC576" s="43" t="str">
        <f>IF(AD576="◄","◄",IF(AD576="ok","►",""))</f>
        <v>◄</v>
      </c>
      <c r="AD576" s="42" t="str">
        <f>IF(AD577&gt;0,"OK","◄")</f>
        <v>◄</v>
      </c>
      <c r="AE576" s="41" t="str">
        <f>IF(AND(AF576="◄",AG576="►"),"◄?►",IF(AF576="◄","◄",IF(AG576="►","►","")))</f>
        <v>◄</v>
      </c>
      <c r="AF576" s="32" t="str">
        <f>IF(AF577&gt;0,"","◄")</f>
        <v>◄</v>
      </c>
      <c r="AG576" s="31" t="str">
        <f>IF(AG577&gt;0,"►","")</f>
        <v/>
      </c>
      <c r="AH576" s="5" t="s">
        <v>0</v>
      </c>
      <c r="AI576" s="4"/>
    </row>
    <row r="577" spans="1:35" ht="15" customHeight="1" x14ac:dyDescent="0.25">
      <c r="A577" s="221"/>
      <c r="B577" s="307"/>
      <c r="C577" s="274" t="s">
        <v>1920</v>
      </c>
      <c r="D577" s="314">
        <v>41048</v>
      </c>
      <c r="E577" s="276">
        <v>1.19</v>
      </c>
      <c r="F577" s="201">
        <v>1</v>
      </c>
      <c r="G577" s="227"/>
      <c r="H577" s="227"/>
      <c r="I577" s="227"/>
      <c r="J577" s="227"/>
      <c r="K577" s="315" t="s">
        <v>1919</v>
      </c>
      <c r="L577" s="26"/>
      <c r="M577" s="25"/>
      <c r="N577" s="23" t="str">
        <f>IF(O577="?","?","")</f>
        <v/>
      </c>
      <c r="O577" s="23" t="str">
        <f>IF(AND(P577="",Q577&gt;0),"?",IF(P577="","◄",IF(Q577&gt;=1,"►","")))</f>
        <v>◄</v>
      </c>
      <c r="P577" s="24"/>
      <c r="Q577" s="21"/>
      <c r="R577" s="23" t="str">
        <f>IF(S577="?","?","")</f>
        <v/>
      </c>
      <c r="S577" s="23" t="str">
        <f>IF(AND(T577="",U577&gt;0),"?",IF(T577="","◄",IF(U577&gt;=1,"►","")))</f>
        <v>◄</v>
      </c>
      <c r="T577" s="22"/>
      <c r="U577" s="21"/>
      <c r="V577" s="20"/>
      <c r="W577" s="19"/>
      <c r="X577" s="18">
        <f t="shared" ref="X577:Y580" si="318">(P577*W577)</f>
        <v>0</v>
      </c>
      <c r="Y577" s="17">
        <f t="shared" si="318"/>
        <v>0</v>
      </c>
      <c r="Z577" s="16"/>
      <c r="AA577" s="15">
        <f t="shared" ref="AA577:AB580" si="319">(T577*Z577)</f>
        <v>0</v>
      </c>
      <c r="AB577" s="14">
        <f t="shared" si="319"/>
        <v>0</v>
      </c>
      <c r="AC577" s="39" t="str">
        <f>IF(AD577&gt;0,"ok","◄")</f>
        <v>◄</v>
      </c>
      <c r="AD577" s="40"/>
      <c r="AE577" s="39" t="str">
        <f>IF(AND(AF577="",AG577&gt;0),"?",IF(AF577="","◄",IF(AG577&gt;=1,"►","")))</f>
        <v>◄</v>
      </c>
      <c r="AF577" s="38"/>
      <c r="AG577" s="37"/>
      <c r="AH577" s="5" t="s">
        <v>0</v>
      </c>
      <c r="AI577" s="4"/>
    </row>
    <row r="578" spans="1:35" ht="15" customHeight="1" x14ac:dyDescent="0.25">
      <c r="A578" s="221"/>
      <c r="B578" s="252" t="s">
        <v>23</v>
      </c>
      <c r="C578" s="242" t="s">
        <v>1920</v>
      </c>
      <c r="D578" s="314">
        <f>D577</f>
        <v>41048</v>
      </c>
      <c r="E578" s="276">
        <v>5.9499999999999993</v>
      </c>
      <c r="F578" s="201">
        <v>1</v>
      </c>
      <c r="G578" s="227"/>
      <c r="H578" s="227"/>
      <c r="I578" s="227"/>
      <c r="J578" s="227"/>
      <c r="K578" s="317" t="s">
        <v>1919</v>
      </c>
      <c r="L578" s="26"/>
      <c r="M578" s="25"/>
      <c r="N578" s="23" t="str">
        <f>IF(O578="?","?","")</f>
        <v/>
      </c>
      <c r="O578" s="23" t="str">
        <f>IF(AND(P578="",Q578&gt;0),"?",IF(P578="","◄",IF(Q578&gt;=1,"►","")))</f>
        <v>◄</v>
      </c>
      <c r="P578" s="24"/>
      <c r="Q578" s="21"/>
      <c r="R578" s="23" t="str">
        <f>IF(S578="?","?","")</f>
        <v/>
      </c>
      <c r="S578" s="23" t="str">
        <f>IF(AND(T578="",U578&gt;0),"?",IF(T578="","◄",IF(U578&gt;=1,"►","")))</f>
        <v>◄</v>
      </c>
      <c r="T578" s="22"/>
      <c r="U578" s="21"/>
      <c r="V578" s="20"/>
      <c r="W578" s="19"/>
      <c r="X578" s="18">
        <f t="shared" si="318"/>
        <v>0</v>
      </c>
      <c r="Y578" s="17">
        <f t="shared" si="318"/>
        <v>0</v>
      </c>
      <c r="Z578" s="16"/>
      <c r="AA578" s="15">
        <f t="shared" si="319"/>
        <v>0</v>
      </c>
      <c r="AB578" s="14">
        <f t="shared" si="319"/>
        <v>0</v>
      </c>
      <c r="AC578" s="12"/>
      <c r="AD578" s="13"/>
      <c r="AE578" s="12"/>
      <c r="AF578" s="149" t="str">
        <f>LEFT(M576,17)</f>
        <v>▬ Philanews Nr. 3</v>
      </c>
      <c r="AG578" s="150"/>
      <c r="AH578" s="5" t="s">
        <v>0</v>
      </c>
      <c r="AI578" s="4"/>
    </row>
    <row r="579" spans="1:35" ht="15" customHeight="1" x14ac:dyDescent="0.25">
      <c r="A579" s="221"/>
      <c r="B579" s="307"/>
      <c r="C579" s="274">
        <v>4241</v>
      </c>
      <c r="D579" s="314">
        <v>41048</v>
      </c>
      <c r="E579" s="276">
        <v>1.19</v>
      </c>
      <c r="F579" s="201">
        <v>1</v>
      </c>
      <c r="G579" s="227"/>
      <c r="H579" s="227"/>
      <c r="I579" s="227"/>
      <c r="J579" s="227"/>
      <c r="K579" s="315" t="s">
        <v>1918</v>
      </c>
      <c r="L579" s="26"/>
      <c r="M579" s="25"/>
      <c r="N579" s="23" t="str">
        <f>IF(O579="?","?","")</f>
        <v/>
      </c>
      <c r="O579" s="23" t="str">
        <f>IF(AND(P579="",Q579&gt;0),"?",IF(P579="","◄",IF(Q579&gt;=1,"►","")))</f>
        <v>◄</v>
      </c>
      <c r="P579" s="24"/>
      <c r="Q579" s="21"/>
      <c r="R579" s="23" t="str">
        <f>IF(S579="?","?","")</f>
        <v/>
      </c>
      <c r="S579" s="23" t="str">
        <f>IF(AND(T579="",U579&gt;0),"?",IF(T579="","◄",IF(U579&gt;=1,"►","")))</f>
        <v>◄</v>
      </c>
      <c r="T579" s="22"/>
      <c r="U579" s="21"/>
      <c r="V579" s="20"/>
      <c r="W579" s="19"/>
      <c r="X579" s="18">
        <f t="shared" si="318"/>
        <v>0</v>
      </c>
      <c r="Y579" s="17">
        <f t="shared" si="318"/>
        <v>0</v>
      </c>
      <c r="Z579" s="16"/>
      <c r="AA579" s="15">
        <f t="shared" si="319"/>
        <v>0</v>
      </c>
      <c r="AB579" s="14">
        <f t="shared" si="319"/>
        <v>0</v>
      </c>
      <c r="AC579" s="12"/>
      <c r="AD579" s="13"/>
      <c r="AE579" s="12"/>
      <c r="AF579" s="151"/>
      <c r="AG579" s="152"/>
      <c r="AH579" s="5" t="s">
        <v>0</v>
      </c>
      <c r="AI579" s="4"/>
    </row>
    <row r="580" spans="1:35" ht="15" customHeight="1" thickBot="1" x14ac:dyDescent="0.3">
      <c r="A580" s="221"/>
      <c r="B580" s="252" t="s">
        <v>23</v>
      </c>
      <c r="C580" s="242">
        <v>4241</v>
      </c>
      <c r="D580" s="314">
        <v>41048</v>
      </c>
      <c r="E580" s="276">
        <v>5.9499999999999993</v>
      </c>
      <c r="F580" s="201">
        <v>1</v>
      </c>
      <c r="G580" s="227"/>
      <c r="H580" s="227"/>
      <c r="I580" s="227"/>
      <c r="J580" s="227"/>
      <c r="K580" s="317" t="s">
        <v>1918</v>
      </c>
      <c r="L580" s="26"/>
      <c r="M580" s="25"/>
      <c r="N580" s="23" t="str">
        <f>IF(O580="?","?","")</f>
        <v/>
      </c>
      <c r="O580" s="23" t="str">
        <f>IF(AND(P580="",Q580&gt;0),"?",IF(P580="","◄",IF(Q580&gt;=1,"►","")))</f>
        <v>◄</v>
      </c>
      <c r="P580" s="24"/>
      <c r="Q580" s="21"/>
      <c r="R580" s="23" t="str">
        <f>IF(S580="?","?","")</f>
        <v/>
      </c>
      <c r="S580" s="23" t="str">
        <f>IF(AND(T580="",U580&gt;0),"?",IF(T580="","◄",IF(U580&gt;=1,"►","")))</f>
        <v>◄</v>
      </c>
      <c r="T580" s="22"/>
      <c r="U580" s="21"/>
      <c r="V580" s="20"/>
      <c r="W580" s="19"/>
      <c r="X580" s="18">
        <f t="shared" si="318"/>
        <v>0</v>
      </c>
      <c r="Y580" s="17">
        <f t="shared" si="318"/>
        <v>0</v>
      </c>
      <c r="Z580" s="16"/>
      <c r="AA580" s="15">
        <f t="shared" si="319"/>
        <v>0</v>
      </c>
      <c r="AB580" s="14">
        <f t="shared" si="319"/>
        <v>0</v>
      </c>
      <c r="AC580" s="12"/>
      <c r="AD580" s="13"/>
      <c r="AE580" s="12"/>
      <c r="AF580" s="36" t="s">
        <v>47</v>
      </c>
      <c r="AG580" s="35">
        <f>D577</f>
        <v>41048</v>
      </c>
      <c r="AH580" s="5" t="s">
        <v>0</v>
      </c>
      <c r="AI580" s="4"/>
    </row>
    <row r="581" spans="1:35" ht="15" customHeight="1" thickTop="1" thickBot="1" x14ac:dyDescent="0.25">
      <c r="A581" s="214">
        <f>ROWS(A582:A584)-1</f>
        <v>2</v>
      </c>
      <c r="B581" s="215" t="s">
        <v>1917</v>
      </c>
      <c r="C581" s="220"/>
      <c r="D581" s="217"/>
      <c r="E581" s="217"/>
      <c r="F581" s="238"/>
      <c r="G581" s="239"/>
      <c r="H581" s="217"/>
      <c r="I581" s="217"/>
      <c r="J581" s="217"/>
      <c r="K581" s="220"/>
      <c r="L581" s="6">
        <v>41048</v>
      </c>
      <c r="M581" s="34" t="s">
        <v>1916</v>
      </c>
      <c r="N581" s="23"/>
      <c r="O581" s="33" t="str">
        <f>IF(COUNTIF(N582:N584,"?")&gt;0,"?",IF(AND(P581="◄",Q581="►"),"◄►",IF(P581="◄","◄",IF(Q581="►","►",""))))</f>
        <v>◄</v>
      </c>
      <c r="P581" s="32" t="str">
        <f>IF(SUM(P582:P584)+1=ROWS(P582:P584)-COUNTIF(P582:P584,"-"),"","◄")</f>
        <v>◄</v>
      </c>
      <c r="Q581" s="31" t="str">
        <f>IF(SUM(Q582:Q584)&gt;0,"►","")</f>
        <v/>
      </c>
      <c r="R581" s="23"/>
      <c r="S581" s="33" t="str">
        <f>IF(COUNTIF(R582:R584,"?")&gt;0,"?",IF(AND(T581="◄",U581="►"),"◄►",IF(T581="◄","◄",IF(U581="►","►",""))))</f>
        <v>◄</v>
      </c>
      <c r="T581" s="32" t="str">
        <f>IF(SUM(T582:T584)+1=ROWS(T582:T584)-COUNTIF(T582:T584,"-"),"","◄")</f>
        <v>◄</v>
      </c>
      <c r="U581" s="31" t="str">
        <f>IF(SUM(U582:U584)&gt;0,"►","")</f>
        <v/>
      </c>
      <c r="V581" s="10">
        <f>ROWS(V582:V584)-1</f>
        <v>2</v>
      </c>
      <c r="W581" s="30">
        <f>SUM(W582:W584)-W584</f>
        <v>0</v>
      </c>
      <c r="X581" s="29" t="s">
        <v>17</v>
      </c>
      <c r="Y581" s="28"/>
      <c r="Z581" s="30">
        <f>SUM(Z582:Z584)-Z584</f>
        <v>0</v>
      </c>
      <c r="AA581" s="29" t="s">
        <v>17</v>
      </c>
      <c r="AB581" s="28"/>
      <c r="AC581" s="12"/>
      <c r="AD581" s="13"/>
      <c r="AE581" s="12"/>
      <c r="AF581" s="11"/>
      <c r="AG581" s="11"/>
      <c r="AH581" s="5" t="s">
        <v>0</v>
      </c>
      <c r="AI581" s="4"/>
    </row>
    <row r="582" spans="1:35" ht="15" customHeight="1" x14ac:dyDescent="0.25">
      <c r="A582" s="221"/>
      <c r="B582" s="307"/>
      <c r="C582" s="274" t="s">
        <v>1914</v>
      </c>
      <c r="D582" s="314">
        <v>41048</v>
      </c>
      <c r="E582" s="276">
        <v>0.65</v>
      </c>
      <c r="F582" s="318" t="s">
        <v>13</v>
      </c>
      <c r="G582" s="227"/>
      <c r="H582" s="227"/>
      <c r="I582" s="227"/>
      <c r="J582" s="227"/>
      <c r="K582" s="315" t="s">
        <v>1915</v>
      </c>
      <c r="L582" s="26"/>
      <c r="M582" s="25"/>
      <c r="N582" s="23" t="str">
        <f>IF(O582="?","?","")</f>
        <v/>
      </c>
      <c r="O582" s="23" t="str">
        <f>IF(AND(P582="",Q582&gt;0),"?",IF(P582="","◄",IF(Q582&gt;=1,"►","")))</f>
        <v>◄</v>
      </c>
      <c r="P582" s="24"/>
      <c r="Q582" s="21"/>
      <c r="R582" s="23" t="str">
        <f>IF(S582="?","?","")</f>
        <v/>
      </c>
      <c r="S582" s="23" t="str">
        <f>IF(AND(T582="",U582&gt;0),"?",IF(T582="","◄",IF(U582&gt;=1,"►","")))</f>
        <v>◄</v>
      </c>
      <c r="T582" s="22"/>
      <c r="U582" s="21"/>
      <c r="V582" s="20"/>
      <c r="W582" s="19"/>
      <c r="X582" s="18">
        <f>(P582*W582)</f>
        <v>0</v>
      </c>
      <c r="Y582" s="17">
        <f>(Q582*X582)</f>
        <v>0</v>
      </c>
      <c r="Z582" s="16"/>
      <c r="AA582" s="15">
        <f>(T582*Z582)</f>
        <v>0</v>
      </c>
      <c r="AB582" s="14">
        <f>(U582*AA582)</f>
        <v>0</v>
      </c>
      <c r="AC582" s="12"/>
      <c r="AD582" s="13"/>
      <c r="AE582" s="12"/>
      <c r="AF582" s="11"/>
      <c r="AG582" s="11"/>
      <c r="AH582" s="5" t="s">
        <v>0</v>
      </c>
      <c r="AI582" s="4"/>
    </row>
    <row r="583" spans="1:35" ht="15" customHeight="1" thickBot="1" x14ac:dyDescent="0.3">
      <c r="A583" s="221"/>
      <c r="B583" s="252" t="s">
        <v>57</v>
      </c>
      <c r="C583" s="242" t="s">
        <v>1914</v>
      </c>
      <c r="D583" s="314">
        <v>41048</v>
      </c>
      <c r="E583" s="276">
        <v>6.5</v>
      </c>
      <c r="F583" s="318" t="s">
        <v>13</v>
      </c>
      <c r="G583" s="227"/>
      <c r="H583" s="227"/>
      <c r="I583" s="227"/>
      <c r="J583" s="227"/>
      <c r="K583" s="317" t="s">
        <v>1913</v>
      </c>
      <c r="L583" s="26"/>
      <c r="M583" s="25"/>
      <c r="N583" s="23" t="str">
        <f>IF(O583="?","?","")</f>
        <v/>
      </c>
      <c r="O583" s="23" t="str">
        <f>IF(AND(P583="",Q583&gt;0),"?",IF(P583="","◄",IF(Q583&gt;=1,"►","")))</f>
        <v>◄</v>
      </c>
      <c r="P583" s="24"/>
      <c r="Q583" s="21"/>
      <c r="R583" s="23" t="str">
        <f>IF(S583="?","?","")</f>
        <v/>
      </c>
      <c r="S583" s="23" t="str">
        <f>IF(AND(T583="",U583&gt;0),"?",IF(T583="","◄",IF(U583&gt;=1,"►","")))</f>
        <v>◄</v>
      </c>
      <c r="T583" s="22"/>
      <c r="U583" s="21"/>
      <c r="V583" s="20"/>
      <c r="W583" s="19"/>
      <c r="X583" s="18">
        <f>(P583*W583)</f>
        <v>0</v>
      </c>
      <c r="Y583" s="17">
        <f>(Q583*X583)</f>
        <v>0</v>
      </c>
      <c r="Z583" s="16"/>
      <c r="AA583" s="15">
        <f>(T583*Z583)</f>
        <v>0</v>
      </c>
      <c r="AB583" s="14">
        <f>(U583*AA583)</f>
        <v>0</v>
      </c>
      <c r="AC583" s="12"/>
      <c r="AD583" s="13"/>
      <c r="AE583" s="12"/>
      <c r="AF583" s="11"/>
      <c r="AG583" s="11"/>
      <c r="AH583" s="5" t="s">
        <v>0</v>
      </c>
      <c r="AI583" s="4"/>
    </row>
    <row r="584" spans="1:35" ht="15" customHeight="1" thickTop="1" thickBot="1" x14ac:dyDescent="0.25">
      <c r="A584" s="214">
        <f>ROWS(A585:A588)-1</f>
        <v>3</v>
      </c>
      <c r="B584" s="215" t="s">
        <v>1912</v>
      </c>
      <c r="C584" s="220"/>
      <c r="D584" s="217"/>
      <c r="E584" s="217"/>
      <c r="F584" s="238"/>
      <c r="G584" s="239"/>
      <c r="H584" s="217"/>
      <c r="I584" s="217"/>
      <c r="J584" s="217"/>
      <c r="K584" s="220"/>
      <c r="L584" s="6">
        <v>41048</v>
      </c>
      <c r="M584" s="34" t="s">
        <v>1911</v>
      </c>
      <c r="N584" s="23"/>
      <c r="O584" s="33" t="str">
        <f>IF(COUNTIF(N585:N588,"?")&gt;0,"?",IF(AND(P584="◄",Q584="►"),"◄►",IF(P584="◄","◄",IF(Q584="►","►",""))))</f>
        <v>◄</v>
      </c>
      <c r="P584" s="32" t="str">
        <f>IF(SUM(P585:P588)+1=ROWS(P585:P588)-COUNTIF(P585:P588,"-"),"","◄")</f>
        <v>◄</v>
      </c>
      <c r="Q584" s="31" t="str">
        <f>IF(SUM(Q585:Q588)&gt;0,"►","")</f>
        <v/>
      </c>
      <c r="R584" s="23"/>
      <c r="S584" s="33" t="str">
        <f>IF(COUNTIF(R585:R588,"?")&gt;0,"?",IF(AND(T584="◄",U584="►"),"◄►",IF(T584="◄","◄",IF(U584="►","►",""))))</f>
        <v>◄</v>
      </c>
      <c r="T584" s="32" t="str">
        <f>IF(SUM(T585:T588)+1=ROWS(T585:T588)-COUNTIF(T585:T588,"-"),"","◄")</f>
        <v>◄</v>
      </c>
      <c r="U584" s="31" t="str">
        <f>IF(SUM(U585:U588)&gt;0,"►","")</f>
        <v/>
      </c>
      <c r="V584" s="10">
        <f>ROWS(V585:V588)-1</f>
        <v>3</v>
      </c>
      <c r="W584" s="30">
        <f>SUM(W585:W588)-W588</f>
        <v>0</v>
      </c>
      <c r="X584" s="29" t="s">
        <v>17</v>
      </c>
      <c r="Y584" s="28"/>
      <c r="Z584" s="30">
        <f>SUM(Z585:Z588)-Z588</f>
        <v>0</v>
      </c>
      <c r="AA584" s="29" t="s">
        <v>17</v>
      </c>
      <c r="AB584" s="28"/>
      <c r="AC584" s="12"/>
      <c r="AD584" s="13"/>
      <c r="AE584" s="12"/>
      <c r="AF584" s="11"/>
      <c r="AG584" s="11"/>
      <c r="AH584" s="5" t="s">
        <v>0</v>
      </c>
      <c r="AI584" s="4"/>
    </row>
    <row r="585" spans="1:35" ht="13.2" customHeight="1" x14ac:dyDescent="0.25">
      <c r="A585" s="221"/>
      <c r="B585" s="307"/>
      <c r="C585" s="274" t="s">
        <v>1909</v>
      </c>
      <c r="D585" s="314">
        <v>41048</v>
      </c>
      <c r="E585" s="276">
        <v>1.19</v>
      </c>
      <c r="F585" s="201">
        <v>1</v>
      </c>
      <c r="G585" s="227"/>
      <c r="H585" s="227"/>
      <c r="I585" s="227"/>
      <c r="J585" s="227"/>
      <c r="K585" s="324" t="s">
        <v>1910</v>
      </c>
      <c r="L585" s="26"/>
      <c r="M585" s="25"/>
      <c r="N585" s="23" t="str">
        <f>IF(O585="?","?","")</f>
        <v/>
      </c>
      <c r="O585" s="23" t="str">
        <f>IF(AND(P585="",Q585&gt;0),"?",IF(P585="","◄",IF(Q585&gt;=1,"►","")))</f>
        <v>◄</v>
      </c>
      <c r="P585" s="24"/>
      <c r="Q585" s="21"/>
      <c r="R585" s="23" t="str">
        <f>IF(S585="?","?","")</f>
        <v/>
      </c>
      <c r="S585" s="23" t="str">
        <f>IF(AND(T585="",U585&gt;0),"?",IF(T585="","◄",IF(U585&gt;=1,"►","")))</f>
        <v>◄</v>
      </c>
      <c r="T585" s="22"/>
      <c r="U585" s="21"/>
      <c r="V585" s="20"/>
      <c r="W585" s="19"/>
      <c r="X585" s="18">
        <f t="shared" ref="X585:Y587" si="320">(P585*W585)</f>
        <v>0</v>
      </c>
      <c r="Y585" s="17">
        <f t="shared" si="320"/>
        <v>0</v>
      </c>
      <c r="Z585" s="16"/>
      <c r="AA585" s="15">
        <f t="shared" ref="AA585:AB587" si="321">(T585*Z585)</f>
        <v>0</v>
      </c>
      <c r="AB585" s="14">
        <f t="shared" si="321"/>
        <v>0</v>
      </c>
      <c r="AC585" s="12"/>
      <c r="AD585" s="13"/>
      <c r="AE585" s="12"/>
      <c r="AF585" s="11"/>
      <c r="AG585" s="11"/>
      <c r="AH585" s="5" t="s">
        <v>0</v>
      </c>
      <c r="AI585" s="4"/>
    </row>
    <row r="586" spans="1:35" ht="16.2" customHeight="1" x14ac:dyDescent="0.25">
      <c r="A586" s="221"/>
      <c r="B586" s="227"/>
      <c r="C586" s="227"/>
      <c r="D586" s="227"/>
      <c r="E586" s="227"/>
      <c r="F586" s="246"/>
      <c r="G586" s="227"/>
      <c r="H586" s="227"/>
      <c r="I586" s="227"/>
      <c r="J586" s="227"/>
      <c r="K586" s="325"/>
      <c r="L586" s="26"/>
      <c r="M586" s="25"/>
      <c r="N586" s="23" t="str">
        <f>IF(O586="?","?","")</f>
        <v/>
      </c>
      <c r="O586" s="23" t="str">
        <f>IF(AND(P586="",Q586&gt;0),"?",IF(P586="","◄",IF(Q586&gt;=1,"►","")))</f>
        <v>◄</v>
      </c>
      <c r="P586" s="24"/>
      <c r="Q586" s="21"/>
      <c r="R586" s="23" t="str">
        <f>IF(S586="?","?","")</f>
        <v/>
      </c>
      <c r="S586" s="23" t="str">
        <f>IF(AND(T586="",U586&gt;0),"?",IF(T586="","◄",IF(U586&gt;=1,"►","")))</f>
        <v>◄</v>
      </c>
      <c r="T586" s="22"/>
      <c r="U586" s="21"/>
      <c r="V586" s="20"/>
      <c r="W586" s="19"/>
      <c r="X586" s="18">
        <f t="shared" si="320"/>
        <v>0</v>
      </c>
      <c r="Y586" s="17">
        <f t="shared" si="320"/>
        <v>0</v>
      </c>
      <c r="Z586" s="16"/>
      <c r="AA586" s="15">
        <f t="shared" si="321"/>
        <v>0</v>
      </c>
      <c r="AB586" s="14">
        <f t="shared" si="321"/>
        <v>0</v>
      </c>
      <c r="AC586" s="12"/>
      <c r="AD586" s="13"/>
      <c r="AE586" s="12"/>
      <c r="AF586" s="11"/>
      <c r="AG586" s="11"/>
      <c r="AH586" s="5" t="s">
        <v>0</v>
      </c>
      <c r="AI586" s="4"/>
    </row>
    <row r="587" spans="1:35" ht="15" customHeight="1" thickBot="1" x14ac:dyDescent="0.3">
      <c r="A587" s="221"/>
      <c r="B587" s="252" t="s">
        <v>57</v>
      </c>
      <c r="C587" s="242" t="s">
        <v>1909</v>
      </c>
      <c r="D587" s="314">
        <v>41048</v>
      </c>
      <c r="E587" s="276">
        <v>11.899999999999999</v>
      </c>
      <c r="F587" s="201">
        <v>1</v>
      </c>
      <c r="G587" s="227"/>
      <c r="H587" s="227"/>
      <c r="I587" s="227"/>
      <c r="J587" s="227"/>
      <c r="K587" s="317" t="s">
        <v>1908</v>
      </c>
      <c r="L587" s="26"/>
      <c r="M587" s="25"/>
      <c r="N587" s="23" t="str">
        <f>IF(O587="?","?","")</f>
        <v/>
      </c>
      <c r="O587" s="23" t="str">
        <f>IF(AND(P587="",Q587&gt;0),"?",IF(P587="","◄",IF(Q587&gt;=1,"►","")))</f>
        <v>◄</v>
      </c>
      <c r="P587" s="24"/>
      <c r="Q587" s="21"/>
      <c r="R587" s="23" t="str">
        <f>IF(S587="?","?","")</f>
        <v/>
      </c>
      <c r="S587" s="23" t="str">
        <f>IF(AND(T587="",U587&gt;0),"?",IF(T587="","◄",IF(U587&gt;=1,"►","")))</f>
        <v>◄</v>
      </c>
      <c r="T587" s="22"/>
      <c r="U587" s="21"/>
      <c r="V587" s="20"/>
      <c r="W587" s="19"/>
      <c r="X587" s="18">
        <f t="shared" si="320"/>
        <v>0</v>
      </c>
      <c r="Y587" s="17">
        <f t="shared" si="320"/>
        <v>0</v>
      </c>
      <c r="Z587" s="16"/>
      <c r="AA587" s="15">
        <f t="shared" si="321"/>
        <v>0</v>
      </c>
      <c r="AB587" s="14">
        <f t="shared" si="321"/>
        <v>0</v>
      </c>
      <c r="AC587" s="12"/>
      <c r="AD587" s="13"/>
      <c r="AE587" s="12"/>
      <c r="AF587" s="11"/>
      <c r="AG587" s="11"/>
      <c r="AH587" s="5" t="s">
        <v>0</v>
      </c>
      <c r="AI587" s="4"/>
    </row>
    <row r="588" spans="1:35" ht="15" customHeight="1" thickTop="1" thickBot="1" x14ac:dyDescent="0.25">
      <c r="A588" s="214">
        <f>ROWS(A589:A600)-1</f>
        <v>11</v>
      </c>
      <c r="B588" s="215" t="s">
        <v>1907</v>
      </c>
      <c r="C588" s="220"/>
      <c r="D588" s="217"/>
      <c r="E588" s="217"/>
      <c r="F588" s="238"/>
      <c r="G588" s="239"/>
      <c r="H588" s="217"/>
      <c r="I588" s="217"/>
      <c r="J588" s="217"/>
      <c r="K588" s="220"/>
      <c r="L588" s="6">
        <v>41083</v>
      </c>
      <c r="M588" s="34" t="s">
        <v>1906</v>
      </c>
      <c r="N588" s="23"/>
      <c r="O588" s="33" t="str">
        <f>IF(COUNTIF(N589:N600,"?")&gt;0,"?",IF(AND(P588="◄",Q588="►"),"◄►",IF(P588="◄","◄",IF(Q588="►","►",""))))</f>
        <v>◄</v>
      </c>
      <c r="P588" s="32" t="str">
        <f>IF(SUM(P589:P600)+1=ROWS(P589:P600)-COUNTIF(P589:P600,"-"),"","◄")</f>
        <v>◄</v>
      </c>
      <c r="Q588" s="31" t="str">
        <f>IF(SUM(Q589:Q600)&gt;0,"►","")</f>
        <v/>
      </c>
      <c r="R588" s="23"/>
      <c r="S588" s="33" t="str">
        <f>IF(COUNTIF(R589:R600,"?")&gt;0,"?",IF(AND(T588="◄",U588="►"),"◄►",IF(T588="◄","◄",IF(U588="►","►",""))))</f>
        <v>◄</v>
      </c>
      <c r="T588" s="32" t="str">
        <f>IF(SUM(T589:T600)+1=ROWS(T589:T600)-COUNTIF(T589:T600,"-"),"","◄")</f>
        <v>◄</v>
      </c>
      <c r="U588" s="31" t="str">
        <f>IF(SUM(U589:U600)&gt;0,"►","")</f>
        <v/>
      </c>
      <c r="V588" s="10">
        <f>ROWS(V589:V600)-1</f>
        <v>11</v>
      </c>
      <c r="W588" s="30">
        <f>SUM(W589:W600)-W600</f>
        <v>0</v>
      </c>
      <c r="X588" s="29" t="s">
        <v>17</v>
      </c>
      <c r="Y588" s="28"/>
      <c r="Z588" s="30">
        <f>SUM(Z589:Z600)-Z600</f>
        <v>0</v>
      </c>
      <c r="AA588" s="29" t="s">
        <v>17</v>
      </c>
      <c r="AB588" s="28"/>
      <c r="AC588" s="12"/>
      <c r="AD588" s="13"/>
      <c r="AE588" s="12"/>
      <c r="AF588" s="11"/>
      <c r="AG588" s="11"/>
      <c r="AH588" s="5" t="s">
        <v>0</v>
      </c>
      <c r="AI588" s="4"/>
    </row>
    <row r="589" spans="1:35" ht="15" customHeight="1" x14ac:dyDescent="0.25">
      <c r="A589" s="221"/>
      <c r="B589" s="307"/>
      <c r="C589" s="274" t="s">
        <v>1905</v>
      </c>
      <c r="D589" s="314">
        <v>41083</v>
      </c>
      <c r="E589" s="276">
        <v>1.19</v>
      </c>
      <c r="F589" s="318" t="s">
        <v>13</v>
      </c>
      <c r="G589" s="227"/>
      <c r="H589" s="227"/>
      <c r="I589" s="227"/>
      <c r="J589" s="227"/>
      <c r="K589" s="315" t="s">
        <v>1904</v>
      </c>
      <c r="L589" s="26"/>
      <c r="M589" s="25"/>
      <c r="N589" s="23" t="str">
        <f t="shared" ref="N589:N599" si="322">IF(O589="?","?","")</f>
        <v/>
      </c>
      <c r="O589" s="23" t="str">
        <f t="shared" ref="O589:O599" si="323">IF(AND(P589="",Q589&gt;0),"?",IF(P589="","◄",IF(Q589&gt;=1,"►","")))</f>
        <v>◄</v>
      </c>
      <c r="P589" s="24"/>
      <c r="Q589" s="21"/>
      <c r="R589" s="23" t="str">
        <f t="shared" ref="R589:R599" si="324">IF(S589="?","?","")</f>
        <v/>
      </c>
      <c r="S589" s="23" t="str">
        <f t="shared" ref="S589:S599" si="325">IF(AND(T589="",U589&gt;0),"?",IF(T589="","◄",IF(U589&gt;=1,"►","")))</f>
        <v>◄</v>
      </c>
      <c r="T589" s="22"/>
      <c r="U589" s="21"/>
      <c r="V589" s="20"/>
      <c r="W589" s="19"/>
      <c r="X589" s="18">
        <f t="shared" ref="X589:X599" si="326">(P589*W589)</f>
        <v>0</v>
      </c>
      <c r="Y589" s="17">
        <f t="shared" ref="Y589:Y599" si="327">(Q589*X589)</f>
        <v>0</v>
      </c>
      <c r="Z589" s="16"/>
      <c r="AA589" s="15">
        <f t="shared" ref="AA589:AA599" si="328">(T589*Z589)</f>
        <v>0</v>
      </c>
      <c r="AB589" s="14">
        <f t="shared" ref="AB589:AB599" si="329">(U589*AA589)</f>
        <v>0</v>
      </c>
      <c r="AC589" s="12"/>
      <c r="AD589" s="13"/>
      <c r="AE589" s="12"/>
      <c r="AF589" s="11"/>
      <c r="AG589" s="11"/>
      <c r="AH589" s="5" t="s">
        <v>0</v>
      </c>
      <c r="AI589" s="4"/>
    </row>
    <row r="590" spans="1:35" ht="15" customHeight="1" x14ac:dyDescent="0.25">
      <c r="A590" s="221"/>
      <c r="B590" s="307"/>
      <c r="C590" s="274">
        <v>4245</v>
      </c>
      <c r="D590" s="314">
        <v>41083</v>
      </c>
      <c r="E590" s="276">
        <v>1.19</v>
      </c>
      <c r="F590" s="318" t="s">
        <v>13</v>
      </c>
      <c r="G590" s="227"/>
      <c r="H590" s="227"/>
      <c r="I590" s="227"/>
      <c r="J590" s="227"/>
      <c r="K590" s="315" t="s">
        <v>1903</v>
      </c>
      <c r="L590" s="26"/>
      <c r="M590" s="25"/>
      <c r="N590" s="23" t="str">
        <f t="shared" si="322"/>
        <v/>
      </c>
      <c r="O590" s="23" t="str">
        <f t="shared" si="323"/>
        <v>◄</v>
      </c>
      <c r="P590" s="24"/>
      <c r="Q590" s="21"/>
      <c r="R590" s="23" t="str">
        <f t="shared" si="324"/>
        <v/>
      </c>
      <c r="S590" s="23" t="str">
        <f t="shared" si="325"/>
        <v>◄</v>
      </c>
      <c r="T590" s="22"/>
      <c r="U590" s="21"/>
      <c r="V590" s="20"/>
      <c r="W590" s="19"/>
      <c r="X590" s="18">
        <f t="shared" si="326"/>
        <v>0</v>
      </c>
      <c r="Y590" s="17">
        <f t="shared" si="327"/>
        <v>0</v>
      </c>
      <c r="Z590" s="16"/>
      <c r="AA590" s="15">
        <f t="shared" si="328"/>
        <v>0</v>
      </c>
      <c r="AB590" s="14">
        <f t="shared" si="329"/>
        <v>0</v>
      </c>
      <c r="AC590" s="12"/>
      <c r="AD590" s="13"/>
      <c r="AE590" s="12"/>
      <c r="AF590" s="11"/>
      <c r="AG590" s="11"/>
      <c r="AH590" s="5" t="s">
        <v>0</v>
      </c>
      <c r="AI590" s="4"/>
    </row>
    <row r="591" spans="1:35" ht="28.8" customHeight="1" x14ac:dyDescent="0.25">
      <c r="A591" s="221"/>
      <c r="B591" s="307"/>
      <c r="C591" s="274">
        <v>4246</v>
      </c>
      <c r="D591" s="314">
        <v>41083</v>
      </c>
      <c r="E591" s="276">
        <v>1.19</v>
      </c>
      <c r="F591" s="318" t="s">
        <v>13</v>
      </c>
      <c r="G591" s="227"/>
      <c r="H591" s="227"/>
      <c r="I591" s="227"/>
      <c r="J591" s="227"/>
      <c r="K591" s="228" t="s">
        <v>1902</v>
      </c>
      <c r="L591" s="26"/>
      <c r="M591" s="25"/>
      <c r="N591" s="23" t="str">
        <f t="shared" si="322"/>
        <v/>
      </c>
      <c r="O591" s="23" t="str">
        <f t="shared" si="323"/>
        <v>◄</v>
      </c>
      <c r="P591" s="24"/>
      <c r="Q591" s="21"/>
      <c r="R591" s="23" t="str">
        <f t="shared" si="324"/>
        <v/>
      </c>
      <c r="S591" s="23" t="str">
        <f t="shared" si="325"/>
        <v>◄</v>
      </c>
      <c r="T591" s="22"/>
      <c r="U591" s="21"/>
      <c r="V591" s="20"/>
      <c r="W591" s="19"/>
      <c r="X591" s="18">
        <f t="shared" si="326"/>
        <v>0</v>
      </c>
      <c r="Y591" s="17">
        <f t="shared" si="327"/>
        <v>0</v>
      </c>
      <c r="Z591" s="16"/>
      <c r="AA591" s="15">
        <f t="shared" si="328"/>
        <v>0</v>
      </c>
      <c r="AB591" s="14">
        <f t="shared" si="329"/>
        <v>0</v>
      </c>
      <c r="AC591" s="12"/>
      <c r="AD591" s="13"/>
      <c r="AE591" s="12"/>
      <c r="AF591" s="11"/>
      <c r="AG591" s="11"/>
      <c r="AH591" s="5" t="s">
        <v>0</v>
      </c>
      <c r="AI591" s="4"/>
    </row>
    <row r="592" spans="1:35" ht="15" customHeight="1" x14ac:dyDescent="0.25">
      <c r="A592" s="221"/>
      <c r="B592" s="307"/>
      <c r="C592" s="274">
        <v>4247</v>
      </c>
      <c r="D592" s="314">
        <v>41083</v>
      </c>
      <c r="E592" s="276">
        <v>1.19</v>
      </c>
      <c r="F592" s="318" t="s">
        <v>13</v>
      </c>
      <c r="G592" s="227"/>
      <c r="H592" s="227"/>
      <c r="I592" s="227"/>
      <c r="J592" s="227"/>
      <c r="K592" s="315" t="s">
        <v>1901</v>
      </c>
      <c r="L592" s="26"/>
      <c r="M592" s="25"/>
      <c r="N592" s="23" t="str">
        <f t="shared" si="322"/>
        <v/>
      </c>
      <c r="O592" s="23" t="str">
        <f t="shared" si="323"/>
        <v>◄</v>
      </c>
      <c r="P592" s="24"/>
      <c r="Q592" s="21"/>
      <c r="R592" s="23" t="str">
        <f t="shared" si="324"/>
        <v/>
      </c>
      <c r="S592" s="23" t="str">
        <f t="shared" si="325"/>
        <v>◄</v>
      </c>
      <c r="T592" s="22"/>
      <c r="U592" s="21"/>
      <c r="V592" s="20"/>
      <c r="W592" s="19"/>
      <c r="X592" s="18">
        <f t="shared" si="326"/>
        <v>0</v>
      </c>
      <c r="Y592" s="17">
        <f t="shared" si="327"/>
        <v>0</v>
      </c>
      <c r="Z592" s="16"/>
      <c r="AA592" s="15">
        <f t="shared" si="328"/>
        <v>0</v>
      </c>
      <c r="AB592" s="14">
        <f t="shared" si="329"/>
        <v>0</v>
      </c>
      <c r="AC592" s="12"/>
      <c r="AD592" s="13"/>
      <c r="AE592" s="12"/>
      <c r="AF592" s="11"/>
      <c r="AG592" s="11"/>
      <c r="AH592" s="5" t="s">
        <v>0</v>
      </c>
      <c r="AI592" s="4"/>
    </row>
    <row r="593" spans="1:35" ht="15" customHeight="1" x14ac:dyDescent="0.25">
      <c r="A593" s="221"/>
      <c r="B593" s="307"/>
      <c r="C593" s="274">
        <v>4248</v>
      </c>
      <c r="D593" s="314">
        <v>41083</v>
      </c>
      <c r="E593" s="276">
        <v>1.19</v>
      </c>
      <c r="F593" s="318" t="s">
        <v>13</v>
      </c>
      <c r="G593" s="227"/>
      <c r="H593" s="227"/>
      <c r="I593" s="227"/>
      <c r="J593" s="227"/>
      <c r="K593" s="315" t="s">
        <v>1900</v>
      </c>
      <c r="L593" s="26"/>
      <c r="M593" s="25"/>
      <c r="N593" s="23" t="str">
        <f t="shared" si="322"/>
        <v/>
      </c>
      <c r="O593" s="23" t="str">
        <f t="shared" si="323"/>
        <v>◄</v>
      </c>
      <c r="P593" s="24"/>
      <c r="Q593" s="21"/>
      <c r="R593" s="23" t="str">
        <f t="shared" si="324"/>
        <v/>
      </c>
      <c r="S593" s="23" t="str">
        <f t="shared" si="325"/>
        <v>◄</v>
      </c>
      <c r="T593" s="22"/>
      <c r="U593" s="21"/>
      <c r="V593" s="20"/>
      <c r="W593" s="19"/>
      <c r="X593" s="18">
        <f t="shared" si="326"/>
        <v>0</v>
      </c>
      <c r="Y593" s="17">
        <f t="shared" si="327"/>
        <v>0</v>
      </c>
      <c r="Z593" s="16"/>
      <c r="AA593" s="15">
        <f t="shared" si="328"/>
        <v>0</v>
      </c>
      <c r="AB593" s="14">
        <f t="shared" si="329"/>
        <v>0</v>
      </c>
      <c r="AC593" s="12"/>
      <c r="AD593" s="13"/>
      <c r="AE593" s="12"/>
      <c r="AF593" s="11"/>
      <c r="AG593" s="11"/>
      <c r="AH593" s="5" t="s">
        <v>0</v>
      </c>
      <c r="AI593" s="4"/>
    </row>
    <row r="594" spans="1:35" ht="15" customHeight="1" x14ac:dyDescent="0.25">
      <c r="A594" s="221"/>
      <c r="B594" s="307"/>
      <c r="C594" s="274">
        <v>4249</v>
      </c>
      <c r="D594" s="314">
        <v>41083</v>
      </c>
      <c r="E594" s="276">
        <v>1.19</v>
      </c>
      <c r="F594" s="318" t="s">
        <v>13</v>
      </c>
      <c r="G594" s="227"/>
      <c r="H594" s="227"/>
      <c r="I594" s="227"/>
      <c r="J594" s="227"/>
      <c r="K594" s="228" t="s">
        <v>1899</v>
      </c>
      <c r="L594" s="26"/>
      <c r="M594" s="25"/>
      <c r="N594" s="23" t="str">
        <f t="shared" si="322"/>
        <v/>
      </c>
      <c r="O594" s="23" t="str">
        <f t="shared" si="323"/>
        <v>◄</v>
      </c>
      <c r="P594" s="24"/>
      <c r="Q594" s="21"/>
      <c r="R594" s="23" t="str">
        <f t="shared" si="324"/>
        <v/>
      </c>
      <c r="S594" s="23" t="str">
        <f t="shared" si="325"/>
        <v>◄</v>
      </c>
      <c r="T594" s="22"/>
      <c r="U594" s="21"/>
      <c r="V594" s="20"/>
      <c r="W594" s="19"/>
      <c r="X594" s="18">
        <f t="shared" si="326"/>
        <v>0</v>
      </c>
      <c r="Y594" s="17">
        <f t="shared" si="327"/>
        <v>0</v>
      </c>
      <c r="Z594" s="16"/>
      <c r="AA594" s="15">
        <f t="shared" si="328"/>
        <v>0</v>
      </c>
      <c r="AB594" s="14">
        <f t="shared" si="329"/>
        <v>0</v>
      </c>
      <c r="AC594" s="12"/>
      <c r="AD594" s="13"/>
      <c r="AE594" s="12"/>
      <c r="AF594" s="11"/>
      <c r="AG594" s="11"/>
      <c r="AH594" s="5" t="s">
        <v>0</v>
      </c>
      <c r="AI594" s="4"/>
    </row>
    <row r="595" spans="1:35" ht="15" customHeight="1" x14ac:dyDescent="0.25">
      <c r="A595" s="221"/>
      <c r="B595" s="307"/>
      <c r="C595" s="274">
        <v>4250</v>
      </c>
      <c r="D595" s="314">
        <v>41083</v>
      </c>
      <c r="E595" s="276">
        <v>1.19</v>
      </c>
      <c r="F595" s="318" t="s">
        <v>13</v>
      </c>
      <c r="G595" s="227"/>
      <c r="H595" s="227"/>
      <c r="I595" s="227"/>
      <c r="J595" s="227"/>
      <c r="K595" s="228" t="s">
        <v>1898</v>
      </c>
      <c r="L595" s="26"/>
      <c r="M595" s="25"/>
      <c r="N595" s="23" t="str">
        <f t="shared" si="322"/>
        <v/>
      </c>
      <c r="O595" s="23" t="str">
        <f t="shared" si="323"/>
        <v>◄</v>
      </c>
      <c r="P595" s="24"/>
      <c r="Q595" s="21"/>
      <c r="R595" s="23" t="str">
        <f t="shared" si="324"/>
        <v/>
      </c>
      <c r="S595" s="23" t="str">
        <f t="shared" si="325"/>
        <v>◄</v>
      </c>
      <c r="T595" s="22"/>
      <c r="U595" s="21"/>
      <c r="V595" s="20"/>
      <c r="W595" s="19"/>
      <c r="X595" s="18">
        <f t="shared" si="326"/>
        <v>0</v>
      </c>
      <c r="Y595" s="17">
        <f t="shared" si="327"/>
        <v>0</v>
      </c>
      <c r="Z595" s="16"/>
      <c r="AA595" s="15">
        <f t="shared" si="328"/>
        <v>0</v>
      </c>
      <c r="AB595" s="14">
        <f t="shared" si="329"/>
        <v>0</v>
      </c>
      <c r="AC595" s="12"/>
      <c r="AD595" s="13"/>
      <c r="AE595" s="12"/>
      <c r="AF595" s="11"/>
      <c r="AG595" s="11"/>
      <c r="AH595" s="5" t="s">
        <v>0</v>
      </c>
      <c r="AI595" s="4"/>
    </row>
    <row r="596" spans="1:35" ht="29.4" customHeight="1" x14ac:dyDescent="0.25">
      <c r="A596" s="221"/>
      <c r="B596" s="307"/>
      <c r="C596" s="274">
        <v>4251</v>
      </c>
      <c r="D596" s="314">
        <v>41083</v>
      </c>
      <c r="E596" s="276">
        <v>1.19</v>
      </c>
      <c r="F596" s="318" t="s">
        <v>13</v>
      </c>
      <c r="G596" s="227"/>
      <c r="H596" s="227"/>
      <c r="I596" s="227"/>
      <c r="J596" s="227"/>
      <c r="K596" s="228" t="s">
        <v>1897</v>
      </c>
      <c r="L596" s="26"/>
      <c r="M596" s="25"/>
      <c r="N596" s="23" t="str">
        <f t="shared" si="322"/>
        <v/>
      </c>
      <c r="O596" s="23" t="str">
        <f t="shared" si="323"/>
        <v>◄</v>
      </c>
      <c r="P596" s="24"/>
      <c r="Q596" s="21"/>
      <c r="R596" s="23" t="str">
        <f t="shared" si="324"/>
        <v/>
      </c>
      <c r="S596" s="23" t="str">
        <f t="shared" si="325"/>
        <v>◄</v>
      </c>
      <c r="T596" s="22"/>
      <c r="U596" s="21"/>
      <c r="V596" s="20"/>
      <c r="W596" s="19"/>
      <c r="X596" s="18">
        <f t="shared" si="326"/>
        <v>0</v>
      </c>
      <c r="Y596" s="17">
        <f t="shared" si="327"/>
        <v>0</v>
      </c>
      <c r="Z596" s="16"/>
      <c r="AA596" s="15">
        <f t="shared" si="328"/>
        <v>0</v>
      </c>
      <c r="AB596" s="14">
        <f t="shared" si="329"/>
        <v>0</v>
      </c>
      <c r="AC596" s="12"/>
      <c r="AD596" s="13"/>
      <c r="AE596" s="12"/>
      <c r="AF596" s="11"/>
      <c r="AG596" s="11"/>
      <c r="AH596" s="5" t="s">
        <v>0</v>
      </c>
      <c r="AI596" s="4"/>
    </row>
    <row r="597" spans="1:35" ht="15" customHeight="1" x14ac:dyDescent="0.25">
      <c r="A597" s="221"/>
      <c r="B597" s="307"/>
      <c r="C597" s="274">
        <v>4252</v>
      </c>
      <c r="D597" s="314">
        <v>41083</v>
      </c>
      <c r="E597" s="276">
        <v>1.19</v>
      </c>
      <c r="F597" s="318" t="s">
        <v>13</v>
      </c>
      <c r="G597" s="227"/>
      <c r="H597" s="227"/>
      <c r="I597" s="227"/>
      <c r="J597" s="227"/>
      <c r="K597" s="315" t="s">
        <v>1896</v>
      </c>
      <c r="L597" s="26"/>
      <c r="M597" s="25"/>
      <c r="N597" s="23" t="str">
        <f t="shared" si="322"/>
        <v/>
      </c>
      <c r="O597" s="23" t="str">
        <f t="shared" si="323"/>
        <v>◄</v>
      </c>
      <c r="P597" s="24"/>
      <c r="Q597" s="21"/>
      <c r="R597" s="23" t="str">
        <f t="shared" si="324"/>
        <v/>
      </c>
      <c r="S597" s="23" t="str">
        <f t="shared" si="325"/>
        <v>◄</v>
      </c>
      <c r="T597" s="22"/>
      <c r="U597" s="21"/>
      <c r="V597" s="20"/>
      <c r="W597" s="19"/>
      <c r="X597" s="18">
        <f t="shared" si="326"/>
        <v>0</v>
      </c>
      <c r="Y597" s="17">
        <f t="shared" si="327"/>
        <v>0</v>
      </c>
      <c r="Z597" s="16"/>
      <c r="AA597" s="15">
        <f t="shared" si="328"/>
        <v>0</v>
      </c>
      <c r="AB597" s="14">
        <f t="shared" si="329"/>
        <v>0</v>
      </c>
      <c r="AC597" s="12"/>
      <c r="AD597" s="13"/>
      <c r="AE597" s="12"/>
      <c r="AF597" s="11"/>
      <c r="AG597" s="11"/>
      <c r="AH597" s="5" t="s">
        <v>0</v>
      </c>
      <c r="AI597" s="4"/>
    </row>
    <row r="598" spans="1:35" ht="15" customHeight="1" x14ac:dyDescent="0.25">
      <c r="A598" s="221"/>
      <c r="B598" s="307"/>
      <c r="C598" s="274">
        <v>4253</v>
      </c>
      <c r="D598" s="314">
        <v>41083</v>
      </c>
      <c r="E598" s="276">
        <v>1.19</v>
      </c>
      <c r="F598" s="318" t="s">
        <v>13</v>
      </c>
      <c r="G598" s="227"/>
      <c r="H598" s="227"/>
      <c r="I598" s="227"/>
      <c r="J598" s="227"/>
      <c r="K598" s="315" t="s">
        <v>1895</v>
      </c>
      <c r="L598" s="26"/>
      <c r="M598" s="25"/>
      <c r="N598" s="23" t="str">
        <f t="shared" si="322"/>
        <v/>
      </c>
      <c r="O598" s="23" t="str">
        <f t="shared" si="323"/>
        <v>◄</v>
      </c>
      <c r="P598" s="24"/>
      <c r="Q598" s="21"/>
      <c r="R598" s="23" t="str">
        <f t="shared" si="324"/>
        <v/>
      </c>
      <c r="S598" s="23" t="str">
        <f t="shared" si="325"/>
        <v>◄</v>
      </c>
      <c r="T598" s="22"/>
      <c r="U598" s="21"/>
      <c r="V598" s="20"/>
      <c r="W598" s="19"/>
      <c r="X598" s="18">
        <f t="shared" si="326"/>
        <v>0</v>
      </c>
      <c r="Y598" s="17">
        <f t="shared" si="327"/>
        <v>0</v>
      </c>
      <c r="Z598" s="16"/>
      <c r="AA598" s="15">
        <f t="shared" si="328"/>
        <v>0</v>
      </c>
      <c r="AB598" s="14">
        <f t="shared" si="329"/>
        <v>0</v>
      </c>
      <c r="AC598" s="12"/>
      <c r="AD598" s="13"/>
      <c r="AE598" s="12"/>
      <c r="AF598" s="11"/>
      <c r="AG598" s="11"/>
      <c r="AH598" s="5" t="s">
        <v>0</v>
      </c>
      <c r="AI598" s="4"/>
    </row>
    <row r="599" spans="1:35" ht="15" customHeight="1" thickBot="1" x14ac:dyDescent="0.3">
      <c r="A599" s="221"/>
      <c r="B599" s="307"/>
      <c r="C599" s="247" t="s">
        <v>1894</v>
      </c>
      <c r="D599" s="314">
        <v>41083</v>
      </c>
      <c r="E599" s="276">
        <v>11.899999999999997</v>
      </c>
      <c r="F599" s="318" t="s">
        <v>13</v>
      </c>
      <c r="G599" s="227"/>
      <c r="H599" s="227"/>
      <c r="I599" s="227"/>
      <c r="J599" s="227"/>
      <c r="K599" s="317" t="s">
        <v>1893</v>
      </c>
      <c r="L599" s="69"/>
      <c r="M599" s="68"/>
      <c r="N599" s="23" t="str">
        <f t="shared" si="322"/>
        <v/>
      </c>
      <c r="O599" s="23" t="str">
        <f t="shared" si="323"/>
        <v>◄</v>
      </c>
      <c r="P599" s="24"/>
      <c r="Q599" s="21"/>
      <c r="R599" s="23" t="str">
        <f t="shared" si="324"/>
        <v/>
      </c>
      <c r="S599" s="23" t="str">
        <f t="shared" si="325"/>
        <v>◄</v>
      </c>
      <c r="T599" s="22"/>
      <c r="U599" s="21"/>
      <c r="V599" s="20"/>
      <c r="W599" s="19"/>
      <c r="X599" s="18">
        <f t="shared" si="326"/>
        <v>0</v>
      </c>
      <c r="Y599" s="17">
        <f t="shared" si="327"/>
        <v>0</v>
      </c>
      <c r="Z599" s="16"/>
      <c r="AA599" s="15">
        <f t="shared" si="328"/>
        <v>0</v>
      </c>
      <c r="AB599" s="14">
        <f t="shared" si="329"/>
        <v>0</v>
      </c>
      <c r="AC599" s="12"/>
      <c r="AD599" s="13"/>
      <c r="AE599" s="12"/>
      <c r="AF599" s="11"/>
      <c r="AG599" s="11"/>
      <c r="AH599" s="5" t="s">
        <v>0</v>
      </c>
      <c r="AI599" s="4"/>
    </row>
    <row r="600" spans="1:35" ht="15" customHeight="1" thickTop="1" thickBot="1" x14ac:dyDescent="0.25">
      <c r="A600" s="214">
        <f>ROWS(A601:A603)-1</f>
        <v>2</v>
      </c>
      <c r="B600" s="215" t="s">
        <v>1892</v>
      </c>
      <c r="C600" s="220"/>
      <c r="D600" s="217"/>
      <c r="E600" s="217"/>
      <c r="F600" s="238"/>
      <c r="G600" s="239"/>
      <c r="H600" s="217"/>
      <c r="I600" s="217"/>
      <c r="J600" s="217"/>
      <c r="K600" s="220"/>
      <c r="L600" s="6">
        <v>41083</v>
      </c>
      <c r="M600" s="34" t="s">
        <v>1891</v>
      </c>
      <c r="N600" s="23"/>
      <c r="O600" s="33" t="str">
        <f>IF(COUNTIF(N601:N603,"?")&gt;0,"?",IF(AND(P600="◄",Q600="►"),"◄►",IF(P600="◄","◄",IF(Q600="►","►",""))))</f>
        <v>◄</v>
      </c>
      <c r="P600" s="32" t="str">
        <f>IF(SUM(P601:P603)+1=ROWS(P601:P603)-COUNTIF(P601:P603,"-"),"","◄")</f>
        <v>◄</v>
      </c>
      <c r="Q600" s="31" t="str">
        <f>IF(SUM(Q601:Q603)&gt;0,"►","")</f>
        <v/>
      </c>
      <c r="R600" s="23"/>
      <c r="S600" s="33" t="str">
        <f>IF(COUNTIF(R601:R603,"?")&gt;0,"?",IF(AND(T600="◄",U600="►"),"◄►",IF(T600="◄","◄",IF(U600="►","►",""))))</f>
        <v>◄</v>
      </c>
      <c r="T600" s="32" t="str">
        <f>IF(SUM(T601:T603)+1=ROWS(T601:T603)-COUNTIF(T601:T603,"-"),"","◄")</f>
        <v>◄</v>
      </c>
      <c r="U600" s="31" t="str">
        <f>IF(SUM(U601:U603)&gt;0,"►","")</f>
        <v/>
      </c>
      <c r="V600" s="10">
        <f>ROWS(V601:V603)-1</f>
        <v>2</v>
      </c>
      <c r="W600" s="30">
        <f>SUM(W601:W603)-W603</f>
        <v>0</v>
      </c>
      <c r="X600" s="29" t="s">
        <v>17</v>
      </c>
      <c r="Y600" s="28"/>
      <c r="Z600" s="30">
        <f>SUM(Z601:Z603)-Z603</f>
        <v>0</v>
      </c>
      <c r="AA600" s="29" t="s">
        <v>17</v>
      </c>
      <c r="AB600" s="28"/>
      <c r="AC600" s="12"/>
      <c r="AD600" s="13"/>
      <c r="AE600" s="12"/>
      <c r="AF600" s="11"/>
      <c r="AG600" s="11"/>
      <c r="AH600" s="5" t="s">
        <v>0</v>
      </c>
      <c r="AI600" s="4"/>
    </row>
    <row r="601" spans="1:35" ht="26.4" customHeight="1" x14ac:dyDescent="0.25">
      <c r="A601" s="221"/>
      <c r="B601" s="307"/>
      <c r="C601" s="274" t="s">
        <v>1889</v>
      </c>
      <c r="D601" s="314">
        <v>41083</v>
      </c>
      <c r="E601" s="276">
        <v>0.65</v>
      </c>
      <c r="F601" s="318" t="s">
        <v>13</v>
      </c>
      <c r="G601" s="227"/>
      <c r="H601" s="227"/>
      <c r="I601" s="227"/>
      <c r="J601" s="227"/>
      <c r="K601" s="228" t="s">
        <v>1890</v>
      </c>
      <c r="L601" s="26"/>
      <c r="M601" s="25"/>
      <c r="N601" s="23" t="str">
        <f>IF(O601="?","?","")</f>
        <v/>
      </c>
      <c r="O601" s="23" t="str">
        <f>IF(AND(P601="",Q601&gt;0),"?",IF(P601="","◄",IF(Q601&gt;=1,"►","")))</f>
        <v>◄</v>
      </c>
      <c r="P601" s="24"/>
      <c r="Q601" s="21"/>
      <c r="R601" s="23" t="str">
        <f>IF(S601="?","?","")</f>
        <v/>
      </c>
      <c r="S601" s="23" t="str">
        <f>IF(AND(T601="",U601&gt;0),"?",IF(T601="","◄",IF(U601&gt;=1,"►","")))</f>
        <v>◄</v>
      </c>
      <c r="T601" s="22"/>
      <c r="U601" s="21"/>
      <c r="V601" s="20"/>
      <c r="W601" s="19"/>
      <c r="X601" s="18">
        <f>(P601*W601)</f>
        <v>0</v>
      </c>
      <c r="Y601" s="17">
        <f>(Q601*X601)</f>
        <v>0</v>
      </c>
      <c r="Z601" s="16"/>
      <c r="AA601" s="15">
        <f>(T601*Z601)</f>
        <v>0</v>
      </c>
      <c r="AB601" s="14">
        <f>(U601*AA601)</f>
        <v>0</v>
      </c>
      <c r="AC601" s="12"/>
      <c r="AD601" s="13"/>
      <c r="AE601" s="12"/>
      <c r="AF601" s="11"/>
      <c r="AG601" s="11"/>
      <c r="AH601" s="5" t="s">
        <v>0</v>
      </c>
      <c r="AI601" s="4"/>
    </row>
    <row r="602" spans="1:35" ht="15" customHeight="1" thickBot="1" x14ac:dyDescent="0.3">
      <c r="A602" s="221"/>
      <c r="B602" s="252" t="s">
        <v>57</v>
      </c>
      <c r="C602" s="242" t="s">
        <v>1889</v>
      </c>
      <c r="D602" s="314">
        <v>41083</v>
      </c>
      <c r="E602" s="276">
        <v>6.5</v>
      </c>
      <c r="F602" s="318" t="s">
        <v>13</v>
      </c>
      <c r="G602" s="227"/>
      <c r="H602" s="227"/>
      <c r="I602" s="227"/>
      <c r="J602" s="227"/>
      <c r="K602" s="317" t="s">
        <v>1888</v>
      </c>
      <c r="L602" s="26"/>
      <c r="M602" s="25"/>
      <c r="N602" s="23" t="str">
        <f>IF(O602="?","?","")</f>
        <v/>
      </c>
      <c r="O602" s="23" t="str">
        <f>IF(AND(P602="",Q602&gt;0),"?",IF(P602="","◄",IF(Q602&gt;=1,"►","")))</f>
        <v>◄</v>
      </c>
      <c r="P602" s="24"/>
      <c r="Q602" s="21"/>
      <c r="R602" s="23" t="str">
        <f>IF(S602="?","?","")</f>
        <v/>
      </c>
      <c r="S602" s="23" t="str">
        <f>IF(AND(T602="",U602&gt;0),"?",IF(T602="","◄",IF(U602&gt;=1,"►","")))</f>
        <v>◄</v>
      </c>
      <c r="T602" s="22"/>
      <c r="U602" s="21"/>
      <c r="V602" s="20"/>
      <c r="W602" s="19"/>
      <c r="X602" s="18">
        <f>(P602*W602)</f>
        <v>0</v>
      </c>
      <c r="Y602" s="17">
        <f>(Q602*X602)</f>
        <v>0</v>
      </c>
      <c r="Z602" s="16"/>
      <c r="AA602" s="15">
        <f>(T602*Z602)</f>
        <v>0</v>
      </c>
      <c r="AB602" s="14">
        <f>(U602*AA602)</f>
        <v>0</v>
      </c>
      <c r="AC602" s="12"/>
      <c r="AD602" s="13"/>
      <c r="AE602" s="12"/>
      <c r="AF602" s="11"/>
      <c r="AG602" s="11"/>
      <c r="AH602" s="5" t="s">
        <v>0</v>
      </c>
      <c r="AI602" s="4"/>
    </row>
    <row r="603" spans="1:35" ht="33" customHeight="1" thickTop="1" thickBot="1" x14ac:dyDescent="0.25">
      <c r="A603" s="214">
        <f>ROWS(A604:A614)-1</f>
        <v>10</v>
      </c>
      <c r="B603" s="326" t="s">
        <v>1887</v>
      </c>
      <c r="C603" s="327"/>
      <c r="D603" s="327"/>
      <c r="E603" s="327"/>
      <c r="F603" s="327"/>
      <c r="G603" s="327"/>
      <c r="H603" s="327"/>
      <c r="I603" s="327"/>
      <c r="J603" s="327"/>
      <c r="K603" s="327"/>
      <c r="L603" s="6">
        <v>41083</v>
      </c>
      <c r="M603" s="34" t="s">
        <v>1886</v>
      </c>
      <c r="N603" s="23"/>
      <c r="O603" s="33" t="str">
        <f>IF(COUNTIF(N604:N614,"?")&gt;0,"?",IF(AND(P603="◄",Q603="►"),"◄►",IF(P603="◄","◄",IF(Q603="►","►",""))))</f>
        <v>◄</v>
      </c>
      <c r="P603" s="32" t="str">
        <f>IF(SUM(P604:P614)+1=ROWS(P604:P614)-COUNTIF(P604:P614,"-"),"","◄")</f>
        <v>◄</v>
      </c>
      <c r="Q603" s="31" t="str">
        <f>IF(SUM(Q604:Q614)&gt;0,"►","")</f>
        <v/>
      </c>
      <c r="R603" s="23"/>
      <c r="S603" s="33" t="str">
        <f>IF(COUNTIF(R604:R614,"?")&gt;0,"?",IF(AND(T603="◄",U603="►"),"◄►",IF(T603="◄","◄",IF(U603="►","►",""))))</f>
        <v>◄</v>
      </c>
      <c r="T603" s="32" t="str">
        <f>IF(SUM(T604:T614)+1=ROWS(T604:T614)-COUNTIF(T604:T614,"-"),"","◄")</f>
        <v>◄</v>
      </c>
      <c r="U603" s="31" t="str">
        <f>IF(SUM(U604:U614)&gt;0,"►","")</f>
        <v/>
      </c>
      <c r="V603" s="10">
        <f>ROWS(V604:V614)-1</f>
        <v>10</v>
      </c>
      <c r="W603" s="30">
        <f>SUM(W604:W614)-W614</f>
        <v>0</v>
      </c>
      <c r="X603" s="29" t="s">
        <v>17</v>
      </c>
      <c r="Y603" s="28"/>
      <c r="Z603" s="30">
        <f>SUM(Z604:Z614)-Z614</f>
        <v>0</v>
      </c>
      <c r="AA603" s="29" t="s">
        <v>17</v>
      </c>
      <c r="AB603" s="28"/>
      <c r="AC603" s="12"/>
      <c r="AD603" s="13"/>
      <c r="AE603" s="12"/>
      <c r="AF603" s="11"/>
      <c r="AG603" s="11"/>
      <c r="AH603" s="5" t="s">
        <v>0</v>
      </c>
      <c r="AI603" s="4"/>
    </row>
    <row r="604" spans="1:35" ht="15" customHeight="1" x14ac:dyDescent="0.25">
      <c r="A604" s="221"/>
      <c r="B604" s="307"/>
      <c r="C604" s="274" t="s">
        <v>1882</v>
      </c>
      <c r="D604" s="314">
        <v>41083</v>
      </c>
      <c r="E604" s="276">
        <v>0.65</v>
      </c>
      <c r="F604" s="318" t="s">
        <v>13</v>
      </c>
      <c r="G604" s="227"/>
      <c r="H604" s="227"/>
      <c r="I604" s="227"/>
      <c r="J604" s="227"/>
      <c r="K604" s="315" t="s">
        <v>1876</v>
      </c>
      <c r="L604" s="61"/>
      <c r="M604" s="66" t="s">
        <v>8</v>
      </c>
      <c r="N604" s="23" t="str">
        <f t="shared" ref="N604:N613" si="330">IF(O604="?","?","")</f>
        <v/>
      </c>
      <c r="O604" s="23" t="str">
        <f t="shared" ref="O604:O613" si="331">IF(AND(P604="",Q604&gt;0),"?",IF(P604="","◄",IF(Q604&gt;=1,"►","")))</f>
        <v>◄</v>
      </c>
      <c r="P604" s="24"/>
      <c r="Q604" s="21"/>
      <c r="R604" s="23" t="str">
        <f t="shared" ref="R604:R613" si="332">IF(S604="?","?","")</f>
        <v/>
      </c>
      <c r="S604" s="23" t="str">
        <f t="shared" ref="S604:S613" si="333">IF(AND(T604="",U604&gt;0),"?",IF(T604="","◄",IF(U604&gt;=1,"►","")))</f>
        <v>◄</v>
      </c>
      <c r="T604" s="22"/>
      <c r="U604" s="21"/>
      <c r="V604" s="20"/>
      <c r="W604" s="19"/>
      <c r="X604" s="18">
        <f t="shared" ref="X604:X613" si="334">(P604*W604)</f>
        <v>0</v>
      </c>
      <c r="Y604" s="17">
        <f t="shared" ref="Y604:Y613" si="335">(Q604*X604)</f>
        <v>0</v>
      </c>
      <c r="Z604" s="16"/>
      <c r="AA604" s="15">
        <f t="shared" ref="AA604:AA613" si="336">(T604*Z604)</f>
        <v>0</v>
      </c>
      <c r="AB604" s="14">
        <f t="shared" ref="AB604:AB613" si="337">(U604*AA604)</f>
        <v>0</v>
      </c>
      <c r="AC604" s="12"/>
      <c r="AD604" s="13"/>
      <c r="AE604" s="12"/>
      <c r="AF604" s="11"/>
      <c r="AG604" s="11"/>
      <c r="AH604" s="5" t="s">
        <v>0</v>
      </c>
      <c r="AI604" s="4"/>
    </row>
    <row r="605" spans="1:35" ht="15" customHeight="1" x14ac:dyDescent="0.25">
      <c r="A605" s="221"/>
      <c r="B605" s="307"/>
      <c r="C605" s="281" t="s">
        <v>1885</v>
      </c>
      <c r="D605" s="314">
        <v>41083</v>
      </c>
      <c r="E605" s="276">
        <v>0.65</v>
      </c>
      <c r="F605" s="318" t="s">
        <v>13</v>
      </c>
      <c r="G605" s="227"/>
      <c r="H605" s="227"/>
      <c r="I605" s="227"/>
      <c r="J605" s="274" t="s">
        <v>1882</v>
      </c>
      <c r="K605" s="323" t="s">
        <v>183</v>
      </c>
      <c r="L605" s="26"/>
      <c r="M605" s="25"/>
      <c r="N605" s="23" t="str">
        <f t="shared" si="330"/>
        <v/>
      </c>
      <c r="O605" s="23" t="str">
        <f t="shared" si="331"/>
        <v>◄</v>
      </c>
      <c r="P605" s="24"/>
      <c r="Q605" s="21"/>
      <c r="R605" s="23" t="str">
        <f t="shared" si="332"/>
        <v/>
      </c>
      <c r="S605" s="23" t="str">
        <f t="shared" si="333"/>
        <v>◄</v>
      </c>
      <c r="T605" s="22"/>
      <c r="U605" s="21"/>
      <c r="V605" s="20"/>
      <c r="W605" s="19"/>
      <c r="X605" s="18">
        <f t="shared" si="334"/>
        <v>0</v>
      </c>
      <c r="Y605" s="17">
        <f t="shared" si="335"/>
        <v>0</v>
      </c>
      <c r="Z605" s="16"/>
      <c r="AA605" s="15">
        <f t="shared" si="336"/>
        <v>0</v>
      </c>
      <c r="AB605" s="14">
        <f t="shared" si="337"/>
        <v>0</v>
      </c>
      <c r="AC605" s="12"/>
      <c r="AD605" s="13"/>
      <c r="AE605" s="12"/>
      <c r="AF605" s="11"/>
      <c r="AG605" s="11"/>
      <c r="AH605" s="5" t="s">
        <v>0</v>
      </c>
      <c r="AI605" s="4"/>
    </row>
    <row r="606" spans="1:35" ht="15" customHeight="1" x14ac:dyDescent="0.25">
      <c r="A606" s="221"/>
      <c r="B606" s="307"/>
      <c r="C606" s="281" t="s">
        <v>1884</v>
      </c>
      <c r="D606" s="314">
        <v>41083</v>
      </c>
      <c r="E606" s="276">
        <v>0.65</v>
      </c>
      <c r="F606" s="318" t="s">
        <v>13</v>
      </c>
      <c r="G606" s="227"/>
      <c r="H606" s="227"/>
      <c r="I606" s="227"/>
      <c r="J606" s="274" t="s">
        <v>1882</v>
      </c>
      <c r="K606" s="323" t="s">
        <v>181</v>
      </c>
      <c r="L606" s="26"/>
      <c r="M606" s="25"/>
      <c r="N606" s="23" t="str">
        <f t="shared" si="330"/>
        <v/>
      </c>
      <c r="O606" s="23" t="str">
        <f t="shared" si="331"/>
        <v>◄</v>
      </c>
      <c r="P606" s="24"/>
      <c r="Q606" s="21"/>
      <c r="R606" s="23" t="str">
        <f t="shared" si="332"/>
        <v/>
      </c>
      <c r="S606" s="23" t="str">
        <f t="shared" si="333"/>
        <v>◄</v>
      </c>
      <c r="T606" s="22"/>
      <c r="U606" s="21"/>
      <c r="V606" s="20"/>
      <c r="W606" s="19"/>
      <c r="X606" s="18">
        <f t="shared" si="334"/>
        <v>0</v>
      </c>
      <c r="Y606" s="17">
        <f t="shared" si="335"/>
        <v>0</v>
      </c>
      <c r="Z606" s="16"/>
      <c r="AA606" s="15">
        <f t="shared" si="336"/>
        <v>0</v>
      </c>
      <c r="AB606" s="14">
        <f t="shared" si="337"/>
        <v>0</v>
      </c>
      <c r="AC606" s="12"/>
      <c r="AD606" s="13"/>
      <c r="AE606" s="12"/>
      <c r="AF606" s="11"/>
      <c r="AG606" s="11"/>
      <c r="AH606" s="5" t="s">
        <v>0</v>
      </c>
      <c r="AI606" s="4"/>
    </row>
    <row r="607" spans="1:35" ht="15" customHeight="1" x14ac:dyDescent="0.25">
      <c r="A607" s="221"/>
      <c r="B607" s="307"/>
      <c r="C607" s="281" t="s">
        <v>1883</v>
      </c>
      <c r="D607" s="314">
        <v>41083</v>
      </c>
      <c r="E607" s="276">
        <v>0.65</v>
      </c>
      <c r="F607" s="318" t="s">
        <v>13</v>
      </c>
      <c r="G607" s="227"/>
      <c r="H607" s="227"/>
      <c r="I607" s="227"/>
      <c r="J607" s="274" t="s">
        <v>1882</v>
      </c>
      <c r="K607" s="323" t="s">
        <v>1881</v>
      </c>
      <c r="L607" s="26"/>
      <c r="M607" s="25"/>
      <c r="N607" s="23" t="str">
        <f t="shared" si="330"/>
        <v/>
      </c>
      <c r="O607" s="23" t="str">
        <f t="shared" si="331"/>
        <v>◄</v>
      </c>
      <c r="P607" s="24"/>
      <c r="Q607" s="21"/>
      <c r="R607" s="23" t="str">
        <f t="shared" si="332"/>
        <v/>
      </c>
      <c r="S607" s="23" t="str">
        <f t="shared" si="333"/>
        <v>◄</v>
      </c>
      <c r="T607" s="22"/>
      <c r="U607" s="21"/>
      <c r="V607" s="20"/>
      <c r="W607" s="19"/>
      <c r="X607" s="18">
        <f t="shared" si="334"/>
        <v>0</v>
      </c>
      <c r="Y607" s="17">
        <f t="shared" si="335"/>
        <v>0</v>
      </c>
      <c r="Z607" s="16"/>
      <c r="AA607" s="15">
        <f t="shared" si="336"/>
        <v>0</v>
      </c>
      <c r="AB607" s="14">
        <f t="shared" si="337"/>
        <v>0</v>
      </c>
      <c r="AC607" s="12"/>
      <c r="AD607" s="13"/>
      <c r="AE607" s="12"/>
      <c r="AF607" s="11"/>
      <c r="AG607" s="11"/>
      <c r="AH607" s="5" t="s">
        <v>0</v>
      </c>
      <c r="AI607" s="4"/>
    </row>
    <row r="608" spans="1:35" ht="15" customHeight="1" x14ac:dyDescent="0.25">
      <c r="A608" s="221"/>
      <c r="B608" s="307"/>
      <c r="C608" s="247" t="s">
        <v>1880</v>
      </c>
      <c r="D608" s="314">
        <f>D607</f>
        <v>41083</v>
      </c>
      <c r="E608" s="276">
        <v>0.65</v>
      </c>
      <c r="F608" s="318" t="s">
        <v>13</v>
      </c>
      <c r="G608" s="227"/>
      <c r="H608" s="227"/>
      <c r="I608" s="227"/>
      <c r="J608" s="227"/>
      <c r="K608" s="317" t="s">
        <v>1876</v>
      </c>
      <c r="L608" s="26"/>
      <c r="M608" s="25"/>
      <c r="N608" s="23" t="str">
        <f t="shared" si="330"/>
        <v/>
      </c>
      <c r="O608" s="23" t="str">
        <f t="shared" si="331"/>
        <v>◄</v>
      </c>
      <c r="P608" s="24"/>
      <c r="Q608" s="21"/>
      <c r="R608" s="23" t="str">
        <f t="shared" si="332"/>
        <v/>
      </c>
      <c r="S608" s="23" t="str">
        <f t="shared" si="333"/>
        <v>◄</v>
      </c>
      <c r="T608" s="22"/>
      <c r="U608" s="21"/>
      <c r="V608" s="20"/>
      <c r="W608" s="19"/>
      <c r="X608" s="18">
        <f t="shared" si="334"/>
        <v>0</v>
      </c>
      <c r="Y608" s="17">
        <f t="shared" si="335"/>
        <v>0</v>
      </c>
      <c r="Z608" s="16"/>
      <c r="AA608" s="15">
        <f t="shared" si="336"/>
        <v>0</v>
      </c>
      <c r="AB608" s="14">
        <f t="shared" si="337"/>
        <v>0</v>
      </c>
      <c r="AC608" s="12"/>
      <c r="AD608" s="13"/>
      <c r="AE608" s="12"/>
      <c r="AF608" s="11"/>
      <c r="AG608" s="11"/>
      <c r="AH608" s="5" t="s">
        <v>0</v>
      </c>
      <c r="AI608" s="4"/>
    </row>
    <row r="609" spans="1:35" ht="15" customHeight="1" x14ac:dyDescent="0.25">
      <c r="A609" s="221"/>
      <c r="B609" s="307"/>
      <c r="C609" s="274">
        <v>4256</v>
      </c>
      <c r="D609" s="314">
        <v>41083</v>
      </c>
      <c r="E609" s="276">
        <v>6.5</v>
      </c>
      <c r="F609" s="318" t="s">
        <v>13</v>
      </c>
      <c r="G609" s="227"/>
      <c r="H609" s="227"/>
      <c r="I609" s="227"/>
      <c r="J609" s="227"/>
      <c r="K609" s="315" t="s">
        <v>1873</v>
      </c>
      <c r="L609" s="61"/>
      <c r="M609" s="66" t="s">
        <v>599</v>
      </c>
      <c r="N609" s="23" t="str">
        <f t="shared" si="330"/>
        <v/>
      </c>
      <c r="O609" s="23" t="str">
        <f t="shared" si="331"/>
        <v>◄</v>
      </c>
      <c r="P609" s="24"/>
      <c r="Q609" s="21"/>
      <c r="R609" s="23" t="str">
        <f t="shared" si="332"/>
        <v/>
      </c>
      <c r="S609" s="23" t="str">
        <f t="shared" si="333"/>
        <v>◄</v>
      </c>
      <c r="T609" s="22"/>
      <c r="U609" s="21"/>
      <c r="V609" s="20"/>
      <c r="W609" s="19"/>
      <c r="X609" s="18">
        <f t="shared" si="334"/>
        <v>0</v>
      </c>
      <c r="Y609" s="17">
        <f t="shared" si="335"/>
        <v>0</v>
      </c>
      <c r="Z609" s="16"/>
      <c r="AA609" s="15">
        <f t="shared" si="336"/>
        <v>0</v>
      </c>
      <c r="AB609" s="14">
        <f t="shared" si="337"/>
        <v>0</v>
      </c>
      <c r="AC609" s="12"/>
      <c r="AD609" s="13"/>
      <c r="AE609" s="12"/>
      <c r="AF609" s="11"/>
      <c r="AG609" s="11"/>
      <c r="AH609" s="5" t="s">
        <v>0</v>
      </c>
      <c r="AI609" s="4"/>
    </row>
    <row r="610" spans="1:35" ht="15" customHeight="1" x14ac:dyDescent="0.25">
      <c r="A610" s="221"/>
      <c r="B610" s="307"/>
      <c r="C610" s="281" t="s">
        <v>1879</v>
      </c>
      <c r="D610" s="314">
        <v>41083</v>
      </c>
      <c r="E610" s="276">
        <v>0.99</v>
      </c>
      <c r="F610" s="199">
        <v>1</v>
      </c>
      <c r="G610" s="227"/>
      <c r="H610" s="227"/>
      <c r="I610" s="227"/>
      <c r="J610" s="274">
        <v>4256</v>
      </c>
      <c r="K610" s="323" t="s">
        <v>597</v>
      </c>
      <c r="L610" s="26"/>
      <c r="M610" s="25"/>
      <c r="N610" s="23" t="str">
        <f t="shared" si="330"/>
        <v/>
      </c>
      <c r="O610" s="23" t="str">
        <f t="shared" si="331"/>
        <v>◄</v>
      </c>
      <c r="P610" s="24"/>
      <c r="Q610" s="21"/>
      <c r="R610" s="23" t="str">
        <f t="shared" si="332"/>
        <v/>
      </c>
      <c r="S610" s="23" t="str">
        <f t="shared" si="333"/>
        <v>◄</v>
      </c>
      <c r="T610" s="22"/>
      <c r="U610" s="21"/>
      <c r="V610" s="20"/>
      <c r="W610" s="19"/>
      <c r="X610" s="18">
        <f t="shared" si="334"/>
        <v>0</v>
      </c>
      <c r="Y610" s="17">
        <f t="shared" si="335"/>
        <v>0</v>
      </c>
      <c r="Z610" s="16"/>
      <c r="AA610" s="15">
        <f t="shared" si="336"/>
        <v>0</v>
      </c>
      <c r="AB610" s="14">
        <f t="shared" si="337"/>
        <v>0</v>
      </c>
      <c r="AC610" s="12"/>
      <c r="AD610" s="13"/>
      <c r="AE610" s="12"/>
      <c r="AF610" s="11"/>
      <c r="AG610" s="11"/>
      <c r="AH610" s="5" t="s">
        <v>0</v>
      </c>
      <c r="AI610" s="4"/>
    </row>
    <row r="611" spans="1:35" ht="15" customHeight="1" x14ac:dyDescent="0.25">
      <c r="A611" s="221"/>
      <c r="B611" s="307"/>
      <c r="C611" s="247" t="s">
        <v>1878</v>
      </c>
      <c r="D611" s="314">
        <v>41083</v>
      </c>
      <c r="E611" s="276">
        <v>4.95</v>
      </c>
      <c r="F611" s="199">
        <v>1</v>
      </c>
      <c r="G611" s="227"/>
      <c r="H611" s="227"/>
      <c r="I611" s="227"/>
      <c r="J611" s="227"/>
      <c r="K611" s="317" t="s">
        <v>1873</v>
      </c>
      <c r="L611" s="26"/>
      <c r="M611" s="25"/>
      <c r="N611" s="23" t="str">
        <f t="shared" si="330"/>
        <v/>
      </c>
      <c r="O611" s="23" t="str">
        <f t="shared" si="331"/>
        <v>◄</v>
      </c>
      <c r="P611" s="24"/>
      <c r="Q611" s="21"/>
      <c r="R611" s="23" t="str">
        <f t="shared" si="332"/>
        <v/>
      </c>
      <c r="S611" s="23" t="str">
        <f t="shared" si="333"/>
        <v>◄</v>
      </c>
      <c r="T611" s="22"/>
      <c r="U611" s="21"/>
      <c r="V611" s="20"/>
      <c r="W611" s="19"/>
      <c r="X611" s="18">
        <f t="shared" si="334"/>
        <v>0</v>
      </c>
      <c r="Y611" s="17">
        <f t="shared" si="335"/>
        <v>0</v>
      </c>
      <c r="Z611" s="16"/>
      <c r="AA611" s="15">
        <f t="shared" si="336"/>
        <v>0</v>
      </c>
      <c r="AB611" s="14">
        <f t="shared" si="337"/>
        <v>0</v>
      </c>
      <c r="AC611" s="12"/>
      <c r="AD611" s="13"/>
      <c r="AE611" s="12"/>
      <c r="AF611" s="11"/>
      <c r="AG611" s="11"/>
      <c r="AH611" s="5" t="s">
        <v>0</v>
      </c>
      <c r="AI611" s="4"/>
    </row>
    <row r="612" spans="1:35" ht="15" customHeight="1" x14ac:dyDescent="0.25">
      <c r="A612" s="221"/>
      <c r="B612" s="307"/>
      <c r="C612" s="247" t="s">
        <v>1877</v>
      </c>
      <c r="D612" s="314">
        <v>41640</v>
      </c>
      <c r="E612" s="276">
        <v>6.5</v>
      </c>
      <c r="F612" s="318" t="s">
        <v>13</v>
      </c>
      <c r="G612" s="227"/>
      <c r="H612" s="227"/>
      <c r="I612" s="227"/>
      <c r="J612" s="227"/>
      <c r="K612" s="317" t="s">
        <v>1876</v>
      </c>
      <c r="L612" s="67"/>
      <c r="M612" s="66" t="s">
        <v>1875</v>
      </c>
      <c r="N612" s="23" t="str">
        <f t="shared" si="330"/>
        <v/>
      </c>
      <c r="O612" s="23" t="str">
        <f t="shared" si="331"/>
        <v>◄</v>
      </c>
      <c r="P612" s="24"/>
      <c r="Q612" s="21"/>
      <c r="R612" s="23" t="str">
        <f t="shared" si="332"/>
        <v/>
      </c>
      <c r="S612" s="23" t="str">
        <f t="shared" si="333"/>
        <v>◄</v>
      </c>
      <c r="T612" s="22"/>
      <c r="U612" s="21"/>
      <c r="V612" s="20"/>
      <c r="W612" s="19"/>
      <c r="X612" s="18">
        <f t="shared" si="334"/>
        <v>0</v>
      </c>
      <c r="Y612" s="17">
        <f t="shared" si="335"/>
        <v>0</v>
      </c>
      <c r="Z612" s="16"/>
      <c r="AA612" s="15">
        <f t="shared" si="336"/>
        <v>0</v>
      </c>
      <c r="AB612" s="14">
        <f t="shared" si="337"/>
        <v>0</v>
      </c>
      <c r="AC612" s="12"/>
      <c r="AD612" s="13"/>
      <c r="AE612" s="12"/>
      <c r="AF612" s="11"/>
      <c r="AG612" s="11"/>
      <c r="AH612" s="5" t="s">
        <v>0</v>
      </c>
      <c r="AI612" s="4"/>
    </row>
    <row r="613" spans="1:35" ht="15" customHeight="1" thickBot="1" x14ac:dyDescent="0.3">
      <c r="A613" s="221"/>
      <c r="B613" s="307"/>
      <c r="C613" s="247" t="s">
        <v>1874</v>
      </c>
      <c r="D613" s="314">
        <v>41640</v>
      </c>
      <c r="E613" s="276">
        <v>4.95</v>
      </c>
      <c r="F613" s="199">
        <v>1</v>
      </c>
      <c r="G613" s="227"/>
      <c r="H613" s="227"/>
      <c r="I613" s="227"/>
      <c r="J613" s="227"/>
      <c r="K613" s="317" t="s">
        <v>1873</v>
      </c>
      <c r="L613" s="26"/>
      <c r="M613" s="25"/>
      <c r="N613" s="23" t="str">
        <f t="shared" si="330"/>
        <v/>
      </c>
      <c r="O613" s="23" t="str">
        <f t="shared" si="331"/>
        <v>◄</v>
      </c>
      <c r="P613" s="24"/>
      <c r="Q613" s="21"/>
      <c r="R613" s="23" t="str">
        <f t="shared" si="332"/>
        <v/>
      </c>
      <c r="S613" s="23" t="str">
        <f t="shared" si="333"/>
        <v>◄</v>
      </c>
      <c r="T613" s="22"/>
      <c r="U613" s="21"/>
      <c r="V613" s="20"/>
      <c r="W613" s="19"/>
      <c r="X613" s="18">
        <f t="shared" si="334"/>
        <v>0</v>
      </c>
      <c r="Y613" s="17">
        <f t="shared" si="335"/>
        <v>0</v>
      </c>
      <c r="Z613" s="16"/>
      <c r="AA613" s="15">
        <f t="shared" si="336"/>
        <v>0</v>
      </c>
      <c r="AB613" s="14">
        <f t="shared" si="337"/>
        <v>0</v>
      </c>
      <c r="AC613" s="12"/>
      <c r="AD613" s="13"/>
      <c r="AE613" s="12"/>
      <c r="AF613" s="11"/>
      <c r="AG613" s="11"/>
      <c r="AH613" s="5" t="s">
        <v>0</v>
      </c>
      <c r="AI613" s="4"/>
    </row>
    <row r="614" spans="1:35" ht="15" customHeight="1" thickTop="1" thickBot="1" x14ac:dyDescent="0.25">
      <c r="A614" s="214">
        <f>ROWS(A615:A617)-1</f>
        <v>2</v>
      </c>
      <c r="B614" s="215" t="s">
        <v>1872</v>
      </c>
      <c r="C614" s="220"/>
      <c r="D614" s="217"/>
      <c r="E614" s="217"/>
      <c r="F614" s="238"/>
      <c r="G614" s="239"/>
      <c r="H614" s="217"/>
      <c r="I614" s="217"/>
      <c r="J614" s="217"/>
      <c r="K614" s="220"/>
      <c r="L614" s="6">
        <v>41167</v>
      </c>
      <c r="M614" s="34" t="s">
        <v>1871</v>
      </c>
      <c r="N614" s="23"/>
      <c r="O614" s="33" t="str">
        <f>IF(COUNTIF(N615:N617,"?")&gt;0,"?",IF(AND(P614="◄",Q614="►"),"◄►",IF(P614="◄","◄",IF(Q614="►","►",""))))</f>
        <v>◄</v>
      </c>
      <c r="P614" s="32" t="str">
        <f>IF(SUM(P615:P617)+1=ROWS(P615:P617)-COUNTIF(P615:P617,"-"),"","◄")</f>
        <v>◄</v>
      </c>
      <c r="Q614" s="31" t="str">
        <f>IF(SUM(Q615:Q617)&gt;0,"►","")</f>
        <v/>
      </c>
      <c r="R614" s="23"/>
      <c r="S614" s="33" t="str">
        <f>IF(COUNTIF(R615:R617,"?")&gt;0,"?",IF(AND(T614="◄",U614="►"),"◄►",IF(T614="◄","◄",IF(U614="►","►",""))))</f>
        <v>◄</v>
      </c>
      <c r="T614" s="32" t="str">
        <f>IF(SUM(T615:T617)+1=ROWS(T615:T617)-COUNTIF(T615:T617,"-"),"","◄")</f>
        <v>◄</v>
      </c>
      <c r="U614" s="31" t="str">
        <f>IF(SUM(U615:U617)&gt;0,"►","")</f>
        <v/>
      </c>
      <c r="V614" s="10">
        <f>ROWS(V615:V617)-1</f>
        <v>2</v>
      </c>
      <c r="W614" s="30">
        <f>SUM(W615:W617)-W617</f>
        <v>0</v>
      </c>
      <c r="X614" s="29" t="s">
        <v>17</v>
      </c>
      <c r="Y614" s="28"/>
      <c r="Z614" s="30">
        <f>SUM(Z615:Z617)-Z617</f>
        <v>0</v>
      </c>
      <c r="AA614" s="29" t="s">
        <v>17</v>
      </c>
      <c r="AB614" s="28"/>
      <c r="AC614" s="43" t="str">
        <f>IF(AD614="◄","◄",IF(AD614="ok","►",""))</f>
        <v>◄</v>
      </c>
      <c r="AD614" s="42" t="str">
        <f>IF(AD615&gt;0,"OK","◄")</f>
        <v>◄</v>
      </c>
      <c r="AE614" s="41" t="str">
        <f>IF(AND(AF614="◄",AG614="►"),"◄?►",IF(AF614="◄","◄",IF(AG614="►","►","")))</f>
        <v>◄</v>
      </c>
      <c r="AF614" s="32" t="str">
        <f>IF(AF615&gt;0,"","◄")</f>
        <v>◄</v>
      </c>
      <c r="AG614" s="31" t="str">
        <f>IF(AG615&gt;0,"►","")</f>
        <v/>
      </c>
      <c r="AH614" s="5" t="s">
        <v>0</v>
      </c>
      <c r="AI614" s="4"/>
    </row>
    <row r="615" spans="1:35" ht="15" customHeight="1" x14ac:dyDescent="0.25">
      <c r="A615" s="221"/>
      <c r="B615" s="307"/>
      <c r="C615" s="274" t="s">
        <v>1869</v>
      </c>
      <c r="D615" s="314">
        <v>41167</v>
      </c>
      <c r="E615" s="276">
        <v>0.65</v>
      </c>
      <c r="F615" s="318" t="s">
        <v>13</v>
      </c>
      <c r="G615" s="227"/>
      <c r="H615" s="227"/>
      <c r="I615" s="227"/>
      <c r="J615" s="227"/>
      <c r="K615" s="315" t="s">
        <v>1870</v>
      </c>
      <c r="L615" s="26"/>
      <c r="M615" s="25"/>
      <c r="N615" s="23" t="str">
        <f>IF(O615="?","?","")</f>
        <v/>
      </c>
      <c r="O615" s="23" t="str">
        <f>IF(AND(P615="",Q615&gt;0),"?",IF(P615="","◄",IF(Q615&gt;=1,"►","")))</f>
        <v>◄</v>
      </c>
      <c r="P615" s="24"/>
      <c r="Q615" s="21"/>
      <c r="R615" s="23" t="str">
        <f>IF(S615="?","?","")</f>
        <v/>
      </c>
      <c r="S615" s="23" t="str">
        <f>IF(AND(T615="",U615&gt;0),"?",IF(T615="","◄",IF(U615&gt;=1,"►","")))</f>
        <v>◄</v>
      </c>
      <c r="T615" s="22"/>
      <c r="U615" s="21"/>
      <c r="V615" s="20"/>
      <c r="W615" s="19"/>
      <c r="X615" s="18">
        <f>(P615*W615)</f>
        <v>0</v>
      </c>
      <c r="Y615" s="17">
        <f>(Q615*X615)</f>
        <v>0</v>
      </c>
      <c r="Z615" s="16"/>
      <c r="AA615" s="15">
        <f>(T615*Z615)</f>
        <v>0</v>
      </c>
      <c r="AB615" s="14">
        <f>(U615*AA615)</f>
        <v>0</v>
      </c>
      <c r="AC615" s="39" t="str">
        <f>IF(AD615&gt;0,"ok","◄")</f>
        <v>◄</v>
      </c>
      <c r="AD615" s="40"/>
      <c r="AE615" s="39" t="str">
        <f>IF(AND(AF615="",AG615&gt;0),"?",IF(AF615="","◄",IF(AG615&gt;=1,"►","")))</f>
        <v>◄</v>
      </c>
      <c r="AF615" s="38"/>
      <c r="AG615" s="37"/>
      <c r="AH615" s="5" t="s">
        <v>0</v>
      </c>
      <c r="AI615" s="4"/>
    </row>
    <row r="616" spans="1:35" ht="15" customHeight="1" thickBot="1" x14ac:dyDescent="0.3">
      <c r="A616" s="221"/>
      <c r="B616" s="252" t="s">
        <v>57</v>
      </c>
      <c r="C616" s="242" t="s">
        <v>1869</v>
      </c>
      <c r="D616" s="314">
        <v>41167</v>
      </c>
      <c r="E616" s="276">
        <v>6.5</v>
      </c>
      <c r="F616" s="318" t="s">
        <v>13</v>
      </c>
      <c r="G616" s="227"/>
      <c r="H616" s="227"/>
      <c r="I616" s="227"/>
      <c r="J616" s="227"/>
      <c r="K616" s="317" t="s">
        <v>1868</v>
      </c>
      <c r="L616" s="26"/>
      <c r="M616" s="25"/>
      <c r="N616" s="23" t="str">
        <f>IF(O616="?","?","")</f>
        <v/>
      </c>
      <c r="O616" s="23" t="str">
        <f>IF(AND(P616="",Q616&gt;0),"?",IF(P616="","◄",IF(Q616&gt;=1,"►","")))</f>
        <v>◄</v>
      </c>
      <c r="P616" s="24"/>
      <c r="Q616" s="21"/>
      <c r="R616" s="23" t="str">
        <f>IF(S616="?","?","")</f>
        <v/>
      </c>
      <c r="S616" s="23" t="str">
        <f>IF(AND(T616="",U616&gt;0),"?",IF(T616="","◄",IF(U616&gt;=1,"►","")))</f>
        <v>◄</v>
      </c>
      <c r="T616" s="22"/>
      <c r="U616" s="21"/>
      <c r="V616" s="20"/>
      <c r="W616" s="19"/>
      <c r="X616" s="18">
        <f>(P616*W616)</f>
        <v>0</v>
      </c>
      <c r="Y616" s="17">
        <f>(Q616*X616)</f>
        <v>0</v>
      </c>
      <c r="Z616" s="16"/>
      <c r="AA616" s="15">
        <f>(T616*Z616)</f>
        <v>0</v>
      </c>
      <c r="AB616" s="14">
        <f>(U616*AA616)</f>
        <v>0</v>
      </c>
      <c r="AC616" s="12"/>
      <c r="AD616" s="13"/>
      <c r="AE616" s="12"/>
      <c r="AF616" s="149" t="str">
        <f>LEFT(M614,17)</f>
        <v>▬ Philanews Nr. 4</v>
      </c>
      <c r="AG616" s="150"/>
      <c r="AH616" s="5" t="s">
        <v>0</v>
      </c>
      <c r="AI616" s="4"/>
    </row>
    <row r="617" spans="1:35" ht="15" customHeight="1" thickTop="1" thickBot="1" x14ac:dyDescent="0.25">
      <c r="A617" s="214">
        <f>ROWS(A618:A632)-1</f>
        <v>14</v>
      </c>
      <c r="B617" s="215" t="s">
        <v>1867</v>
      </c>
      <c r="C617" s="220"/>
      <c r="D617" s="217"/>
      <c r="E617" s="217"/>
      <c r="F617" s="238"/>
      <c r="G617" s="239"/>
      <c r="H617" s="217"/>
      <c r="I617" s="217"/>
      <c r="J617" s="217"/>
      <c r="K617" s="220"/>
      <c r="L617" s="6">
        <v>41166</v>
      </c>
      <c r="M617" s="34" t="s">
        <v>1866</v>
      </c>
      <c r="N617" s="23"/>
      <c r="O617" s="33" t="str">
        <f>IF(COUNTIF(N618:N632,"?")&gt;0,"?",IF(AND(P617="◄",Q617="►"),"◄►",IF(P617="◄","◄",IF(Q617="►","►",""))))</f>
        <v>◄</v>
      </c>
      <c r="P617" s="32" t="str">
        <f>IF(SUM(P618:P632)+1=ROWS(P618:P632)-COUNTIF(P618:P632,"-"),"","◄")</f>
        <v>◄</v>
      </c>
      <c r="Q617" s="31" t="str">
        <f>IF(SUM(Q618:Q632)&gt;0,"►","")</f>
        <v/>
      </c>
      <c r="R617" s="23"/>
      <c r="S617" s="33" t="str">
        <f>IF(COUNTIF(R618:R632,"?")&gt;0,"?",IF(AND(T617="◄",U617="►"),"◄►",IF(T617="◄","◄",IF(U617="►","►",""))))</f>
        <v>◄</v>
      </c>
      <c r="T617" s="32" t="str">
        <f>IF(SUM(T618:T632)+1=ROWS(T618:T632)-COUNTIF(T618:T632,"-"),"","◄")</f>
        <v>◄</v>
      </c>
      <c r="U617" s="31" t="str">
        <f>IF(SUM(U618:U632)&gt;0,"►","")</f>
        <v/>
      </c>
      <c r="V617" s="10">
        <f>ROWS(V618:V632)-1</f>
        <v>14</v>
      </c>
      <c r="W617" s="30">
        <f>SUM(W618:W632)-W632</f>
        <v>0</v>
      </c>
      <c r="X617" s="29" t="s">
        <v>17</v>
      </c>
      <c r="Y617" s="28"/>
      <c r="Z617" s="30">
        <f>SUM(Z618:Z632)-Z632</f>
        <v>0</v>
      </c>
      <c r="AA617" s="29" t="s">
        <v>17</v>
      </c>
      <c r="AB617" s="28"/>
      <c r="AC617" s="12"/>
      <c r="AD617" s="13"/>
      <c r="AE617" s="12"/>
      <c r="AF617" s="151"/>
      <c r="AG617" s="152"/>
      <c r="AH617" s="5" t="s">
        <v>0</v>
      </c>
      <c r="AI617" s="4"/>
    </row>
    <row r="618" spans="1:35" ht="15" customHeight="1" x14ac:dyDescent="0.25">
      <c r="A618" s="221"/>
      <c r="B618" s="307"/>
      <c r="C618" s="274" t="s">
        <v>1854</v>
      </c>
      <c r="D618" s="314">
        <v>41166</v>
      </c>
      <c r="E618" s="276">
        <v>0.65</v>
      </c>
      <c r="F618" s="318" t="s">
        <v>13</v>
      </c>
      <c r="G618" s="227"/>
      <c r="H618" s="227"/>
      <c r="I618" s="227"/>
      <c r="J618" s="227"/>
      <c r="K618" s="315" t="s">
        <v>1865</v>
      </c>
      <c r="L618" s="26"/>
      <c r="M618" s="25"/>
      <c r="N618" s="23" t="str">
        <f t="shared" ref="N618:N631" si="338">IF(O618="?","?","")</f>
        <v/>
      </c>
      <c r="O618" s="23" t="str">
        <f t="shared" ref="O618:O631" si="339">IF(AND(P618="",Q618&gt;0),"?",IF(P618="","◄",IF(Q618&gt;=1,"►","")))</f>
        <v>◄</v>
      </c>
      <c r="P618" s="24"/>
      <c r="Q618" s="21"/>
      <c r="R618" s="23" t="str">
        <f t="shared" ref="R618:R631" si="340">IF(S618="?","?","")</f>
        <v/>
      </c>
      <c r="S618" s="23" t="str">
        <f t="shared" ref="S618:S631" si="341">IF(AND(T618="",U618&gt;0),"?",IF(T618="","◄",IF(U618&gt;=1,"►","")))</f>
        <v>◄</v>
      </c>
      <c r="T618" s="22"/>
      <c r="U618" s="21"/>
      <c r="V618" s="20"/>
      <c r="W618" s="19"/>
      <c r="X618" s="18">
        <f t="shared" ref="X618:X631" si="342">(P618*W618)</f>
        <v>0</v>
      </c>
      <c r="Y618" s="17">
        <f t="shared" ref="Y618:Y631" si="343">(Q618*X618)</f>
        <v>0</v>
      </c>
      <c r="Z618" s="16"/>
      <c r="AA618" s="15">
        <f t="shared" ref="AA618:AA631" si="344">(T618*Z618)</f>
        <v>0</v>
      </c>
      <c r="AB618" s="14">
        <f t="shared" ref="AB618:AB631" si="345">(U618*AA618)</f>
        <v>0</v>
      </c>
      <c r="AC618" s="12"/>
      <c r="AD618" s="13"/>
      <c r="AE618" s="12"/>
      <c r="AF618" s="36" t="s">
        <v>47</v>
      </c>
      <c r="AG618" s="35">
        <f>D615</f>
        <v>41167</v>
      </c>
      <c r="AH618" s="5" t="s">
        <v>0</v>
      </c>
      <c r="AI618" s="4"/>
    </row>
    <row r="619" spans="1:35" ht="15" customHeight="1" x14ac:dyDescent="0.25">
      <c r="A619" s="221"/>
      <c r="B619" s="307"/>
      <c r="C619" s="274">
        <v>4259</v>
      </c>
      <c r="D619" s="314">
        <v>41166</v>
      </c>
      <c r="E619" s="276">
        <v>0.65</v>
      </c>
      <c r="F619" s="318" t="s">
        <v>13</v>
      </c>
      <c r="G619" s="227"/>
      <c r="H619" s="227"/>
      <c r="I619" s="227"/>
      <c r="J619" s="227"/>
      <c r="K619" s="315" t="s">
        <v>1864</v>
      </c>
      <c r="L619" s="26"/>
      <c r="M619" s="25"/>
      <c r="N619" s="23" t="str">
        <f t="shared" si="338"/>
        <v/>
      </c>
      <c r="O619" s="23" t="str">
        <f t="shared" si="339"/>
        <v>◄</v>
      </c>
      <c r="P619" s="24"/>
      <c r="Q619" s="21"/>
      <c r="R619" s="23" t="str">
        <f t="shared" si="340"/>
        <v/>
      </c>
      <c r="S619" s="23" t="str">
        <f t="shared" si="341"/>
        <v>◄</v>
      </c>
      <c r="T619" s="22"/>
      <c r="U619" s="21"/>
      <c r="V619" s="20"/>
      <c r="W619" s="19"/>
      <c r="X619" s="18">
        <f t="shared" si="342"/>
        <v>0</v>
      </c>
      <c r="Y619" s="17">
        <f t="shared" si="343"/>
        <v>0</v>
      </c>
      <c r="Z619" s="16"/>
      <c r="AA619" s="15">
        <f t="shared" si="344"/>
        <v>0</v>
      </c>
      <c r="AB619" s="14">
        <f t="shared" si="345"/>
        <v>0</v>
      </c>
      <c r="AC619" s="12"/>
      <c r="AD619" s="13"/>
      <c r="AE619" s="12"/>
      <c r="AF619" s="11"/>
      <c r="AG619" s="11"/>
      <c r="AH619" s="5" t="s">
        <v>0</v>
      </c>
      <c r="AI619" s="4"/>
    </row>
    <row r="620" spans="1:35" ht="15" customHeight="1" x14ac:dyDescent="0.25">
      <c r="A620" s="221"/>
      <c r="B620" s="307"/>
      <c r="C620" s="274">
        <v>4260</v>
      </c>
      <c r="D620" s="314">
        <v>41166</v>
      </c>
      <c r="E620" s="276">
        <v>0.65</v>
      </c>
      <c r="F620" s="318" t="s">
        <v>13</v>
      </c>
      <c r="G620" s="227"/>
      <c r="H620" s="227"/>
      <c r="I620" s="227"/>
      <c r="J620" s="227"/>
      <c r="K620" s="315" t="s">
        <v>1863</v>
      </c>
      <c r="L620" s="26"/>
      <c r="M620" s="25"/>
      <c r="N620" s="23" t="str">
        <f t="shared" si="338"/>
        <v/>
      </c>
      <c r="O620" s="23" t="str">
        <f t="shared" si="339"/>
        <v>◄</v>
      </c>
      <c r="P620" s="24"/>
      <c r="Q620" s="21"/>
      <c r="R620" s="23" t="str">
        <f t="shared" si="340"/>
        <v/>
      </c>
      <c r="S620" s="23" t="str">
        <f t="shared" si="341"/>
        <v>◄</v>
      </c>
      <c r="T620" s="22"/>
      <c r="U620" s="21"/>
      <c r="V620" s="20"/>
      <c r="W620" s="19"/>
      <c r="X620" s="18">
        <f t="shared" si="342"/>
        <v>0</v>
      </c>
      <c r="Y620" s="17">
        <f t="shared" si="343"/>
        <v>0</v>
      </c>
      <c r="Z620" s="16"/>
      <c r="AA620" s="15">
        <f t="shared" si="344"/>
        <v>0</v>
      </c>
      <c r="AB620" s="14">
        <f t="shared" si="345"/>
        <v>0</v>
      </c>
      <c r="AC620" s="12"/>
      <c r="AD620" s="13"/>
      <c r="AE620" s="12"/>
      <c r="AF620" s="11"/>
      <c r="AG620" s="11"/>
      <c r="AH620" s="5" t="s">
        <v>0</v>
      </c>
      <c r="AI620" s="4"/>
    </row>
    <row r="621" spans="1:35" ht="15" customHeight="1" x14ac:dyDescent="0.25">
      <c r="A621" s="221"/>
      <c r="B621" s="307"/>
      <c r="C621" s="274">
        <v>4261</v>
      </c>
      <c r="D621" s="314">
        <v>41166</v>
      </c>
      <c r="E621" s="276">
        <v>0.65</v>
      </c>
      <c r="F621" s="318" t="s">
        <v>13</v>
      </c>
      <c r="G621" s="227"/>
      <c r="H621" s="227"/>
      <c r="I621" s="227"/>
      <c r="J621" s="227"/>
      <c r="K621" s="315" t="s">
        <v>1862</v>
      </c>
      <c r="L621" s="26"/>
      <c r="M621" s="25"/>
      <c r="N621" s="23" t="str">
        <f t="shared" si="338"/>
        <v/>
      </c>
      <c r="O621" s="23" t="str">
        <f t="shared" si="339"/>
        <v>◄</v>
      </c>
      <c r="P621" s="24"/>
      <c r="Q621" s="21"/>
      <c r="R621" s="23" t="str">
        <f t="shared" si="340"/>
        <v/>
      </c>
      <c r="S621" s="23" t="str">
        <f t="shared" si="341"/>
        <v>◄</v>
      </c>
      <c r="T621" s="22"/>
      <c r="U621" s="21"/>
      <c r="V621" s="20"/>
      <c r="W621" s="19"/>
      <c r="X621" s="18">
        <f t="shared" si="342"/>
        <v>0</v>
      </c>
      <c r="Y621" s="17">
        <f t="shared" si="343"/>
        <v>0</v>
      </c>
      <c r="Z621" s="16"/>
      <c r="AA621" s="15">
        <f t="shared" si="344"/>
        <v>0</v>
      </c>
      <c r="AB621" s="14">
        <f t="shared" si="345"/>
        <v>0</v>
      </c>
      <c r="AC621" s="12"/>
      <c r="AD621" s="13"/>
      <c r="AE621" s="12"/>
      <c r="AF621" s="11"/>
      <c r="AG621" s="11"/>
      <c r="AH621" s="5" t="s">
        <v>0</v>
      </c>
      <c r="AI621" s="4"/>
    </row>
    <row r="622" spans="1:35" ht="15" customHeight="1" x14ac:dyDescent="0.25">
      <c r="A622" s="221"/>
      <c r="B622" s="307"/>
      <c r="C622" s="274">
        <v>4262</v>
      </c>
      <c r="D622" s="314">
        <v>41166</v>
      </c>
      <c r="E622" s="276">
        <v>0.65</v>
      </c>
      <c r="F622" s="318" t="s">
        <v>13</v>
      </c>
      <c r="G622" s="227"/>
      <c r="H622" s="227"/>
      <c r="I622" s="227"/>
      <c r="J622" s="227"/>
      <c r="K622" s="315" t="s">
        <v>1861</v>
      </c>
      <c r="L622" s="26"/>
      <c r="M622" s="25"/>
      <c r="N622" s="23" t="str">
        <f t="shared" si="338"/>
        <v/>
      </c>
      <c r="O622" s="23" t="str">
        <f t="shared" si="339"/>
        <v>◄</v>
      </c>
      <c r="P622" s="24"/>
      <c r="Q622" s="21"/>
      <c r="R622" s="23" t="str">
        <f t="shared" si="340"/>
        <v/>
      </c>
      <c r="S622" s="23" t="str">
        <f t="shared" si="341"/>
        <v>◄</v>
      </c>
      <c r="T622" s="22"/>
      <c r="U622" s="21"/>
      <c r="V622" s="20"/>
      <c r="W622" s="19"/>
      <c r="X622" s="18">
        <f t="shared" si="342"/>
        <v>0</v>
      </c>
      <c r="Y622" s="17">
        <f t="shared" si="343"/>
        <v>0</v>
      </c>
      <c r="Z622" s="16"/>
      <c r="AA622" s="15">
        <f t="shared" si="344"/>
        <v>0</v>
      </c>
      <c r="AB622" s="14">
        <f t="shared" si="345"/>
        <v>0</v>
      </c>
      <c r="AC622" s="12"/>
      <c r="AD622" s="13"/>
      <c r="AE622" s="12"/>
      <c r="AF622" s="11"/>
      <c r="AG622" s="11"/>
      <c r="AH622" s="5" t="s">
        <v>0</v>
      </c>
      <c r="AI622" s="4"/>
    </row>
    <row r="623" spans="1:35" ht="15" customHeight="1" x14ac:dyDescent="0.25">
      <c r="A623" s="221"/>
      <c r="B623" s="307"/>
      <c r="C623" s="274">
        <v>4263</v>
      </c>
      <c r="D623" s="314">
        <v>41166</v>
      </c>
      <c r="E623" s="276">
        <v>0.65</v>
      </c>
      <c r="F623" s="318" t="s">
        <v>13</v>
      </c>
      <c r="G623" s="227"/>
      <c r="H623" s="227"/>
      <c r="I623" s="227"/>
      <c r="J623" s="227"/>
      <c r="K623" s="315" t="s">
        <v>1860</v>
      </c>
      <c r="L623" s="26"/>
      <c r="M623" s="25"/>
      <c r="N623" s="23" t="str">
        <f t="shared" si="338"/>
        <v/>
      </c>
      <c r="O623" s="23" t="str">
        <f t="shared" si="339"/>
        <v>◄</v>
      </c>
      <c r="P623" s="24"/>
      <c r="Q623" s="21"/>
      <c r="R623" s="23" t="str">
        <f t="shared" si="340"/>
        <v/>
      </c>
      <c r="S623" s="23" t="str">
        <f t="shared" si="341"/>
        <v>◄</v>
      </c>
      <c r="T623" s="22"/>
      <c r="U623" s="21"/>
      <c r="V623" s="20"/>
      <c r="W623" s="19"/>
      <c r="X623" s="18">
        <f t="shared" si="342"/>
        <v>0</v>
      </c>
      <c r="Y623" s="17">
        <f t="shared" si="343"/>
        <v>0</v>
      </c>
      <c r="Z623" s="16"/>
      <c r="AA623" s="15">
        <f t="shared" si="344"/>
        <v>0</v>
      </c>
      <c r="AB623" s="14">
        <f t="shared" si="345"/>
        <v>0</v>
      </c>
      <c r="AC623" s="12"/>
      <c r="AD623" s="13"/>
      <c r="AE623" s="12"/>
      <c r="AF623" s="11"/>
      <c r="AG623" s="11"/>
      <c r="AH623" s="5" t="s">
        <v>0</v>
      </c>
      <c r="AI623" s="4"/>
    </row>
    <row r="624" spans="1:35" ht="15" customHeight="1" x14ac:dyDescent="0.25">
      <c r="A624" s="221"/>
      <c r="B624" s="307"/>
      <c r="C624" s="274">
        <v>4264</v>
      </c>
      <c r="D624" s="314">
        <v>41166</v>
      </c>
      <c r="E624" s="276">
        <v>0.65</v>
      </c>
      <c r="F624" s="318" t="s">
        <v>13</v>
      </c>
      <c r="G624" s="227"/>
      <c r="H624" s="227"/>
      <c r="I624" s="227"/>
      <c r="J624" s="227"/>
      <c r="K624" s="315" t="s">
        <v>1859</v>
      </c>
      <c r="L624" s="26"/>
      <c r="M624" s="25"/>
      <c r="N624" s="23" t="str">
        <f t="shared" si="338"/>
        <v/>
      </c>
      <c r="O624" s="23" t="str">
        <f t="shared" si="339"/>
        <v>◄</v>
      </c>
      <c r="P624" s="24"/>
      <c r="Q624" s="21"/>
      <c r="R624" s="23" t="str">
        <f t="shared" si="340"/>
        <v/>
      </c>
      <c r="S624" s="23" t="str">
        <f t="shared" si="341"/>
        <v>◄</v>
      </c>
      <c r="T624" s="22"/>
      <c r="U624" s="21"/>
      <c r="V624" s="20"/>
      <c r="W624" s="19"/>
      <c r="X624" s="18">
        <f t="shared" si="342"/>
        <v>0</v>
      </c>
      <c r="Y624" s="17">
        <f t="shared" si="343"/>
        <v>0</v>
      </c>
      <c r="Z624" s="16"/>
      <c r="AA624" s="15">
        <f t="shared" si="344"/>
        <v>0</v>
      </c>
      <c r="AB624" s="14">
        <f t="shared" si="345"/>
        <v>0</v>
      </c>
      <c r="AC624" s="12"/>
      <c r="AD624" s="13"/>
      <c r="AE624" s="12"/>
      <c r="AF624" s="11"/>
      <c r="AG624" s="11"/>
      <c r="AH624" s="5" t="s">
        <v>0</v>
      </c>
      <c r="AI624" s="4"/>
    </row>
    <row r="625" spans="1:35" ht="15" customHeight="1" x14ac:dyDescent="0.25">
      <c r="A625" s="221"/>
      <c r="B625" s="307"/>
      <c r="C625" s="274">
        <v>4265</v>
      </c>
      <c r="D625" s="314">
        <v>41166</v>
      </c>
      <c r="E625" s="276">
        <v>0.65</v>
      </c>
      <c r="F625" s="318" t="s">
        <v>13</v>
      </c>
      <c r="G625" s="227"/>
      <c r="H625" s="227"/>
      <c r="I625" s="227"/>
      <c r="J625" s="227"/>
      <c r="K625" s="315" t="s">
        <v>1858</v>
      </c>
      <c r="L625" s="26"/>
      <c r="M625" s="25"/>
      <c r="N625" s="23" t="str">
        <f t="shared" si="338"/>
        <v/>
      </c>
      <c r="O625" s="23" t="str">
        <f t="shared" si="339"/>
        <v>◄</v>
      </c>
      <c r="P625" s="24"/>
      <c r="Q625" s="21"/>
      <c r="R625" s="23" t="str">
        <f t="shared" si="340"/>
        <v/>
      </c>
      <c r="S625" s="23" t="str">
        <f t="shared" si="341"/>
        <v>◄</v>
      </c>
      <c r="T625" s="22"/>
      <c r="U625" s="21"/>
      <c r="V625" s="20"/>
      <c r="W625" s="19"/>
      <c r="X625" s="18">
        <f t="shared" si="342"/>
        <v>0</v>
      </c>
      <c r="Y625" s="17">
        <f t="shared" si="343"/>
        <v>0</v>
      </c>
      <c r="Z625" s="16"/>
      <c r="AA625" s="15">
        <f t="shared" si="344"/>
        <v>0</v>
      </c>
      <c r="AB625" s="14">
        <f t="shared" si="345"/>
        <v>0</v>
      </c>
      <c r="AC625" s="12"/>
      <c r="AD625" s="13"/>
      <c r="AE625" s="12"/>
      <c r="AF625" s="11"/>
      <c r="AG625" s="11"/>
      <c r="AH625" s="5" t="s">
        <v>0</v>
      </c>
      <c r="AI625" s="4"/>
    </row>
    <row r="626" spans="1:35" ht="15" customHeight="1" x14ac:dyDescent="0.25">
      <c r="A626" s="221"/>
      <c r="B626" s="307"/>
      <c r="C626" s="274">
        <v>4266</v>
      </c>
      <c r="D626" s="314">
        <v>41166</v>
      </c>
      <c r="E626" s="276">
        <v>0.65</v>
      </c>
      <c r="F626" s="318" t="s">
        <v>13</v>
      </c>
      <c r="G626" s="227"/>
      <c r="H626" s="227"/>
      <c r="I626" s="227"/>
      <c r="J626" s="227"/>
      <c r="K626" s="315" t="s">
        <v>1857</v>
      </c>
      <c r="L626" s="26"/>
      <c r="M626" s="25"/>
      <c r="N626" s="23" t="str">
        <f t="shared" si="338"/>
        <v/>
      </c>
      <c r="O626" s="23" t="str">
        <f t="shared" si="339"/>
        <v>◄</v>
      </c>
      <c r="P626" s="24"/>
      <c r="Q626" s="21"/>
      <c r="R626" s="23" t="str">
        <f t="shared" si="340"/>
        <v/>
      </c>
      <c r="S626" s="23" t="str">
        <f t="shared" si="341"/>
        <v>◄</v>
      </c>
      <c r="T626" s="22"/>
      <c r="U626" s="21"/>
      <c r="V626" s="20"/>
      <c r="W626" s="19"/>
      <c r="X626" s="18">
        <f t="shared" si="342"/>
        <v>0</v>
      </c>
      <c r="Y626" s="17">
        <f t="shared" si="343"/>
        <v>0</v>
      </c>
      <c r="Z626" s="16"/>
      <c r="AA626" s="15">
        <f t="shared" si="344"/>
        <v>0</v>
      </c>
      <c r="AB626" s="14">
        <f t="shared" si="345"/>
        <v>0</v>
      </c>
      <c r="AC626" s="12"/>
      <c r="AD626" s="13"/>
      <c r="AE626" s="12"/>
      <c r="AF626" s="11"/>
      <c r="AG626" s="11"/>
      <c r="AH626" s="5" t="s">
        <v>0</v>
      </c>
      <c r="AI626" s="4"/>
    </row>
    <row r="627" spans="1:35" ht="15" customHeight="1" x14ac:dyDescent="0.25">
      <c r="A627" s="221"/>
      <c r="B627" s="307"/>
      <c r="C627" s="274">
        <v>4267</v>
      </c>
      <c r="D627" s="314">
        <v>41166</v>
      </c>
      <c r="E627" s="276">
        <v>0.65</v>
      </c>
      <c r="F627" s="318" t="s">
        <v>13</v>
      </c>
      <c r="G627" s="227"/>
      <c r="H627" s="227"/>
      <c r="I627" s="227"/>
      <c r="J627" s="227"/>
      <c r="K627" s="315" t="s">
        <v>1856</v>
      </c>
      <c r="L627" s="26"/>
      <c r="M627" s="25"/>
      <c r="N627" s="23" t="str">
        <f t="shared" si="338"/>
        <v/>
      </c>
      <c r="O627" s="23" t="str">
        <f t="shared" si="339"/>
        <v>◄</v>
      </c>
      <c r="P627" s="24"/>
      <c r="Q627" s="21"/>
      <c r="R627" s="23" t="str">
        <f t="shared" si="340"/>
        <v/>
      </c>
      <c r="S627" s="23" t="str">
        <f t="shared" si="341"/>
        <v>◄</v>
      </c>
      <c r="T627" s="22"/>
      <c r="U627" s="21"/>
      <c r="V627" s="20"/>
      <c r="W627" s="19"/>
      <c r="X627" s="18">
        <f t="shared" si="342"/>
        <v>0</v>
      </c>
      <c r="Y627" s="17">
        <f t="shared" si="343"/>
        <v>0</v>
      </c>
      <c r="Z627" s="16"/>
      <c r="AA627" s="15">
        <f t="shared" si="344"/>
        <v>0</v>
      </c>
      <c r="AB627" s="14">
        <f t="shared" si="345"/>
        <v>0</v>
      </c>
      <c r="AC627" s="12"/>
      <c r="AD627" s="13"/>
      <c r="AE627" s="12"/>
      <c r="AF627" s="11"/>
      <c r="AG627" s="11"/>
      <c r="AH627" s="5" t="s">
        <v>0</v>
      </c>
      <c r="AI627" s="4"/>
    </row>
    <row r="628" spans="1:35" ht="15" customHeight="1" x14ac:dyDescent="0.25">
      <c r="A628" s="221"/>
      <c r="B628" s="307"/>
      <c r="C628" s="281" t="s">
        <v>1855</v>
      </c>
      <c r="D628" s="314">
        <v>41166</v>
      </c>
      <c r="E628" s="276">
        <v>0.65</v>
      </c>
      <c r="F628" s="318" t="s">
        <v>13</v>
      </c>
      <c r="G628" s="227"/>
      <c r="H628" s="227"/>
      <c r="I628" s="274" t="s">
        <v>1854</v>
      </c>
      <c r="J628" s="274">
        <v>4259</v>
      </c>
      <c r="K628" s="316" t="s">
        <v>1581</v>
      </c>
      <c r="L628" s="26"/>
      <c r="M628" s="25"/>
      <c r="N628" s="23" t="str">
        <f t="shared" si="338"/>
        <v/>
      </c>
      <c r="O628" s="23" t="str">
        <f t="shared" si="339"/>
        <v>◄</v>
      </c>
      <c r="P628" s="24"/>
      <c r="Q628" s="21"/>
      <c r="R628" s="23" t="str">
        <f t="shared" si="340"/>
        <v/>
      </c>
      <c r="S628" s="23" t="str">
        <f t="shared" si="341"/>
        <v>◄</v>
      </c>
      <c r="T628" s="22"/>
      <c r="U628" s="21"/>
      <c r="V628" s="20"/>
      <c r="W628" s="19"/>
      <c r="X628" s="18">
        <f t="shared" si="342"/>
        <v>0</v>
      </c>
      <c r="Y628" s="17">
        <f t="shared" si="343"/>
        <v>0</v>
      </c>
      <c r="Z628" s="16"/>
      <c r="AA628" s="15">
        <f t="shared" si="344"/>
        <v>0</v>
      </c>
      <c r="AB628" s="14">
        <f t="shared" si="345"/>
        <v>0</v>
      </c>
      <c r="AC628" s="12"/>
      <c r="AD628" s="13"/>
      <c r="AE628" s="12"/>
      <c r="AF628" s="11"/>
      <c r="AG628" s="11"/>
      <c r="AH628" s="5" t="s">
        <v>0</v>
      </c>
      <c r="AI628" s="4"/>
    </row>
    <row r="629" spans="1:35" ht="15" customHeight="1" x14ac:dyDescent="0.25">
      <c r="A629" s="221"/>
      <c r="B629" s="307"/>
      <c r="C629" s="281" t="s">
        <v>1853</v>
      </c>
      <c r="D629" s="314">
        <v>41166</v>
      </c>
      <c r="E629" s="276">
        <v>0.65</v>
      </c>
      <c r="F629" s="318" t="s">
        <v>13</v>
      </c>
      <c r="G629" s="227"/>
      <c r="H629" s="227"/>
      <c r="I629" s="274">
        <v>4260</v>
      </c>
      <c r="J629" s="274">
        <v>4261</v>
      </c>
      <c r="K629" s="316" t="s">
        <v>1581</v>
      </c>
      <c r="L629" s="26"/>
      <c r="M629" s="25"/>
      <c r="N629" s="23" t="str">
        <f t="shared" si="338"/>
        <v/>
      </c>
      <c r="O629" s="23" t="str">
        <f t="shared" si="339"/>
        <v>◄</v>
      </c>
      <c r="P629" s="24"/>
      <c r="Q629" s="21"/>
      <c r="R629" s="23" t="str">
        <f t="shared" si="340"/>
        <v/>
      </c>
      <c r="S629" s="23" t="str">
        <f t="shared" si="341"/>
        <v>◄</v>
      </c>
      <c r="T629" s="22"/>
      <c r="U629" s="21"/>
      <c r="V629" s="20"/>
      <c r="W629" s="19"/>
      <c r="X629" s="18">
        <f t="shared" si="342"/>
        <v>0</v>
      </c>
      <c r="Y629" s="17">
        <f t="shared" si="343"/>
        <v>0</v>
      </c>
      <c r="Z629" s="16"/>
      <c r="AA629" s="15">
        <f t="shared" si="344"/>
        <v>0</v>
      </c>
      <c r="AB629" s="14">
        <f t="shared" si="345"/>
        <v>0</v>
      </c>
      <c r="AC629" s="12"/>
      <c r="AD629" s="13"/>
      <c r="AE629" s="12"/>
      <c r="AF629" s="11"/>
      <c r="AG629" s="11"/>
      <c r="AH629" s="5" t="s">
        <v>0</v>
      </c>
      <c r="AI629" s="4"/>
    </row>
    <row r="630" spans="1:35" ht="15" customHeight="1" x14ac:dyDescent="0.25">
      <c r="A630" s="221"/>
      <c r="B630" s="307"/>
      <c r="C630" s="281" t="s">
        <v>1852</v>
      </c>
      <c r="D630" s="314">
        <v>41166</v>
      </c>
      <c r="E630" s="276">
        <v>0.65</v>
      </c>
      <c r="F630" s="318" t="s">
        <v>13</v>
      </c>
      <c r="G630" s="227"/>
      <c r="H630" s="274">
        <v>4265</v>
      </c>
      <c r="I630" s="274">
        <v>4266</v>
      </c>
      <c r="J630" s="274">
        <v>4267</v>
      </c>
      <c r="K630" s="316" t="s">
        <v>44</v>
      </c>
      <c r="L630" s="26"/>
      <c r="M630" s="25"/>
      <c r="N630" s="23" t="str">
        <f t="shared" si="338"/>
        <v/>
      </c>
      <c r="O630" s="23" t="str">
        <f t="shared" si="339"/>
        <v>◄</v>
      </c>
      <c r="P630" s="24"/>
      <c r="Q630" s="21"/>
      <c r="R630" s="23" t="str">
        <f t="shared" si="340"/>
        <v/>
      </c>
      <c r="S630" s="23" t="str">
        <f t="shared" si="341"/>
        <v>◄</v>
      </c>
      <c r="T630" s="22"/>
      <c r="U630" s="21"/>
      <c r="V630" s="20"/>
      <c r="W630" s="19"/>
      <c r="X630" s="18">
        <f t="shared" si="342"/>
        <v>0</v>
      </c>
      <c r="Y630" s="17">
        <f t="shared" si="343"/>
        <v>0</v>
      </c>
      <c r="Z630" s="16"/>
      <c r="AA630" s="15">
        <f t="shared" si="344"/>
        <v>0</v>
      </c>
      <c r="AB630" s="14">
        <f t="shared" si="345"/>
        <v>0</v>
      </c>
      <c r="AC630" s="12"/>
      <c r="AD630" s="13"/>
      <c r="AE630" s="12"/>
      <c r="AF630" s="11"/>
      <c r="AG630" s="11"/>
      <c r="AH630" s="5" t="s">
        <v>0</v>
      </c>
      <c r="AI630" s="4"/>
    </row>
    <row r="631" spans="1:35" ht="15" customHeight="1" thickBot="1" x14ac:dyDescent="0.3">
      <c r="A631" s="221"/>
      <c r="B631" s="307"/>
      <c r="C631" s="247" t="s">
        <v>1851</v>
      </c>
      <c r="D631" s="314">
        <v>41166</v>
      </c>
      <c r="E631" s="276">
        <v>5.2</v>
      </c>
      <c r="F631" s="318" t="s">
        <v>13</v>
      </c>
      <c r="G631" s="227"/>
      <c r="H631" s="227"/>
      <c r="I631" s="227"/>
      <c r="J631" s="227"/>
      <c r="K631" s="317" t="s">
        <v>1850</v>
      </c>
      <c r="L631" s="26"/>
      <c r="M631" s="25"/>
      <c r="N631" s="23" t="str">
        <f t="shared" si="338"/>
        <v/>
      </c>
      <c r="O631" s="23" t="str">
        <f t="shared" si="339"/>
        <v>◄</v>
      </c>
      <c r="P631" s="24"/>
      <c r="Q631" s="21"/>
      <c r="R631" s="23" t="str">
        <f t="shared" si="340"/>
        <v/>
      </c>
      <c r="S631" s="23" t="str">
        <f t="shared" si="341"/>
        <v>◄</v>
      </c>
      <c r="T631" s="22"/>
      <c r="U631" s="21"/>
      <c r="V631" s="20"/>
      <c r="W631" s="19"/>
      <c r="X631" s="18">
        <f t="shared" si="342"/>
        <v>0</v>
      </c>
      <c r="Y631" s="17">
        <f t="shared" si="343"/>
        <v>0</v>
      </c>
      <c r="Z631" s="16"/>
      <c r="AA631" s="15">
        <f t="shared" si="344"/>
        <v>0</v>
      </c>
      <c r="AB631" s="14">
        <f t="shared" si="345"/>
        <v>0</v>
      </c>
      <c r="AC631" s="12"/>
      <c r="AD631" s="13"/>
      <c r="AE631" s="12"/>
      <c r="AF631" s="11"/>
      <c r="AG631" s="11"/>
      <c r="AH631" s="5" t="s">
        <v>0</v>
      </c>
      <c r="AI631" s="4"/>
    </row>
    <row r="632" spans="1:35" ht="15" customHeight="1" thickTop="1" thickBot="1" x14ac:dyDescent="0.25">
      <c r="A632" s="214">
        <f>ROWS(A633:A644)-1</f>
        <v>11</v>
      </c>
      <c r="B632" s="215" t="s">
        <v>1849</v>
      </c>
      <c r="C632" s="220"/>
      <c r="D632" s="217"/>
      <c r="E632" s="217"/>
      <c r="F632" s="238"/>
      <c r="G632" s="239"/>
      <c r="H632" s="217"/>
      <c r="I632" s="217"/>
      <c r="J632" s="217"/>
      <c r="K632" s="220"/>
      <c r="L632" s="6">
        <v>41168</v>
      </c>
      <c r="M632" s="34" t="s">
        <v>1848</v>
      </c>
      <c r="N632" s="23"/>
      <c r="O632" s="33" t="str">
        <f>IF(COUNTIF(N633:N644,"?")&gt;0,"?",IF(AND(P632="◄",Q632="►"),"◄►",IF(P632="◄","◄",IF(Q632="►","►",""))))</f>
        <v>◄</v>
      </c>
      <c r="P632" s="32" t="str">
        <f>IF(SUM(P633:P644)+1=ROWS(P633:P644)-COUNTIF(P633:P644,"-"),"","◄")</f>
        <v>◄</v>
      </c>
      <c r="Q632" s="31" t="str">
        <f>IF(SUM(Q633:Q644)&gt;0,"►","")</f>
        <v/>
      </c>
      <c r="R632" s="23"/>
      <c r="S632" s="33" t="str">
        <f>IF(COUNTIF(R633:R644,"?")&gt;0,"?",IF(AND(T632="◄",U632="►"),"◄►",IF(T632="◄","◄",IF(U632="►","►",""))))</f>
        <v>◄</v>
      </c>
      <c r="T632" s="32" t="str">
        <f>IF(SUM(T633:T644)+1=ROWS(T633:T644)-COUNTIF(T633:T644,"-"),"","◄")</f>
        <v>◄</v>
      </c>
      <c r="U632" s="31" t="str">
        <f>IF(SUM(U633:U644)&gt;0,"►","")</f>
        <v/>
      </c>
      <c r="V632" s="10">
        <f>ROWS(V633:V644)-1</f>
        <v>11</v>
      </c>
      <c r="W632" s="30">
        <f>SUM(W633:W644)-W644</f>
        <v>0</v>
      </c>
      <c r="X632" s="29" t="s">
        <v>17</v>
      </c>
      <c r="Y632" s="28"/>
      <c r="Z632" s="30">
        <f>SUM(Z633:Z644)-Z644</f>
        <v>0</v>
      </c>
      <c r="AA632" s="29" t="s">
        <v>17</v>
      </c>
      <c r="AB632" s="28"/>
      <c r="AC632" s="12"/>
      <c r="AD632" s="13"/>
      <c r="AE632" s="12"/>
      <c r="AF632" s="11"/>
      <c r="AG632" s="11"/>
      <c r="AH632" s="5" t="s">
        <v>0</v>
      </c>
      <c r="AI632" s="4"/>
    </row>
    <row r="633" spans="1:35" ht="15" customHeight="1" x14ac:dyDescent="0.25">
      <c r="A633" s="221"/>
      <c r="B633" s="307"/>
      <c r="C633" s="274" t="s">
        <v>1847</v>
      </c>
      <c r="D633" s="314">
        <v>41168</v>
      </c>
      <c r="E633" s="276">
        <v>0.65</v>
      </c>
      <c r="F633" s="318" t="s">
        <v>13</v>
      </c>
      <c r="G633" s="227"/>
      <c r="H633" s="227"/>
      <c r="I633" s="227"/>
      <c r="J633" s="227"/>
      <c r="K633" s="315" t="s">
        <v>1846</v>
      </c>
      <c r="L633" s="26"/>
      <c r="M633" s="25"/>
      <c r="N633" s="23" t="str">
        <f t="shared" ref="N633:N643" si="346">IF(O633="?","?","")</f>
        <v/>
      </c>
      <c r="O633" s="23" t="str">
        <f t="shared" ref="O633:O643" si="347">IF(AND(P633="",Q633&gt;0),"?",IF(P633="","◄",IF(Q633&gt;=1,"►","")))</f>
        <v>◄</v>
      </c>
      <c r="P633" s="24"/>
      <c r="Q633" s="21"/>
      <c r="R633" s="23" t="str">
        <f t="shared" ref="R633:R643" si="348">IF(S633="?","?","")</f>
        <v/>
      </c>
      <c r="S633" s="23" t="str">
        <f t="shared" ref="S633:S643" si="349">IF(AND(T633="",U633&gt;0),"?",IF(T633="","◄",IF(U633&gt;=1,"►","")))</f>
        <v>◄</v>
      </c>
      <c r="T633" s="22"/>
      <c r="U633" s="21"/>
      <c r="V633" s="20"/>
      <c r="W633" s="19"/>
      <c r="X633" s="18">
        <f t="shared" ref="X633:X643" si="350">(P633*W633)</f>
        <v>0</v>
      </c>
      <c r="Y633" s="17">
        <f t="shared" ref="Y633:Y643" si="351">(Q633*X633)</f>
        <v>0</v>
      </c>
      <c r="Z633" s="16"/>
      <c r="AA633" s="15">
        <f t="shared" ref="AA633:AA643" si="352">(T633*Z633)</f>
        <v>0</v>
      </c>
      <c r="AB633" s="14">
        <f t="shared" ref="AB633:AB643" si="353">(U633*AA633)</f>
        <v>0</v>
      </c>
      <c r="AC633" s="12"/>
      <c r="AD633" s="13"/>
      <c r="AE633" s="12"/>
      <c r="AF633" s="11"/>
      <c r="AG633" s="11"/>
      <c r="AH633" s="5" t="s">
        <v>0</v>
      </c>
      <c r="AI633" s="4"/>
    </row>
    <row r="634" spans="1:35" ht="15" customHeight="1" x14ac:dyDescent="0.25">
      <c r="A634" s="221"/>
      <c r="B634" s="307"/>
      <c r="C634" s="274">
        <v>4269</v>
      </c>
      <c r="D634" s="314">
        <v>41168</v>
      </c>
      <c r="E634" s="276">
        <v>0.65</v>
      </c>
      <c r="F634" s="318" t="s">
        <v>13</v>
      </c>
      <c r="G634" s="227"/>
      <c r="H634" s="227"/>
      <c r="I634" s="227"/>
      <c r="J634" s="227"/>
      <c r="K634" s="315" t="s">
        <v>1845</v>
      </c>
      <c r="L634" s="26"/>
      <c r="M634" s="25"/>
      <c r="N634" s="23" t="str">
        <f t="shared" si="346"/>
        <v/>
      </c>
      <c r="O634" s="23" t="str">
        <f t="shared" si="347"/>
        <v>◄</v>
      </c>
      <c r="P634" s="24"/>
      <c r="Q634" s="21"/>
      <c r="R634" s="23" t="str">
        <f t="shared" si="348"/>
        <v/>
      </c>
      <c r="S634" s="23" t="str">
        <f t="shared" si="349"/>
        <v>◄</v>
      </c>
      <c r="T634" s="22"/>
      <c r="U634" s="21"/>
      <c r="V634" s="20"/>
      <c r="W634" s="19"/>
      <c r="X634" s="18">
        <f t="shared" si="350"/>
        <v>0</v>
      </c>
      <c r="Y634" s="17">
        <f t="shared" si="351"/>
        <v>0</v>
      </c>
      <c r="Z634" s="16"/>
      <c r="AA634" s="15">
        <f t="shared" si="352"/>
        <v>0</v>
      </c>
      <c r="AB634" s="14">
        <f t="shared" si="353"/>
        <v>0</v>
      </c>
      <c r="AC634" s="12"/>
      <c r="AD634" s="13"/>
      <c r="AE634" s="12"/>
      <c r="AF634" s="11"/>
      <c r="AG634" s="11"/>
      <c r="AH634" s="5" t="s">
        <v>0</v>
      </c>
      <c r="AI634" s="4"/>
    </row>
    <row r="635" spans="1:35" ht="15" customHeight="1" x14ac:dyDescent="0.25">
      <c r="A635" s="221"/>
      <c r="B635" s="307"/>
      <c r="C635" s="274">
        <v>4270</v>
      </c>
      <c r="D635" s="314">
        <v>41168</v>
      </c>
      <c r="E635" s="276">
        <v>0.65</v>
      </c>
      <c r="F635" s="318" t="s">
        <v>13</v>
      </c>
      <c r="G635" s="227"/>
      <c r="H635" s="227"/>
      <c r="I635" s="227"/>
      <c r="J635" s="227"/>
      <c r="K635" s="315" t="s">
        <v>1844</v>
      </c>
      <c r="L635" s="26"/>
      <c r="M635" s="25"/>
      <c r="N635" s="23" t="str">
        <f t="shared" si="346"/>
        <v/>
      </c>
      <c r="O635" s="23" t="str">
        <f t="shared" si="347"/>
        <v>◄</v>
      </c>
      <c r="P635" s="24"/>
      <c r="Q635" s="21"/>
      <c r="R635" s="23" t="str">
        <f t="shared" si="348"/>
        <v/>
      </c>
      <c r="S635" s="23" t="str">
        <f t="shared" si="349"/>
        <v>◄</v>
      </c>
      <c r="T635" s="22"/>
      <c r="U635" s="21"/>
      <c r="V635" s="20"/>
      <c r="W635" s="19"/>
      <c r="X635" s="18">
        <f t="shared" si="350"/>
        <v>0</v>
      </c>
      <c r="Y635" s="17">
        <f t="shared" si="351"/>
        <v>0</v>
      </c>
      <c r="Z635" s="16"/>
      <c r="AA635" s="15">
        <f t="shared" si="352"/>
        <v>0</v>
      </c>
      <c r="AB635" s="14">
        <f t="shared" si="353"/>
        <v>0</v>
      </c>
      <c r="AC635" s="12"/>
      <c r="AD635" s="13"/>
      <c r="AE635" s="12"/>
      <c r="AF635" s="11"/>
      <c r="AG635" s="11"/>
      <c r="AH635" s="5" t="s">
        <v>0</v>
      </c>
      <c r="AI635" s="4"/>
    </row>
    <row r="636" spans="1:35" ht="15" customHeight="1" x14ac:dyDescent="0.25">
      <c r="A636" s="221"/>
      <c r="B636" s="307"/>
      <c r="C636" s="274">
        <v>4271</v>
      </c>
      <c r="D636" s="314">
        <v>41168</v>
      </c>
      <c r="E636" s="276">
        <v>0.65</v>
      </c>
      <c r="F636" s="318" t="s">
        <v>13</v>
      </c>
      <c r="G636" s="227"/>
      <c r="H636" s="227"/>
      <c r="I636" s="227"/>
      <c r="J636" s="227"/>
      <c r="K636" s="315" t="s">
        <v>1843</v>
      </c>
      <c r="L636" s="26"/>
      <c r="M636" s="25"/>
      <c r="N636" s="23" t="str">
        <f t="shared" si="346"/>
        <v/>
      </c>
      <c r="O636" s="23" t="str">
        <f t="shared" si="347"/>
        <v>◄</v>
      </c>
      <c r="P636" s="24"/>
      <c r="Q636" s="21"/>
      <c r="R636" s="23" t="str">
        <f t="shared" si="348"/>
        <v/>
      </c>
      <c r="S636" s="23" t="str">
        <f t="shared" si="349"/>
        <v>◄</v>
      </c>
      <c r="T636" s="22"/>
      <c r="U636" s="21"/>
      <c r="V636" s="20"/>
      <c r="W636" s="19"/>
      <c r="X636" s="18">
        <f t="shared" si="350"/>
        <v>0</v>
      </c>
      <c r="Y636" s="17">
        <f t="shared" si="351"/>
        <v>0</v>
      </c>
      <c r="Z636" s="16"/>
      <c r="AA636" s="15">
        <f t="shared" si="352"/>
        <v>0</v>
      </c>
      <c r="AB636" s="14">
        <f t="shared" si="353"/>
        <v>0</v>
      </c>
      <c r="AC636" s="12"/>
      <c r="AD636" s="13"/>
      <c r="AE636" s="12"/>
      <c r="AF636" s="11"/>
      <c r="AG636" s="11"/>
      <c r="AH636" s="5" t="s">
        <v>0</v>
      </c>
      <c r="AI636" s="4"/>
    </row>
    <row r="637" spans="1:35" ht="15" customHeight="1" x14ac:dyDescent="0.25">
      <c r="A637" s="221"/>
      <c r="B637" s="307"/>
      <c r="C637" s="274">
        <v>4272</v>
      </c>
      <c r="D637" s="314">
        <v>41168</v>
      </c>
      <c r="E637" s="276">
        <v>0.65</v>
      </c>
      <c r="F637" s="318" t="s">
        <v>13</v>
      </c>
      <c r="G637" s="227"/>
      <c r="H637" s="227"/>
      <c r="I637" s="227"/>
      <c r="J637" s="227"/>
      <c r="K637" s="315" t="s">
        <v>1842</v>
      </c>
      <c r="L637" s="26"/>
      <c r="M637" s="25"/>
      <c r="N637" s="23" t="str">
        <f t="shared" si="346"/>
        <v/>
      </c>
      <c r="O637" s="23" t="str">
        <f t="shared" si="347"/>
        <v>◄</v>
      </c>
      <c r="P637" s="24"/>
      <c r="Q637" s="21"/>
      <c r="R637" s="23" t="str">
        <f t="shared" si="348"/>
        <v/>
      </c>
      <c r="S637" s="23" t="str">
        <f t="shared" si="349"/>
        <v>◄</v>
      </c>
      <c r="T637" s="22"/>
      <c r="U637" s="21"/>
      <c r="V637" s="20"/>
      <c r="W637" s="19"/>
      <c r="X637" s="18">
        <f t="shared" si="350"/>
        <v>0</v>
      </c>
      <c r="Y637" s="17">
        <f t="shared" si="351"/>
        <v>0</v>
      </c>
      <c r="Z637" s="16"/>
      <c r="AA637" s="15">
        <f t="shared" si="352"/>
        <v>0</v>
      </c>
      <c r="AB637" s="14">
        <f t="shared" si="353"/>
        <v>0</v>
      </c>
      <c r="AC637" s="12"/>
      <c r="AD637" s="13"/>
      <c r="AE637" s="12"/>
      <c r="AF637" s="11"/>
      <c r="AG637" s="11"/>
      <c r="AH637" s="5" t="s">
        <v>0</v>
      </c>
      <c r="AI637" s="4"/>
    </row>
    <row r="638" spans="1:35" ht="15" customHeight="1" x14ac:dyDescent="0.25">
      <c r="A638" s="221"/>
      <c r="B638" s="307"/>
      <c r="C638" s="274">
        <v>4273</v>
      </c>
      <c r="D638" s="314">
        <v>41168</v>
      </c>
      <c r="E638" s="276">
        <v>0.65</v>
      </c>
      <c r="F638" s="318" t="s">
        <v>13</v>
      </c>
      <c r="G638" s="227"/>
      <c r="H638" s="227"/>
      <c r="I638" s="227"/>
      <c r="J638" s="227"/>
      <c r="K638" s="315" t="s">
        <v>1841</v>
      </c>
      <c r="L638" s="26"/>
      <c r="M638" s="25"/>
      <c r="N638" s="23" t="str">
        <f t="shared" si="346"/>
        <v/>
      </c>
      <c r="O638" s="23" t="str">
        <f t="shared" si="347"/>
        <v>◄</v>
      </c>
      <c r="P638" s="24"/>
      <c r="Q638" s="21"/>
      <c r="R638" s="23" t="str">
        <f t="shared" si="348"/>
        <v/>
      </c>
      <c r="S638" s="23" t="str">
        <f t="shared" si="349"/>
        <v>◄</v>
      </c>
      <c r="T638" s="22"/>
      <c r="U638" s="21"/>
      <c r="V638" s="20"/>
      <c r="W638" s="19"/>
      <c r="X638" s="18">
        <f t="shared" si="350"/>
        <v>0</v>
      </c>
      <c r="Y638" s="17">
        <f t="shared" si="351"/>
        <v>0</v>
      </c>
      <c r="Z638" s="16"/>
      <c r="AA638" s="15">
        <f t="shared" si="352"/>
        <v>0</v>
      </c>
      <c r="AB638" s="14">
        <f t="shared" si="353"/>
        <v>0</v>
      </c>
      <c r="AC638" s="12"/>
      <c r="AD638" s="13"/>
      <c r="AE638" s="12"/>
      <c r="AF638" s="11"/>
      <c r="AG638" s="11"/>
      <c r="AH638" s="5" t="s">
        <v>0</v>
      </c>
      <c r="AI638" s="4"/>
    </row>
    <row r="639" spans="1:35" ht="15" customHeight="1" x14ac:dyDescent="0.25">
      <c r="A639" s="221"/>
      <c r="B639" s="307"/>
      <c r="C639" s="274">
        <v>4274</v>
      </c>
      <c r="D639" s="314">
        <v>41168</v>
      </c>
      <c r="E639" s="276">
        <v>0.65</v>
      </c>
      <c r="F639" s="318" t="s">
        <v>13</v>
      </c>
      <c r="G639" s="227"/>
      <c r="H639" s="227"/>
      <c r="I639" s="227"/>
      <c r="J639" s="227"/>
      <c r="K639" s="315" t="s">
        <v>1840</v>
      </c>
      <c r="L639" s="26"/>
      <c r="M639" s="25"/>
      <c r="N639" s="23" t="str">
        <f t="shared" si="346"/>
        <v/>
      </c>
      <c r="O639" s="23" t="str">
        <f t="shared" si="347"/>
        <v>◄</v>
      </c>
      <c r="P639" s="24"/>
      <c r="Q639" s="21"/>
      <c r="R639" s="23" t="str">
        <f t="shared" si="348"/>
        <v/>
      </c>
      <c r="S639" s="23" t="str">
        <f t="shared" si="349"/>
        <v>◄</v>
      </c>
      <c r="T639" s="22"/>
      <c r="U639" s="21"/>
      <c r="V639" s="20"/>
      <c r="W639" s="19"/>
      <c r="X639" s="18">
        <f t="shared" si="350"/>
        <v>0</v>
      </c>
      <c r="Y639" s="17">
        <f t="shared" si="351"/>
        <v>0</v>
      </c>
      <c r="Z639" s="16"/>
      <c r="AA639" s="15">
        <f t="shared" si="352"/>
        <v>0</v>
      </c>
      <c r="AB639" s="14">
        <f t="shared" si="353"/>
        <v>0</v>
      </c>
      <c r="AC639" s="12"/>
      <c r="AD639" s="13"/>
      <c r="AE639" s="12"/>
      <c r="AF639" s="11"/>
      <c r="AG639" s="11"/>
      <c r="AH639" s="5" t="s">
        <v>0</v>
      </c>
      <c r="AI639" s="4"/>
    </row>
    <row r="640" spans="1:35" ht="15" customHeight="1" x14ac:dyDescent="0.25">
      <c r="A640" s="221"/>
      <c r="B640" s="307"/>
      <c r="C640" s="274">
        <v>4275</v>
      </c>
      <c r="D640" s="314">
        <v>41168</v>
      </c>
      <c r="E640" s="276">
        <v>0.65</v>
      </c>
      <c r="F640" s="318" t="s">
        <v>13</v>
      </c>
      <c r="G640" s="227"/>
      <c r="H640" s="227"/>
      <c r="I640" s="227"/>
      <c r="J640" s="227"/>
      <c r="K640" s="315" t="s">
        <v>1839</v>
      </c>
      <c r="L640" s="26"/>
      <c r="M640" s="25"/>
      <c r="N640" s="23" t="str">
        <f t="shared" si="346"/>
        <v/>
      </c>
      <c r="O640" s="23" t="str">
        <f t="shared" si="347"/>
        <v>◄</v>
      </c>
      <c r="P640" s="24"/>
      <c r="Q640" s="21"/>
      <c r="R640" s="23" t="str">
        <f t="shared" si="348"/>
        <v/>
      </c>
      <c r="S640" s="23" t="str">
        <f t="shared" si="349"/>
        <v>◄</v>
      </c>
      <c r="T640" s="22"/>
      <c r="U640" s="21"/>
      <c r="V640" s="20"/>
      <c r="W640" s="19"/>
      <c r="X640" s="18">
        <f t="shared" si="350"/>
        <v>0</v>
      </c>
      <c r="Y640" s="17">
        <f t="shared" si="351"/>
        <v>0</v>
      </c>
      <c r="Z640" s="16"/>
      <c r="AA640" s="15">
        <f t="shared" si="352"/>
        <v>0</v>
      </c>
      <c r="AB640" s="14">
        <f t="shared" si="353"/>
        <v>0</v>
      </c>
      <c r="AC640" s="12"/>
      <c r="AD640" s="13"/>
      <c r="AE640" s="12"/>
      <c r="AF640" s="11"/>
      <c r="AG640" s="11"/>
      <c r="AH640" s="5" t="s">
        <v>0</v>
      </c>
      <c r="AI640" s="4"/>
    </row>
    <row r="641" spans="1:35" ht="15" customHeight="1" x14ac:dyDescent="0.25">
      <c r="A641" s="221"/>
      <c r="B641" s="307"/>
      <c r="C641" s="274">
        <v>4276</v>
      </c>
      <c r="D641" s="314">
        <v>41168</v>
      </c>
      <c r="E641" s="276">
        <v>0.65</v>
      </c>
      <c r="F641" s="318" t="s">
        <v>13</v>
      </c>
      <c r="G641" s="227"/>
      <c r="H641" s="227"/>
      <c r="I641" s="227"/>
      <c r="J641" s="227"/>
      <c r="K641" s="315" t="s">
        <v>1838</v>
      </c>
      <c r="L641" s="26"/>
      <c r="M641" s="25"/>
      <c r="N641" s="23" t="str">
        <f t="shared" si="346"/>
        <v/>
      </c>
      <c r="O641" s="23" t="str">
        <f t="shared" si="347"/>
        <v>◄</v>
      </c>
      <c r="P641" s="24"/>
      <c r="Q641" s="21"/>
      <c r="R641" s="23" t="str">
        <f t="shared" si="348"/>
        <v/>
      </c>
      <c r="S641" s="23" t="str">
        <f t="shared" si="349"/>
        <v>◄</v>
      </c>
      <c r="T641" s="22"/>
      <c r="U641" s="21"/>
      <c r="V641" s="20"/>
      <c r="W641" s="19"/>
      <c r="X641" s="18">
        <f t="shared" si="350"/>
        <v>0</v>
      </c>
      <c r="Y641" s="17">
        <f t="shared" si="351"/>
        <v>0</v>
      </c>
      <c r="Z641" s="16"/>
      <c r="AA641" s="15">
        <f t="shared" si="352"/>
        <v>0</v>
      </c>
      <c r="AB641" s="14">
        <f t="shared" si="353"/>
        <v>0</v>
      </c>
      <c r="AC641" s="12"/>
      <c r="AD641" s="13"/>
      <c r="AE641" s="12"/>
      <c r="AF641" s="11"/>
      <c r="AG641" s="11"/>
      <c r="AH641" s="5" t="s">
        <v>0</v>
      </c>
      <c r="AI641" s="4"/>
    </row>
    <row r="642" spans="1:35" ht="15" customHeight="1" x14ac:dyDescent="0.25">
      <c r="A642" s="221"/>
      <c r="B642" s="307"/>
      <c r="C642" s="274">
        <v>4277</v>
      </c>
      <c r="D642" s="314">
        <v>41168</v>
      </c>
      <c r="E642" s="276">
        <v>0.65</v>
      </c>
      <c r="F642" s="318" t="s">
        <v>13</v>
      </c>
      <c r="G642" s="227"/>
      <c r="H642" s="227"/>
      <c r="I642" s="227"/>
      <c r="J642" s="227"/>
      <c r="K642" s="315" t="s">
        <v>1837</v>
      </c>
      <c r="L642" s="26"/>
      <c r="M642" s="25"/>
      <c r="N642" s="23" t="str">
        <f t="shared" si="346"/>
        <v/>
      </c>
      <c r="O642" s="23" t="str">
        <f t="shared" si="347"/>
        <v>◄</v>
      </c>
      <c r="P642" s="24"/>
      <c r="Q642" s="21"/>
      <c r="R642" s="23" t="str">
        <f t="shared" si="348"/>
        <v/>
      </c>
      <c r="S642" s="23" t="str">
        <f t="shared" si="349"/>
        <v>◄</v>
      </c>
      <c r="T642" s="22"/>
      <c r="U642" s="21"/>
      <c r="V642" s="20"/>
      <c r="W642" s="19"/>
      <c r="X642" s="18">
        <f t="shared" si="350"/>
        <v>0</v>
      </c>
      <c r="Y642" s="17">
        <f t="shared" si="351"/>
        <v>0</v>
      </c>
      <c r="Z642" s="16"/>
      <c r="AA642" s="15">
        <f t="shared" si="352"/>
        <v>0</v>
      </c>
      <c r="AB642" s="14">
        <f t="shared" si="353"/>
        <v>0</v>
      </c>
      <c r="AC642" s="12"/>
      <c r="AD642" s="13"/>
      <c r="AE642" s="12"/>
      <c r="AF642" s="11"/>
      <c r="AG642" s="11"/>
      <c r="AH642" s="5" t="s">
        <v>0</v>
      </c>
      <c r="AI642" s="4"/>
    </row>
    <row r="643" spans="1:35" ht="15" customHeight="1" thickBot="1" x14ac:dyDescent="0.3">
      <c r="A643" s="221"/>
      <c r="B643" s="307"/>
      <c r="C643" s="247" t="s">
        <v>1836</v>
      </c>
      <c r="D643" s="314">
        <v>41168</v>
      </c>
      <c r="E643" s="276">
        <v>6.5000000000000009</v>
      </c>
      <c r="F643" s="318" t="s">
        <v>13</v>
      </c>
      <c r="G643" s="227"/>
      <c r="H643" s="227"/>
      <c r="I643" s="227"/>
      <c r="J643" s="227"/>
      <c r="K643" s="317" t="s">
        <v>1835</v>
      </c>
      <c r="L643" s="26"/>
      <c r="M643" s="25"/>
      <c r="N643" s="23" t="str">
        <f t="shared" si="346"/>
        <v/>
      </c>
      <c r="O643" s="23" t="str">
        <f t="shared" si="347"/>
        <v>◄</v>
      </c>
      <c r="P643" s="24"/>
      <c r="Q643" s="21"/>
      <c r="R643" s="23" t="str">
        <f t="shared" si="348"/>
        <v/>
      </c>
      <c r="S643" s="23" t="str">
        <f t="shared" si="349"/>
        <v>◄</v>
      </c>
      <c r="T643" s="22"/>
      <c r="U643" s="21"/>
      <c r="V643" s="20"/>
      <c r="W643" s="19"/>
      <c r="X643" s="18">
        <f t="shared" si="350"/>
        <v>0</v>
      </c>
      <c r="Y643" s="17">
        <f t="shared" si="351"/>
        <v>0</v>
      </c>
      <c r="Z643" s="16"/>
      <c r="AA643" s="15">
        <f t="shared" si="352"/>
        <v>0</v>
      </c>
      <c r="AB643" s="14">
        <f t="shared" si="353"/>
        <v>0</v>
      </c>
      <c r="AC643" s="12"/>
      <c r="AD643" s="13"/>
      <c r="AE643" s="12"/>
      <c r="AF643" s="11"/>
      <c r="AG643" s="11"/>
      <c r="AH643" s="5" t="s">
        <v>0</v>
      </c>
      <c r="AI643" s="4"/>
    </row>
    <row r="644" spans="1:35" ht="15" customHeight="1" thickTop="1" thickBot="1" x14ac:dyDescent="0.25">
      <c r="A644" s="214">
        <f>ROWS(A645:A647)-1</f>
        <v>2</v>
      </c>
      <c r="B644" s="215" t="s">
        <v>1834</v>
      </c>
      <c r="C644" s="220"/>
      <c r="D644" s="217"/>
      <c r="E644" s="217"/>
      <c r="F644" s="238"/>
      <c r="G644" s="239"/>
      <c r="H644" s="217"/>
      <c r="I644" s="217"/>
      <c r="J644" s="217"/>
      <c r="K644" s="220"/>
      <c r="L644" s="6">
        <v>41188</v>
      </c>
      <c r="M644" s="34" t="s">
        <v>1833</v>
      </c>
      <c r="N644" s="23"/>
      <c r="O644" s="33" t="str">
        <f>IF(COUNTIF(N645:N647,"?")&gt;0,"?",IF(AND(P644="◄",Q644="►"),"◄►",IF(P644="◄","◄",IF(Q644="►","►",""))))</f>
        <v>◄</v>
      </c>
      <c r="P644" s="32" t="str">
        <f>IF(SUM(P645:P647)+1=ROWS(P645:P647)-COUNTIF(P645:P647,"-"),"","◄")</f>
        <v>◄</v>
      </c>
      <c r="Q644" s="31" t="str">
        <f>IF(SUM(Q645:Q647)&gt;0,"►","")</f>
        <v/>
      </c>
      <c r="R644" s="23"/>
      <c r="S644" s="33" t="str">
        <f>IF(COUNTIF(R645:R647,"?")&gt;0,"?",IF(AND(T644="◄",U644="►"),"◄►",IF(T644="◄","◄",IF(U644="►","►",""))))</f>
        <v>◄</v>
      </c>
      <c r="T644" s="32" t="str">
        <f>IF(SUM(T645:T647)+1=ROWS(T645:T647)-COUNTIF(T645:T647,"-"),"","◄")</f>
        <v>◄</v>
      </c>
      <c r="U644" s="31" t="str">
        <f>IF(SUM(U645:U647)&gt;0,"►","")</f>
        <v/>
      </c>
      <c r="V644" s="10">
        <f>ROWS(V645:V647)-1</f>
        <v>2</v>
      </c>
      <c r="W644" s="30">
        <f>SUM(W645:W647)-W647</f>
        <v>0</v>
      </c>
      <c r="X644" s="29" t="s">
        <v>17</v>
      </c>
      <c r="Y644" s="28"/>
      <c r="Z644" s="30">
        <f>SUM(Z645:Z647)-Z647</f>
        <v>0</v>
      </c>
      <c r="AA644" s="29" t="s">
        <v>17</v>
      </c>
      <c r="AB644" s="28"/>
      <c r="AC644" s="43" t="str">
        <f>IF(AD644="◄","◄",IF(AD644="ok","►",""))</f>
        <v>◄</v>
      </c>
      <c r="AD644" s="42" t="str">
        <f>IF(AD645&gt;0,"OK","◄")</f>
        <v>◄</v>
      </c>
      <c r="AE644" s="41" t="str">
        <f>IF(AND(AF644="◄",AG644="►"),"◄?►",IF(AF644="◄","◄",IF(AG644="►","►","")))</f>
        <v>◄</v>
      </c>
      <c r="AF644" s="32" t="str">
        <f>IF(AF645&gt;0,"","◄")</f>
        <v>◄</v>
      </c>
      <c r="AG644" s="31" t="str">
        <f>IF(AG645&gt;0,"►","")</f>
        <v/>
      </c>
      <c r="AH644" s="5" t="s">
        <v>0</v>
      </c>
      <c r="AI644" s="4"/>
    </row>
    <row r="645" spans="1:35" ht="27" customHeight="1" x14ac:dyDescent="0.25">
      <c r="A645" s="221"/>
      <c r="B645" s="307"/>
      <c r="C645" s="274" t="s">
        <v>1831</v>
      </c>
      <c r="D645" s="314">
        <v>41188</v>
      </c>
      <c r="E645" s="276">
        <v>0.65</v>
      </c>
      <c r="F645" s="318" t="s">
        <v>13</v>
      </c>
      <c r="G645" s="227"/>
      <c r="H645" s="227"/>
      <c r="I645" s="227"/>
      <c r="J645" s="227"/>
      <c r="K645" s="228" t="s">
        <v>1832</v>
      </c>
      <c r="L645" s="26"/>
      <c r="M645" s="25"/>
      <c r="N645" s="23" t="str">
        <f>IF(O645="?","?","")</f>
        <v/>
      </c>
      <c r="O645" s="23" t="str">
        <f>IF(AND(P645="",Q645&gt;0),"?",IF(P645="","◄",IF(Q645&gt;=1,"►","")))</f>
        <v>◄</v>
      </c>
      <c r="P645" s="24"/>
      <c r="Q645" s="21"/>
      <c r="R645" s="23" t="str">
        <f>IF(S645="?","?","")</f>
        <v/>
      </c>
      <c r="S645" s="23" t="str">
        <f>IF(AND(T645="",U645&gt;0),"?",IF(T645="","◄",IF(U645&gt;=1,"►","")))</f>
        <v>◄</v>
      </c>
      <c r="T645" s="22"/>
      <c r="U645" s="21"/>
      <c r="V645" s="20"/>
      <c r="W645" s="19"/>
      <c r="X645" s="18">
        <f>(P645*W645)</f>
        <v>0</v>
      </c>
      <c r="Y645" s="17">
        <f>(Q645*X645)</f>
        <v>0</v>
      </c>
      <c r="Z645" s="16"/>
      <c r="AA645" s="15">
        <f>(T645*Z645)</f>
        <v>0</v>
      </c>
      <c r="AB645" s="14">
        <f>(U645*AA645)</f>
        <v>0</v>
      </c>
      <c r="AC645" s="39" t="str">
        <f>IF(AD645&gt;0,"ok","◄")</f>
        <v>◄</v>
      </c>
      <c r="AD645" s="40"/>
      <c r="AE645" s="39" t="str">
        <f>IF(AND(AF645="",AG645&gt;0),"?",IF(AF645="","◄",IF(AG645&gt;=1,"►","")))</f>
        <v>◄</v>
      </c>
      <c r="AF645" s="38"/>
      <c r="AG645" s="37"/>
      <c r="AH645" s="5" t="s">
        <v>0</v>
      </c>
      <c r="AI645" s="4"/>
    </row>
    <row r="646" spans="1:35" ht="15" customHeight="1" thickBot="1" x14ac:dyDescent="0.3">
      <c r="A646" s="221"/>
      <c r="B646" s="252" t="s">
        <v>57</v>
      </c>
      <c r="C646" s="242" t="s">
        <v>1831</v>
      </c>
      <c r="D646" s="314">
        <v>41188</v>
      </c>
      <c r="E646" s="276">
        <v>6.5</v>
      </c>
      <c r="F646" s="318" t="s">
        <v>13</v>
      </c>
      <c r="G646" s="227"/>
      <c r="H646" s="227"/>
      <c r="I646" s="227"/>
      <c r="J646" s="227"/>
      <c r="K646" s="317" t="s">
        <v>1830</v>
      </c>
      <c r="L646" s="26"/>
      <c r="M646" s="25"/>
      <c r="N646" s="23" t="str">
        <f>IF(O646="?","?","")</f>
        <v/>
      </c>
      <c r="O646" s="23" t="str">
        <f>IF(AND(P646="",Q646&gt;0),"?",IF(P646="","◄",IF(Q646&gt;=1,"►","")))</f>
        <v>◄</v>
      </c>
      <c r="P646" s="24"/>
      <c r="Q646" s="21"/>
      <c r="R646" s="23" t="str">
        <f>IF(S646="?","?","")</f>
        <v/>
      </c>
      <c r="S646" s="23" t="str">
        <f>IF(AND(T646="",U646&gt;0),"?",IF(T646="","◄",IF(U646&gt;=1,"►","")))</f>
        <v>◄</v>
      </c>
      <c r="T646" s="22"/>
      <c r="U646" s="21"/>
      <c r="V646" s="20"/>
      <c r="W646" s="19"/>
      <c r="X646" s="18">
        <f>(P646*W646)</f>
        <v>0</v>
      </c>
      <c r="Y646" s="17">
        <f>(Q646*X646)</f>
        <v>0</v>
      </c>
      <c r="Z646" s="16"/>
      <c r="AA646" s="15">
        <f>(T646*Z646)</f>
        <v>0</v>
      </c>
      <c r="AB646" s="14">
        <f>(U646*AA646)</f>
        <v>0</v>
      </c>
      <c r="AC646" s="12"/>
      <c r="AD646" s="13"/>
      <c r="AE646" s="12"/>
      <c r="AF646" s="149" t="str">
        <f>LEFT(M644,17)</f>
        <v>▬ Philanews Nr. 5</v>
      </c>
      <c r="AG646" s="150"/>
      <c r="AH646" s="5" t="s">
        <v>0</v>
      </c>
      <c r="AI646" s="4"/>
    </row>
    <row r="647" spans="1:35" ht="15" customHeight="1" thickTop="1" thickBot="1" x14ac:dyDescent="0.25">
      <c r="A647" s="214">
        <f>ROWS(A648:A650)-1</f>
        <v>2</v>
      </c>
      <c r="B647" s="215" t="s">
        <v>1829</v>
      </c>
      <c r="C647" s="220"/>
      <c r="D647" s="217"/>
      <c r="E647" s="217"/>
      <c r="F647" s="238"/>
      <c r="G647" s="239"/>
      <c r="H647" s="217"/>
      <c r="I647" s="217"/>
      <c r="J647" s="217"/>
      <c r="K647" s="220"/>
      <c r="L647" s="6">
        <v>41188</v>
      </c>
      <c r="M647" s="34" t="s">
        <v>1828</v>
      </c>
      <c r="N647" s="23"/>
      <c r="O647" s="33" t="str">
        <f>IF(COUNTIF(N648:N650,"?")&gt;0,"?",IF(AND(P647="◄",Q647="►"),"◄►",IF(P647="◄","◄",IF(Q647="►","►",""))))</f>
        <v>◄</v>
      </c>
      <c r="P647" s="32" t="str">
        <f>IF(SUM(P648:P650)+1=ROWS(P648:P650)-COUNTIF(P648:P650,"-"),"","◄")</f>
        <v>◄</v>
      </c>
      <c r="Q647" s="31" t="str">
        <f>IF(SUM(Q648:Q650)&gt;0,"►","")</f>
        <v/>
      </c>
      <c r="R647" s="23"/>
      <c r="S647" s="33" t="str">
        <f>IF(COUNTIF(R648:R650,"?")&gt;0,"?",IF(AND(T647="◄",U647="►"),"◄►",IF(T647="◄","◄",IF(U647="►","►",""))))</f>
        <v>◄</v>
      </c>
      <c r="T647" s="32" t="str">
        <f>IF(SUM(T648:T650)+1=ROWS(T648:T650)-COUNTIF(T648:T650,"-"),"","◄")</f>
        <v>◄</v>
      </c>
      <c r="U647" s="31" t="str">
        <f>IF(SUM(U648:U650)&gt;0,"►","")</f>
        <v/>
      </c>
      <c r="V647" s="10">
        <f>ROWS(V648:V650)-1</f>
        <v>2</v>
      </c>
      <c r="W647" s="30">
        <f>SUM(W648:W650)-W650</f>
        <v>0</v>
      </c>
      <c r="X647" s="29" t="s">
        <v>17</v>
      </c>
      <c r="Y647" s="28"/>
      <c r="Z647" s="30">
        <f>SUM(Z648:Z650)-Z650</f>
        <v>0</v>
      </c>
      <c r="AA647" s="29" t="s">
        <v>17</v>
      </c>
      <c r="AB647" s="28"/>
      <c r="AC647" s="12"/>
      <c r="AD647" s="13"/>
      <c r="AE647" s="12"/>
      <c r="AF647" s="151"/>
      <c r="AG647" s="152"/>
      <c r="AH647" s="5" t="s">
        <v>0</v>
      </c>
      <c r="AI647" s="4"/>
    </row>
    <row r="648" spans="1:35" ht="15" customHeight="1" x14ac:dyDescent="0.25">
      <c r="A648" s="221"/>
      <c r="B648" s="307"/>
      <c r="C648" s="281" t="s">
        <v>1826</v>
      </c>
      <c r="D648" s="314">
        <v>41188</v>
      </c>
      <c r="E648" s="276">
        <v>0.65</v>
      </c>
      <c r="F648" s="318" t="s">
        <v>13</v>
      </c>
      <c r="G648" s="227"/>
      <c r="H648" s="227"/>
      <c r="I648" s="227"/>
      <c r="J648" s="227"/>
      <c r="K648" s="315" t="s">
        <v>1827</v>
      </c>
      <c r="L648" s="26"/>
      <c r="M648" s="25"/>
      <c r="N648" s="23" t="str">
        <f>IF(O648="?","?","")</f>
        <v/>
      </c>
      <c r="O648" s="23" t="str">
        <f>IF(AND(P648="",Q648&gt;0),"?",IF(P648="","◄",IF(Q648&gt;=1,"►","")))</f>
        <v>◄</v>
      </c>
      <c r="P648" s="24"/>
      <c r="Q648" s="21"/>
      <c r="R648" s="23" t="str">
        <f>IF(S648="?","?","")</f>
        <v/>
      </c>
      <c r="S648" s="23" t="str">
        <f>IF(AND(T648="",U648&gt;0),"?",IF(T648="","◄",IF(U648&gt;=1,"►","")))</f>
        <v>◄</v>
      </c>
      <c r="T648" s="22"/>
      <c r="U648" s="21"/>
      <c r="V648" s="20"/>
      <c r="W648" s="19"/>
      <c r="X648" s="18">
        <f>(P648*W648)</f>
        <v>0</v>
      </c>
      <c r="Y648" s="17">
        <f>(Q648*X648)</f>
        <v>0</v>
      </c>
      <c r="Z648" s="16"/>
      <c r="AA648" s="15">
        <f>(T648*Z648)</f>
        <v>0</v>
      </c>
      <c r="AB648" s="14">
        <f>(U648*AA648)</f>
        <v>0</v>
      </c>
      <c r="AC648" s="12"/>
      <c r="AD648" s="13"/>
      <c r="AE648" s="12"/>
      <c r="AF648" s="36" t="s">
        <v>47</v>
      </c>
      <c r="AG648" s="35">
        <f>D645</f>
        <v>41188</v>
      </c>
      <c r="AH648" s="5" t="s">
        <v>0</v>
      </c>
      <c r="AI648" s="4"/>
    </row>
    <row r="649" spans="1:35" ht="15" customHeight="1" thickBot="1" x14ac:dyDescent="0.3">
      <c r="A649" s="221"/>
      <c r="B649" s="252" t="s">
        <v>57</v>
      </c>
      <c r="C649" s="242" t="s">
        <v>1826</v>
      </c>
      <c r="D649" s="314">
        <v>41188</v>
      </c>
      <c r="E649" s="276">
        <v>6.5</v>
      </c>
      <c r="F649" s="318" t="s">
        <v>13</v>
      </c>
      <c r="G649" s="227"/>
      <c r="H649" s="227"/>
      <c r="I649" s="227"/>
      <c r="J649" s="227"/>
      <c r="K649" s="317" t="s">
        <v>1825</v>
      </c>
      <c r="L649" s="26"/>
      <c r="M649" s="25"/>
      <c r="N649" s="23" t="str">
        <f>IF(O649="?","?","")</f>
        <v/>
      </c>
      <c r="O649" s="23" t="str">
        <f>IF(AND(P649="",Q649&gt;0),"?",IF(P649="","◄",IF(Q649&gt;=1,"►","")))</f>
        <v>◄</v>
      </c>
      <c r="P649" s="24"/>
      <c r="Q649" s="21"/>
      <c r="R649" s="23" t="str">
        <f>IF(S649="?","?","")</f>
        <v/>
      </c>
      <c r="S649" s="23" t="str">
        <f>IF(AND(T649="",U649&gt;0),"?",IF(T649="","◄",IF(U649&gt;=1,"►","")))</f>
        <v>◄</v>
      </c>
      <c r="T649" s="22"/>
      <c r="U649" s="21"/>
      <c r="V649" s="20"/>
      <c r="W649" s="19"/>
      <c r="X649" s="18">
        <f>(P649*W649)</f>
        <v>0</v>
      </c>
      <c r="Y649" s="17">
        <f>(Q649*X649)</f>
        <v>0</v>
      </c>
      <c r="Z649" s="16"/>
      <c r="AA649" s="15">
        <f>(T649*Z649)</f>
        <v>0</v>
      </c>
      <c r="AB649" s="14">
        <f>(U649*AA649)</f>
        <v>0</v>
      </c>
      <c r="AC649" s="12"/>
      <c r="AD649" s="13"/>
      <c r="AE649" s="12"/>
      <c r="AF649" s="11"/>
      <c r="AG649" s="11"/>
      <c r="AH649" s="5" t="s">
        <v>0</v>
      </c>
      <c r="AI649" s="4"/>
    </row>
    <row r="650" spans="1:35" ht="15" customHeight="1" thickTop="1" thickBot="1" x14ac:dyDescent="0.25">
      <c r="A650" s="214">
        <f>ROWS(A651:A663)-1</f>
        <v>12</v>
      </c>
      <c r="B650" s="215" t="s">
        <v>1824</v>
      </c>
      <c r="C650" s="220"/>
      <c r="D650" s="217"/>
      <c r="E650" s="217"/>
      <c r="F650" s="238"/>
      <c r="G650" s="239"/>
      <c r="H650" s="217"/>
      <c r="I650" s="217"/>
      <c r="J650" s="217"/>
      <c r="K650" s="220"/>
      <c r="L650" s="6">
        <v>41219</v>
      </c>
      <c r="M650" s="34" t="s">
        <v>1823</v>
      </c>
      <c r="N650" s="23"/>
      <c r="O650" s="33" t="str">
        <f>IF(COUNTIF(N651:N663,"?")&gt;0,"?",IF(AND(P650="◄",Q650="►"),"◄►",IF(P650="◄","◄",IF(Q650="►","►",""))))</f>
        <v>◄</v>
      </c>
      <c r="P650" s="32" t="str">
        <f>IF(SUM(P651:P663)+1=ROWS(P651:P663)-COUNTIF(P651:P663,"-"),"","◄")</f>
        <v>◄</v>
      </c>
      <c r="Q650" s="31" t="str">
        <f>IF(SUM(Q651:Q663)&gt;0,"►","")</f>
        <v/>
      </c>
      <c r="R650" s="23"/>
      <c r="S650" s="33" t="str">
        <f>IF(COUNTIF(R651:R663,"?")&gt;0,"?",IF(AND(T650="◄",U650="►"),"◄►",IF(T650="◄","◄",IF(U650="►","►",""))))</f>
        <v>◄</v>
      </c>
      <c r="T650" s="32" t="str">
        <f>IF(SUM(T651:T663)+1=ROWS(T651:T663)-COUNTIF(T651:T663,"-"),"","◄")</f>
        <v>◄</v>
      </c>
      <c r="U650" s="31" t="str">
        <f>IF(SUM(U651:U663)&gt;0,"►","")</f>
        <v/>
      </c>
      <c r="V650" s="10">
        <f>ROWS(V651:V663)-1</f>
        <v>12</v>
      </c>
      <c r="W650" s="30">
        <f>SUM(W651:W663)-W663</f>
        <v>0</v>
      </c>
      <c r="X650" s="29" t="s">
        <v>17</v>
      </c>
      <c r="Y650" s="28"/>
      <c r="Z650" s="30">
        <f>SUM(Z651:Z663)-Z663</f>
        <v>0</v>
      </c>
      <c r="AA650" s="29" t="s">
        <v>17</v>
      </c>
      <c r="AB650" s="28"/>
      <c r="AC650" s="12"/>
      <c r="AD650" s="13"/>
      <c r="AE650" s="12"/>
      <c r="AF650" s="11"/>
      <c r="AG650" s="11"/>
      <c r="AH650" s="5" t="s">
        <v>0</v>
      </c>
      <c r="AI650" s="4"/>
    </row>
    <row r="651" spans="1:35" ht="15" customHeight="1" x14ac:dyDescent="0.25">
      <c r="A651" s="221"/>
      <c r="B651" s="307"/>
      <c r="C651" s="274" t="s">
        <v>1816</v>
      </c>
      <c r="D651" s="314">
        <v>41219</v>
      </c>
      <c r="E651" s="276">
        <v>0.99</v>
      </c>
      <c r="F651" s="199">
        <v>1</v>
      </c>
      <c r="G651" s="227"/>
      <c r="H651" s="227"/>
      <c r="I651" s="227"/>
      <c r="J651" s="227"/>
      <c r="K651" s="315" t="s">
        <v>1822</v>
      </c>
      <c r="L651" s="26"/>
      <c r="M651" s="25"/>
      <c r="N651" s="23" t="str">
        <f t="shared" ref="N651:N662" si="354">IF(O651="?","?","")</f>
        <v/>
      </c>
      <c r="O651" s="23" t="str">
        <f t="shared" ref="O651:O662" si="355">IF(AND(P651="",Q651&gt;0),"?",IF(P651="","◄",IF(Q651&gt;=1,"►","")))</f>
        <v>◄</v>
      </c>
      <c r="P651" s="24"/>
      <c r="Q651" s="21"/>
      <c r="R651" s="23" t="str">
        <f t="shared" ref="R651:R662" si="356">IF(S651="?","?","")</f>
        <v/>
      </c>
      <c r="S651" s="23" t="str">
        <f t="shared" ref="S651:S662" si="357">IF(AND(T651="",U651&gt;0),"?",IF(T651="","◄",IF(U651&gt;=1,"►","")))</f>
        <v>◄</v>
      </c>
      <c r="T651" s="22"/>
      <c r="U651" s="21"/>
      <c r="V651" s="20"/>
      <c r="W651" s="19"/>
      <c r="X651" s="18">
        <f t="shared" ref="X651:X662" si="358">(P651*W651)</f>
        <v>0</v>
      </c>
      <c r="Y651" s="17">
        <f t="shared" ref="Y651:Y662" si="359">(Q651*X651)</f>
        <v>0</v>
      </c>
      <c r="Z651" s="16"/>
      <c r="AA651" s="15">
        <f t="shared" ref="AA651:AA662" si="360">(T651*Z651)</f>
        <v>0</v>
      </c>
      <c r="AB651" s="14">
        <f t="shared" ref="AB651:AB662" si="361">(U651*AA651)</f>
        <v>0</v>
      </c>
      <c r="AC651" s="12"/>
      <c r="AD651" s="13"/>
      <c r="AE651" s="12"/>
      <c r="AF651" s="11"/>
      <c r="AG651" s="11"/>
      <c r="AH651" s="5" t="s">
        <v>0</v>
      </c>
      <c r="AI651" s="4"/>
    </row>
    <row r="652" spans="1:35" ht="15" customHeight="1" x14ac:dyDescent="0.25">
      <c r="A652" s="221"/>
      <c r="B652" s="307"/>
      <c r="C652" s="274">
        <v>4281</v>
      </c>
      <c r="D652" s="314">
        <v>41219</v>
      </c>
      <c r="E652" s="276">
        <v>0.99</v>
      </c>
      <c r="F652" s="199">
        <v>1</v>
      </c>
      <c r="G652" s="227"/>
      <c r="H652" s="227"/>
      <c r="I652" s="227"/>
      <c r="J652" s="227"/>
      <c r="K652" s="315" t="s">
        <v>1821</v>
      </c>
      <c r="L652" s="26"/>
      <c r="M652" s="25"/>
      <c r="N652" s="23" t="str">
        <f t="shared" si="354"/>
        <v/>
      </c>
      <c r="O652" s="23" t="str">
        <f t="shared" si="355"/>
        <v>◄</v>
      </c>
      <c r="P652" s="24"/>
      <c r="Q652" s="21"/>
      <c r="R652" s="23" t="str">
        <f t="shared" si="356"/>
        <v/>
      </c>
      <c r="S652" s="23" t="str">
        <f t="shared" si="357"/>
        <v>◄</v>
      </c>
      <c r="T652" s="22"/>
      <c r="U652" s="21"/>
      <c r="V652" s="20"/>
      <c r="W652" s="19"/>
      <c r="X652" s="18">
        <f t="shared" si="358"/>
        <v>0</v>
      </c>
      <c r="Y652" s="17">
        <f t="shared" si="359"/>
        <v>0</v>
      </c>
      <c r="Z652" s="16"/>
      <c r="AA652" s="15">
        <f t="shared" si="360"/>
        <v>0</v>
      </c>
      <c r="AB652" s="14">
        <f t="shared" si="361"/>
        <v>0</v>
      </c>
      <c r="AC652" s="12"/>
      <c r="AD652" s="13"/>
      <c r="AE652" s="12"/>
      <c r="AF652" s="11"/>
      <c r="AG652" s="11"/>
      <c r="AH652" s="5" t="s">
        <v>0</v>
      </c>
      <c r="AI652" s="4"/>
    </row>
    <row r="653" spans="1:35" ht="15" customHeight="1" x14ac:dyDescent="0.25">
      <c r="A653" s="221"/>
      <c r="B653" s="307"/>
      <c r="C653" s="274">
        <v>4282</v>
      </c>
      <c r="D653" s="314">
        <v>41219</v>
      </c>
      <c r="E653" s="276">
        <v>0.99</v>
      </c>
      <c r="F653" s="199">
        <v>1</v>
      </c>
      <c r="G653" s="227"/>
      <c r="H653" s="227"/>
      <c r="I653" s="227"/>
      <c r="J653" s="227"/>
      <c r="K653" s="315" t="s">
        <v>1820</v>
      </c>
      <c r="L653" s="26"/>
      <c r="M653" s="25"/>
      <c r="N653" s="23" t="str">
        <f t="shared" si="354"/>
        <v/>
      </c>
      <c r="O653" s="23" t="str">
        <f t="shared" si="355"/>
        <v>◄</v>
      </c>
      <c r="P653" s="24"/>
      <c r="Q653" s="21"/>
      <c r="R653" s="23" t="str">
        <f t="shared" si="356"/>
        <v/>
      </c>
      <c r="S653" s="23" t="str">
        <f t="shared" si="357"/>
        <v>◄</v>
      </c>
      <c r="T653" s="22"/>
      <c r="U653" s="21"/>
      <c r="V653" s="20"/>
      <c r="W653" s="19"/>
      <c r="X653" s="18">
        <f t="shared" si="358"/>
        <v>0</v>
      </c>
      <c r="Y653" s="17">
        <f t="shared" si="359"/>
        <v>0</v>
      </c>
      <c r="Z653" s="16"/>
      <c r="AA653" s="15">
        <f t="shared" si="360"/>
        <v>0</v>
      </c>
      <c r="AB653" s="14">
        <f t="shared" si="361"/>
        <v>0</v>
      </c>
      <c r="AC653" s="12"/>
      <c r="AD653" s="13"/>
      <c r="AE653" s="12"/>
      <c r="AF653" s="11"/>
      <c r="AG653" s="11"/>
      <c r="AH653" s="5" t="s">
        <v>0</v>
      </c>
      <c r="AI653" s="4"/>
    </row>
    <row r="654" spans="1:35" ht="15" customHeight="1" x14ac:dyDescent="0.25">
      <c r="A654" s="221"/>
      <c r="B654" s="307"/>
      <c r="C654" s="274">
        <v>4283</v>
      </c>
      <c r="D654" s="314">
        <v>41219</v>
      </c>
      <c r="E654" s="276">
        <v>0.99</v>
      </c>
      <c r="F654" s="199">
        <v>1</v>
      </c>
      <c r="G654" s="227"/>
      <c r="H654" s="227"/>
      <c r="I654" s="227"/>
      <c r="J654" s="227"/>
      <c r="K654" s="315" t="s">
        <v>1819</v>
      </c>
      <c r="L654" s="26"/>
      <c r="M654" s="25"/>
      <c r="N654" s="23" t="str">
        <f t="shared" si="354"/>
        <v/>
      </c>
      <c r="O654" s="23" t="str">
        <f t="shared" si="355"/>
        <v>◄</v>
      </c>
      <c r="P654" s="24"/>
      <c r="Q654" s="21"/>
      <c r="R654" s="23" t="str">
        <f t="shared" si="356"/>
        <v/>
      </c>
      <c r="S654" s="23" t="str">
        <f t="shared" si="357"/>
        <v>◄</v>
      </c>
      <c r="T654" s="22"/>
      <c r="U654" s="21"/>
      <c r="V654" s="20"/>
      <c r="W654" s="19"/>
      <c r="X654" s="18">
        <f t="shared" si="358"/>
        <v>0</v>
      </c>
      <c r="Y654" s="17">
        <f t="shared" si="359"/>
        <v>0</v>
      </c>
      <c r="Z654" s="16"/>
      <c r="AA654" s="15">
        <f t="shared" si="360"/>
        <v>0</v>
      </c>
      <c r="AB654" s="14">
        <f t="shared" si="361"/>
        <v>0</v>
      </c>
      <c r="AC654" s="12"/>
      <c r="AD654" s="13"/>
      <c r="AE654" s="12"/>
      <c r="AF654" s="11"/>
      <c r="AG654" s="11"/>
      <c r="AH654" s="5" t="s">
        <v>0</v>
      </c>
      <c r="AI654" s="4"/>
    </row>
    <row r="655" spans="1:35" ht="15" customHeight="1" x14ac:dyDescent="0.25">
      <c r="A655" s="221"/>
      <c r="B655" s="307"/>
      <c r="C655" s="274">
        <v>4284</v>
      </c>
      <c r="D655" s="314">
        <v>41219</v>
      </c>
      <c r="E655" s="276">
        <v>0.99</v>
      </c>
      <c r="F655" s="199">
        <v>1</v>
      </c>
      <c r="G655" s="227"/>
      <c r="H655" s="227"/>
      <c r="I655" s="227"/>
      <c r="J655" s="227"/>
      <c r="K655" s="315" t="s">
        <v>1818</v>
      </c>
      <c r="L655" s="26"/>
      <c r="M655" s="25"/>
      <c r="N655" s="23" t="str">
        <f t="shared" si="354"/>
        <v/>
      </c>
      <c r="O655" s="23" t="str">
        <f t="shared" si="355"/>
        <v>◄</v>
      </c>
      <c r="P655" s="24"/>
      <c r="Q655" s="21"/>
      <c r="R655" s="23" t="str">
        <f t="shared" si="356"/>
        <v/>
      </c>
      <c r="S655" s="23" t="str">
        <f t="shared" si="357"/>
        <v>◄</v>
      </c>
      <c r="T655" s="22"/>
      <c r="U655" s="21"/>
      <c r="V655" s="20"/>
      <c r="W655" s="19"/>
      <c r="X655" s="18">
        <f t="shared" si="358"/>
        <v>0</v>
      </c>
      <c r="Y655" s="17">
        <f t="shared" si="359"/>
        <v>0</v>
      </c>
      <c r="Z655" s="16"/>
      <c r="AA655" s="15">
        <f t="shared" si="360"/>
        <v>0</v>
      </c>
      <c r="AB655" s="14">
        <f t="shared" si="361"/>
        <v>0</v>
      </c>
      <c r="AC655" s="12"/>
      <c r="AD655" s="13"/>
      <c r="AE655" s="12"/>
      <c r="AF655" s="11"/>
      <c r="AG655" s="11"/>
      <c r="AH655" s="5" t="s">
        <v>0</v>
      </c>
      <c r="AI655" s="4"/>
    </row>
    <row r="656" spans="1:35" ht="15" customHeight="1" x14ac:dyDescent="0.25">
      <c r="A656" s="221"/>
      <c r="B656" s="307"/>
      <c r="C656" s="281" t="s">
        <v>1817</v>
      </c>
      <c r="D656" s="314">
        <v>41219</v>
      </c>
      <c r="E656" s="276">
        <v>0.99</v>
      </c>
      <c r="F656" s="199">
        <v>1</v>
      </c>
      <c r="G656" s="227"/>
      <c r="H656" s="274" t="s">
        <v>1816</v>
      </c>
      <c r="I656" s="274">
        <v>4281</v>
      </c>
      <c r="J656" s="274">
        <v>4282</v>
      </c>
      <c r="K656" s="316" t="s">
        <v>1815</v>
      </c>
      <c r="L656" s="26"/>
      <c r="M656" s="25"/>
      <c r="N656" s="23" t="str">
        <f t="shared" si="354"/>
        <v/>
      </c>
      <c r="O656" s="23" t="str">
        <f t="shared" si="355"/>
        <v>◄</v>
      </c>
      <c r="P656" s="24"/>
      <c r="Q656" s="21"/>
      <c r="R656" s="23" t="str">
        <f t="shared" si="356"/>
        <v/>
      </c>
      <c r="S656" s="23" t="str">
        <f t="shared" si="357"/>
        <v>◄</v>
      </c>
      <c r="T656" s="22"/>
      <c r="U656" s="21"/>
      <c r="V656" s="20"/>
      <c r="W656" s="19"/>
      <c r="X656" s="18">
        <f t="shared" si="358"/>
        <v>0</v>
      </c>
      <c r="Y656" s="17">
        <f t="shared" si="359"/>
        <v>0</v>
      </c>
      <c r="Z656" s="16"/>
      <c r="AA656" s="15">
        <f t="shared" si="360"/>
        <v>0</v>
      </c>
      <c r="AB656" s="14">
        <f t="shared" si="361"/>
        <v>0</v>
      </c>
      <c r="AC656" s="12"/>
      <c r="AD656" s="13"/>
      <c r="AE656" s="12"/>
      <c r="AF656" s="11"/>
      <c r="AG656" s="11"/>
      <c r="AH656" s="5" t="s">
        <v>0</v>
      </c>
      <c r="AI656" s="4"/>
    </row>
    <row r="657" spans="1:35" ht="15" customHeight="1" x14ac:dyDescent="0.25">
      <c r="A657" s="221"/>
      <c r="B657" s="307"/>
      <c r="C657" s="281" t="s">
        <v>1814</v>
      </c>
      <c r="D657" s="314">
        <v>41219</v>
      </c>
      <c r="E657" s="276">
        <v>0.99</v>
      </c>
      <c r="F657" s="199">
        <v>1</v>
      </c>
      <c r="G657" s="227"/>
      <c r="H657" s="227"/>
      <c r="I657" s="227"/>
      <c r="J657" s="283">
        <v>4280</v>
      </c>
      <c r="K657" s="316" t="s">
        <v>1813</v>
      </c>
      <c r="L657" s="26"/>
      <c r="M657" s="25"/>
      <c r="N657" s="23" t="str">
        <f t="shared" si="354"/>
        <v/>
      </c>
      <c r="O657" s="23" t="str">
        <f t="shared" si="355"/>
        <v>◄</v>
      </c>
      <c r="P657" s="24"/>
      <c r="Q657" s="21"/>
      <c r="R657" s="23" t="str">
        <f t="shared" si="356"/>
        <v/>
      </c>
      <c r="S657" s="23" t="str">
        <f t="shared" si="357"/>
        <v>◄</v>
      </c>
      <c r="T657" s="22"/>
      <c r="U657" s="21"/>
      <c r="V657" s="20"/>
      <c r="W657" s="19"/>
      <c r="X657" s="18">
        <f t="shared" si="358"/>
        <v>0</v>
      </c>
      <c r="Y657" s="17">
        <f t="shared" si="359"/>
        <v>0</v>
      </c>
      <c r="Z657" s="16"/>
      <c r="AA657" s="15">
        <f t="shared" si="360"/>
        <v>0</v>
      </c>
      <c r="AB657" s="14">
        <f t="shared" si="361"/>
        <v>0</v>
      </c>
      <c r="AC657" s="12"/>
      <c r="AD657" s="13"/>
      <c r="AE657" s="12"/>
      <c r="AF657" s="11"/>
      <c r="AG657" s="11"/>
      <c r="AH657" s="5" t="s">
        <v>0</v>
      </c>
      <c r="AI657" s="4"/>
    </row>
    <row r="658" spans="1:35" ht="15" customHeight="1" x14ac:dyDescent="0.25">
      <c r="A658" s="221"/>
      <c r="B658" s="307"/>
      <c r="C658" s="281" t="s">
        <v>1812</v>
      </c>
      <c r="D658" s="314">
        <v>41219</v>
      </c>
      <c r="E658" s="276">
        <v>0.99</v>
      </c>
      <c r="F658" s="199">
        <v>1</v>
      </c>
      <c r="G658" s="227"/>
      <c r="H658" s="227"/>
      <c r="I658" s="227"/>
      <c r="J658" s="274">
        <v>4281</v>
      </c>
      <c r="K658" s="316" t="s">
        <v>736</v>
      </c>
      <c r="L658" s="26"/>
      <c r="M658" s="25"/>
      <c r="N658" s="23" t="str">
        <f t="shared" si="354"/>
        <v/>
      </c>
      <c r="O658" s="23" t="str">
        <f t="shared" si="355"/>
        <v>◄</v>
      </c>
      <c r="P658" s="24"/>
      <c r="Q658" s="21"/>
      <c r="R658" s="23" t="str">
        <f t="shared" si="356"/>
        <v/>
      </c>
      <c r="S658" s="23" t="str">
        <f t="shared" si="357"/>
        <v>◄</v>
      </c>
      <c r="T658" s="22"/>
      <c r="U658" s="21"/>
      <c r="V658" s="20"/>
      <c r="W658" s="19"/>
      <c r="X658" s="18">
        <f t="shared" si="358"/>
        <v>0</v>
      </c>
      <c r="Y658" s="17">
        <f t="shared" si="359"/>
        <v>0</v>
      </c>
      <c r="Z658" s="16"/>
      <c r="AA658" s="15">
        <f t="shared" si="360"/>
        <v>0</v>
      </c>
      <c r="AB658" s="14">
        <f t="shared" si="361"/>
        <v>0</v>
      </c>
      <c r="AC658" s="12"/>
      <c r="AD658" s="13"/>
      <c r="AE658" s="12"/>
      <c r="AF658" s="11"/>
      <c r="AG658" s="11"/>
      <c r="AH658" s="5" t="s">
        <v>0</v>
      </c>
      <c r="AI658" s="4"/>
    </row>
    <row r="659" spans="1:35" ht="15" customHeight="1" x14ac:dyDescent="0.25">
      <c r="A659" s="221"/>
      <c r="B659" s="307"/>
      <c r="C659" s="281" t="s">
        <v>1811</v>
      </c>
      <c r="D659" s="314">
        <v>41219</v>
      </c>
      <c r="E659" s="276">
        <v>0.99</v>
      </c>
      <c r="F659" s="199">
        <v>1</v>
      </c>
      <c r="G659" s="227"/>
      <c r="H659" s="227"/>
      <c r="I659" s="227"/>
      <c r="J659" s="274">
        <v>4282</v>
      </c>
      <c r="K659" s="316" t="s">
        <v>1810</v>
      </c>
      <c r="L659" s="26"/>
      <c r="M659" s="25"/>
      <c r="N659" s="23" t="str">
        <f t="shared" si="354"/>
        <v/>
      </c>
      <c r="O659" s="23" t="str">
        <f t="shared" si="355"/>
        <v>◄</v>
      </c>
      <c r="P659" s="24"/>
      <c r="Q659" s="21"/>
      <c r="R659" s="23" t="str">
        <f t="shared" si="356"/>
        <v/>
      </c>
      <c r="S659" s="23" t="str">
        <f t="shared" si="357"/>
        <v>◄</v>
      </c>
      <c r="T659" s="22"/>
      <c r="U659" s="21"/>
      <c r="V659" s="20"/>
      <c r="W659" s="19"/>
      <c r="X659" s="18">
        <f t="shared" si="358"/>
        <v>0</v>
      </c>
      <c r="Y659" s="17">
        <f t="shared" si="359"/>
        <v>0</v>
      </c>
      <c r="Z659" s="16"/>
      <c r="AA659" s="15">
        <f t="shared" si="360"/>
        <v>0</v>
      </c>
      <c r="AB659" s="14">
        <f t="shared" si="361"/>
        <v>0</v>
      </c>
      <c r="AC659" s="12"/>
      <c r="AD659" s="13"/>
      <c r="AE659" s="12"/>
      <c r="AF659" s="11"/>
      <c r="AG659" s="11"/>
      <c r="AH659" s="5" t="s">
        <v>0</v>
      </c>
      <c r="AI659" s="4"/>
    </row>
    <row r="660" spans="1:35" ht="15" customHeight="1" x14ac:dyDescent="0.25">
      <c r="A660" s="221"/>
      <c r="B660" s="307"/>
      <c r="C660" s="281" t="s">
        <v>1809</v>
      </c>
      <c r="D660" s="314">
        <v>41219</v>
      </c>
      <c r="E660" s="276">
        <v>0.99</v>
      </c>
      <c r="F660" s="199">
        <v>1</v>
      </c>
      <c r="G660" s="227"/>
      <c r="H660" s="227"/>
      <c r="I660" s="227"/>
      <c r="J660" s="274">
        <v>4283</v>
      </c>
      <c r="K660" s="316" t="s">
        <v>29</v>
      </c>
      <c r="L660" s="26"/>
      <c r="M660" s="25"/>
      <c r="N660" s="23" t="str">
        <f t="shared" si="354"/>
        <v/>
      </c>
      <c r="O660" s="23" t="str">
        <f t="shared" si="355"/>
        <v>◄</v>
      </c>
      <c r="P660" s="24"/>
      <c r="Q660" s="21"/>
      <c r="R660" s="23" t="str">
        <f t="shared" si="356"/>
        <v/>
      </c>
      <c r="S660" s="23" t="str">
        <f t="shared" si="357"/>
        <v>◄</v>
      </c>
      <c r="T660" s="22"/>
      <c r="U660" s="21"/>
      <c r="V660" s="20"/>
      <c r="W660" s="19"/>
      <c r="X660" s="18">
        <f t="shared" si="358"/>
        <v>0</v>
      </c>
      <c r="Y660" s="17">
        <f t="shared" si="359"/>
        <v>0</v>
      </c>
      <c r="Z660" s="16"/>
      <c r="AA660" s="15">
        <f t="shared" si="360"/>
        <v>0</v>
      </c>
      <c r="AB660" s="14">
        <f t="shared" si="361"/>
        <v>0</v>
      </c>
      <c r="AC660" s="12"/>
      <c r="AD660" s="13"/>
      <c r="AE660" s="12"/>
      <c r="AF660" s="11"/>
      <c r="AG660" s="11"/>
      <c r="AH660" s="5" t="s">
        <v>0</v>
      </c>
      <c r="AI660" s="4"/>
    </row>
    <row r="661" spans="1:35" ht="15" customHeight="1" x14ac:dyDescent="0.25">
      <c r="A661" s="221"/>
      <c r="B661" s="307"/>
      <c r="C661" s="281" t="s">
        <v>1808</v>
      </c>
      <c r="D661" s="314">
        <v>41219</v>
      </c>
      <c r="E661" s="276">
        <v>0.99</v>
      </c>
      <c r="F661" s="199">
        <v>1</v>
      </c>
      <c r="G661" s="227"/>
      <c r="H661" s="227"/>
      <c r="I661" s="227"/>
      <c r="J661" s="274">
        <v>4284</v>
      </c>
      <c r="K661" s="316" t="s">
        <v>736</v>
      </c>
      <c r="L661" s="26"/>
      <c r="M661" s="25"/>
      <c r="N661" s="23" t="str">
        <f t="shared" si="354"/>
        <v/>
      </c>
      <c r="O661" s="23" t="str">
        <f t="shared" si="355"/>
        <v>◄</v>
      </c>
      <c r="P661" s="24"/>
      <c r="Q661" s="21"/>
      <c r="R661" s="23" t="str">
        <f t="shared" si="356"/>
        <v/>
      </c>
      <c r="S661" s="23" t="str">
        <f t="shared" si="357"/>
        <v>◄</v>
      </c>
      <c r="T661" s="22"/>
      <c r="U661" s="21"/>
      <c r="V661" s="20"/>
      <c r="W661" s="19"/>
      <c r="X661" s="18">
        <f t="shared" si="358"/>
        <v>0</v>
      </c>
      <c r="Y661" s="17">
        <f t="shared" si="359"/>
        <v>0</v>
      </c>
      <c r="Z661" s="16"/>
      <c r="AA661" s="15">
        <f t="shared" si="360"/>
        <v>0</v>
      </c>
      <c r="AB661" s="14">
        <f t="shared" si="361"/>
        <v>0</v>
      </c>
      <c r="AC661" s="12"/>
      <c r="AD661" s="13"/>
      <c r="AE661" s="12"/>
      <c r="AF661" s="11"/>
      <c r="AG661" s="11"/>
      <c r="AH661" s="5" t="s">
        <v>0</v>
      </c>
      <c r="AI661" s="4"/>
    </row>
    <row r="662" spans="1:35" ht="15" customHeight="1" thickBot="1" x14ac:dyDescent="0.3">
      <c r="A662" s="221"/>
      <c r="B662" s="307"/>
      <c r="C662" s="247" t="s">
        <v>1807</v>
      </c>
      <c r="D662" s="314">
        <v>41219</v>
      </c>
      <c r="E662" s="276">
        <v>10.89</v>
      </c>
      <c r="F662" s="199">
        <v>1</v>
      </c>
      <c r="G662" s="227"/>
      <c r="H662" s="227"/>
      <c r="I662" s="227"/>
      <c r="J662" s="227"/>
      <c r="K662" s="317" t="s">
        <v>1806</v>
      </c>
      <c r="L662" s="26"/>
      <c r="M662" s="25"/>
      <c r="N662" s="23" t="str">
        <f t="shared" si="354"/>
        <v/>
      </c>
      <c r="O662" s="23" t="str">
        <f t="shared" si="355"/>
        <v>◄</v>
      </c>
      <c r="P662" s="24"/>
      <c r="Q662" s="21"/>
      <c r="R662" s="23" t="str">
        <f t="shared" si="356"/>
        <v/>
      </c>
      <c r="S662" s="23" t="str">
        <f t="shared" si="357"/>
        <v>◄</v>
      </c>
      <c r="T662" s="22"/>
      <c r="U662" s="21"/>
      <c r="V662" s="20"/>
      <c r="W662" s="19"/>
      <c r="X662" s="18">
        <f t="shared" si="358"/>
        <v>0</v>
      </c>
      <c r="Y662" s="17">
        <f t="shared" si="359"/>
        <v>0</v>
      </c>
      <c r="Z662" s="16"/>
      <c r="AA662" s="15">
        <f t="shared" si="360"/>
        <v>0</v>
      </c>
      <c r="AB662" s="14">
        <f t="shared" si="361"/>
        <v>0</v>
      </c>
      <c r="AC662" s="12"/>
      <c r="AD662" s="13"/>
      <c r="AE662" s="12"/>
      <c r="AF662" s="11"/>
      <c r="AG662" s="11"/>
      <c r="AH662" s="5" t="s">
        <v>0</v>
      </c>
      <c r="AI662" s="4"/>
    </row>
    <row r="663" spans="1:35" ht="15" customHeight="1" thickTop="1" thickBot="1" x14ac:dyDescent="0.25">
      <c r="A663" s="214">
        <f>ROWS(A664:A670)-1</f>
        <v>6</v>
      </c>
      <c r="B663" s="215" t="s">
        <v>1805</v>
      </c>
      <c r="C663" s="220"/>
      <c r="D663" s="217"/>
      <c r="E663" s="217"/>
      <c r="F663" s="238"/>
      <c r="G663" s="239"/>
      <c r="H663" s="217"/>
      <c r="I663" s="217"/>
      <c r="J663" s="217"/>
      <c r="K663" s="220"/>
      <c r="L663" s="6">
        <v>41209</v>
      </c>
      <c r="M663" s="34" t="s">
        <v>1804</v>
      </c>
      <c r="N663" s="23"/>
      <c r="O663" s="33" t="str">
        <f>IF(COUNTIF(N664:N670,"?")&gt;0,"?",IF(AND(P663="◄",Q663="►"),"◄►",IF(P663="◄","◄",IF(Q663="►","►",""))))</f>
        <v>◄</v>
      </c>
      <c r="P663" s="32" t="str">
        <f>IF(SUM(P664:P670)+1=ROWS(P664:P670)-COUNTIF(P664:P670,"-"),"","◄")</f>
        <v>◄</v>
      </c>
      <c r="Q663" s="31" t="str">
        <f>IF(SUM(Q664:Q670)&gt;0,"►","")</f>
        <v/>
      </c>
      <c r="R663" s="23"/>
      <c r="S663" s="33" t="str">
        <f>IF(COUNTIF(R664:R670,"?")&gt;0,"?",IF(AND(T663="◄",U663="►"),"◄►",IF(T663="◄","◄",IF(U663="►","►",""))))</f>
        <v>◄</v>
      </c>
      <c r="T663" s="32" t="str">
        <f>IF(SUM(T664:T670)+1=ROWS(T664:T670)-COUNTIF(T664:T670,"-"),"","◄")</f>
        <v>◄</v>
      </c>
      <c r="U663" s="31" t="str">
        <f>IF(SUM(U664:U670)&gt;0,"►","")</f>
        <v/>
      </c>
      <c r="V663" s="10">
        <f>ROWS(V664:V670)-1</f>
        <v>6</v>
      </c>
      <c r="W663" s="30">
        <f>SUM(W664:W670)-W670</f>
        <v>0</v>
      </c>
      <c r="X663" s="29" t="s">
        <v>17</v>
      </c>
      <c r="Y663" s="28"/>
      <c r="Z663" s="30">
        <f>SUM(Z664:Z670)-Z670</f>
        <v>0</v>
      </c>
      <c r="AA663" s="29" t="s">
        <v>17</v>
      </c>
      <c r="AB663" s="28"/>
      <c r="AC663" s="12"/>
      <c r="AD663" s="13"/>
      <c r="AE663" s="12"/>
      <c r="AF663" s="11"/>
      <c r="AG663" s="11"/>
      <c r="AH663" s="5" t="s">
        <v>0</v>
      </c>
      <c r="AI663" s="4"/>
    </row>
    <row r="664" spans="1:35" ht="15" customHeight="1" x14ac:dyDescent="0.25">
      <c r="A664" s="221"/>
      <c r="B664" s="307"/>
      <c r="C664" s="274" t="s">
        <v>1803</v>
      </c>
      <c r="D664" s="314">
        <v>41209</v>
      </c>
      <c r="E664" s="276">
        <v>0.65</v>
      </c>
      <c r="F664" s="318" t="s">
        <v>13</v>
      </c>
      <c r="G664" s="227"/>
      <c r="H664" s="227"/>
      <c r="I664" s="227"/>
      <c r="J664" s="227"/>
      <c r="K664" s="315" t="s">
        <v>1802</v>
      </c>
      <c r="L664" s="26"/>
      <c r="M664" s="25"/>
      <c r="N664" s="23" t="str">
        <f t="shared" ref="N664:N669" si="362">IF(O664="?","?","")</f>
        <v/>
      </c>
      <c r="O664" s="23" t="str">
        <f t="shared" ref="O664:O669" si="363">IF(AND(P664="",Q664&gt;0),"?",IF(P664="","◄",IF(Q664&gt;=1,"►","")))</f>
        <v>◄</v>
      </c>
      <c r="P664" s="24"/>
      <c r="Q664" s="21"/>
      <c r="R664" s="23" t="str">
        <f t="shared" ref="R664:R669" si="364">IF(S664="?","?","")</f>
        <v/>
      </c>
      <c r="S664" s="23" t="str">
        <f t="shared" ref="S664:S669" si="365">IF(AND(T664="",U664&gt;0),"?",IF(T664="","◄",IF(U664&gt;=1,"►","")))</f>
        <v>◄</v>
      </c>
      <c r="T664" s="22"/>
      <c r="U664" s="21"/>
      <c r="V664" s="20"/>
      <c r="W664" s="19"/>
      <c r="X664" s="18">
        <f t="shared" ref="X664:Y669" si="366">(P664*W664)</f>
        <v>0</v>
      </c>
      <c r="Y664" s="17">
        <f t="shared" si="366"/>
        <v>0</v>
      </c>
      <c r="Z664" s="16"/>
      <c r="AA664" s="15">
        <f t="shared" ref="AA664:AB669" si="367">(T664*Z664)</f>
        <v>0</v>
      </c>
      <c r="AB664" s="14">
        <f t="shared" si="367"/>
        <v>0</v>
      </c>
      <c r="AC664" s="12"/>
      <c r="AD664" s="13"/>
      <c r="AE664" s="12"/>
      <c r="AF664" s="11"/>
      <c r="AG664" s="11"/>
      <c r="AH664" s="5" t="s">
        <v>0</v>
      </c>
      <c r="AI664" s="4"/>
    </row>
    <row r="665" spans="1:35" ht="15" customHeight="1" x14ac:dyDescent="0.25">
      <c r="A665" s="221"/>
      <c r="B665" s="307"/>
      <c r="C665" s="274">
        <v>4286</v>
      </c>
      <c r="D665" s="314">
        <v>41209</v>
      </c>
      <c r="E665" s="276">
        <v>0.65</v>
      </c>
      <c r="F665" s="318" t="s">
        <v>13</v>
      </c>
      <c r="G665" s="227"/>
      <c r="H665" s="227"/>
      <c r="I665" s="227"/>
      <c r="J665" s="227"/>
      <c r="K665" s="315" t="s">
        <v>1547</v>
      </c>
      <c r="L665" s="26"/>
      <c r="M665" s="25"/>
      <c r="N665" s="23" t="str">
        <f t="shared" si="362"/>
        <v/>
      </c>
      <c r="O665" s="23" t="str">
        <f t="shared" si="363"/>
        <v>◄</v>
      </c>
      <c r="P665" s="24"/>
      <c r="Q665" s="21"/>
      <c r="R665" s="23" t="str">
        <f t="shared" si="364"/>
        <v/>
      </c>
      <c r="S665" s="23" t="str">
        <f t="shared" si="365"/>
        <v>◄</v>
      </c>
      <c r="T665" s="22"/>
      <c r="U665" s="21"/>
      <c r="V665" s="20"/>
      <c r="W665" s="19"/>
      <c r="X665" s="18">
        <f t="shared" si="366"/>
        <v>0</v>
      </c>
      <c r="Y665" s="17">
        <f t="shared" si="366"/>
        <v>0</v>
      </c>
      <c r="Z665" s="16"/>
      <c r="AA665" s="15">
        <f t="shared" si="367"/>
        <v>0</v>
      </c>
      <c r="AB665" s="14">
        <f t="shared" si="367"/>
        <v>0</v>
      </c>
      <c r="AC665" s="12"/>
      <c r="AD665" s="13"/>
      <c r="AE665" s="12"/>
      <c r="AF665" s="11"/>
      <c r="AG665" s="11"/>
      <c r="AH665" s="5" t="s">
        <v>0</v>
      </c>
      <c r="AI665" s="4"/>
    </row>
    <row r="666" spans="1:35" ht="15" customHeight="1" x14ac:dyDescent="0.25">
      <c r="A666" s="221"/>
      <c r="B666" s="307"/>
      <c r="C666" s="274">
        <v>4287</v>
      </c>
      <c r="D666" s="314">
        <v>41209</v>
      </c>
      <c r="E666" s="276">
        <v>0.65</v>
      </c>
      <c r="F666" s="318" t="s">
        <v>13</v>
      </c>
      <c r="G666" s="227"/>
      <c r="H666" s="227"/>
      <c r="I666" s="227"/>
      <c r="J666" s="227"/>
      <c r="K666" s="228" t="s">
        <v>1801</v>
      </c>
      <c r="L666" s="26"/>
      <c r="M666" s="25"/>
      <c r="N666" s="23" t="str">
        <f t="shared" si="362"/>
        <v/>
      </c>
      <c r="O666" s="23" t="str">
        <f t="shared" si="363"/>
        <v>◄</v>
      </c>
      <c r="P666" s="24"/>
      <c r="Q666" s="21"/>
      <c r="R666" s="23" t="str">
        <f t="shared" si="364"/>
        <v/>
      </c>
      <c r="S666" s="23" t="str">
        <f t="shared" si="365"/>
        <v>◄</v>
      </c>
      <c r="T666" s="22"/>
      <c r="U666" s="21"/>
      <c r="V666" s="20"/>
      <c r="W666" s="19"/>
      <c r="X666" s="18">
        <f t="shared" si="366"/>
        <v>0</v>
      </c>
      <c r="Y666" s="17">
        <f t="shared" si="366"/>
        <v>0</v>
      </c>
      <c r="Z666" s="16"/>
      <c r="AA666" s="15">
        <f t="shared" si="367"/>
        <v>0</v>
      </c>
      <c r="AB666" s="14">
        <f t="shared" si="367"/>
        <v>0</v>
      </c>
      <c r="AC666" s="12"/>
      <c r="AD666" s="13"/>
      <c r="AE666" s="12"/>
      <c r="AF666" s="11"/>
      <c r="AG666" s="11"/>
      <c r="AH666" s="5" t="s">
        <v>0</v>
      </c>
      <c r="AI666" s="4"/>
    </row>
    <row r="667" spans="1:35" ht="29.4" customHeight="1" x14ac:dyDescent="0.25">
      <c r="A667" s="221"/>
      <c r="B667" s="307"/>
      <c r="C667" s="274">
        <v>4288</v>
      </c>
      <c r="D667" s="314">
        <v>41209</v>
      </c>
      <c r="E667" s="276">
        <v>0.65</v>
      </c>
      <c r="F667" s="318" t="s">
        <v>13</v>
      </c>
      <c r="G667" s="227"/>
      <c r="H667" s="227"/>
      <c r="I667" s="227"/>
      <c r="J667" s="227"/>
      <c r="K667" s="228" t="s">
        <v>1800</v>
      </c>
      <c r="L667" s="26"/>
      <c r="M667" s="25"/>
      <c r="N667" s="23" t="str">
        <f t="shared" si="362"/>
        <v/>
      </c>
      <c r="O667" s="23" t="str">
        <f t="shared" si="363"/>
        <v>◄</v>
      </c>
      <c r="P667" s="24"/>
      <c r="Q667" s="21"/>
      <c r="R667" s="23" t="str">
        <f t="shared" si="364"/>
        <v/>
      </c>
      <c r="S667" s="23" t="str">
        <f t="shared" si="365"/>
        <v>◄</v>
      </c>
      <c r="T667" s="22"/>
      <c r="U667" s="21"/>
      <c r="V667" s="20"/>
      <c r="W667" s="19"/>
      <c r="X667" s="18">
        <f t="shared" si="366"/>
        <v>0</v>
      </c>
      <c r="Y667" s="17">
        <f t="shared" si="366"/>
        <v>0</v>
      </c>
      <c r="Z667" s="16"/>
      <c r="AA667" s="15">
        <f t="shared" si="367"/>
        <v>0</v>
      </c>
      <c r="AB667" s="14">
        <f t="shared" si="367"/>
        <v>0</v>
      </c>
      <c r="AC667" s="12"/>
      <c r="AD667" s="13"/>
      <c r="AE667" s="12"/>
      <c r="AF667" s="11"/>
      <c r="AG667" s="11"/>
      <c r="AH667" s="5" t="s">
        <v>0</v>
      </c>
      <c r="AI667" s="4"/>
    </row>
    <row r="668" spans="1:35" ht="15" customHeight="1" x14ac:dyDescent="0.25">
      <c r="A668" s="221"/>
      <c r="B668" s="307"/>
      <c r="C668" s="274">
        <v>4289</v>
      </c>
      <c r="D668" s="314">
        <v>41209</v>
      </c>
      <c r="E668" s="276">
        <v>0.65</v>
      </c>
      <c r="F668" s="318" t="s">
        <v>13</v>
      </c>
      <c r="G668" s="227"/>
      <c r="H668" s="227"/>
      <c r="I668" s="227"/>
      <c r="J668" s="227"/>
      <c r="K668" s="315" t="s">
        <v>1799</v>
      </c>
      <c r="L668" s="26"/>
      <c r="M668" s="25"/>
      <c r="N668" s="23" t="str">
        <f t="shared" si="362"/>
        <v/>
      </c>
      <c r="O668" s="23" t="str">
        <f t="shared" si="363"/>
        <v>◄</v>
      </c>
      <c r="P668" s="24"/>
      <c r="Q668" s="21"/>
      <c r="R668" s="23" t="str">
        <f t="shared" si="364"/>
        <v/>
      </c>
      <c r="S668" s="23" t="str">
        <f t="shared" si="365"/>
        <v>◄</v>
      </c>
      <c r="T668" s="22"/>
      <c r="U668" s="21"/>
      <c r="V668" s="20"/>
      <c r="W668" s="19"/>
      <c r="X668" s="18">
        <f t="shared" si="366"/>
        <v>0</v>
      </c>
      <c r="Y668" s="17">
        <f t="shared" si="366"/>
        <v>0</v>
      </c>
      <c r="Z668" s="16"/>
      <c r="AA668" s="15">
        <f t="shared" si="367"/>
        <v>0</v>
      </c>
      <c r="AB668" s="14">
        <f t="shared" si="367"/>
        <v>0</v>
      </c>
      <c r="AC668" s="12"/>
      <c r="AD668" s="13"/>
      <c r="AE668" s="12"/>
      <c r="AF668" s="11"/>
      <c r="AG668" s="11"/>
      <c r="AH668" s="5" t="s">
        <v>0</v>
      </c>
      <c r="AI668" s="4"/>
    </row>
    <row r="669" spans="1:35" ht="15" customHeight="1" thickBot="1" x14ac:dyDescent="0.3">
      <c r="A669" s="221"/>
      <c r="B669" s="307"/>
      <c r="C669" s="247" t="s">
        <v>1798</v>
      </c>
      <c r="D669" s="314">
        <v>41209</v>
      </c>
      <c r="E669" s="276">
        <v>3.25</v>
      </c>
      <c r="F669" s="318" t="s">
        <v>13</v>
      </c>
      <c r="G669" s="227"/>
      <c r="H669" s="227"/>
      <c r="I669" s="227"/>
      <c r="J669" s="227"/>
      <c r="K669" s="317" t="s">
        <v>1797</v>
      </c>
      <c r="L669" s="26"/>
      <c r="M669" s="25"/>
      <c r="N669" s="23" t="str">
        <f t="shared" si="362"/>
        <v/>
      </c>
      <c r="O669" s="23" t="str">
        <f t="shared" si="363"/>
        <v>◄</v>
      </c>
      <c r="P669" s="24"/>
      <c r="Q669" s="21"/>
      <c r="R669" s="23" t="str">
        <f t="shared" si="364"/>
        <v/>
      </c>
      <c r="S669" s="23" t="str">
        <f t="shared" si="365"/>
        <v>◄</v>
      </c>
      <c r="T669" s="22"/>
      <c r="U669" s="21"/>
      <c r="V669" s="20"/>
      <c r="W669" s="19"/>
      <c r="X669" s="18">
        <f t="shared" si="366"/>
        <v>0</v>
      </c>
      <c r="Y669" s="17">
        <f t="shared" si="366"/>
        <v>0</v>
      </c>
      <c r="Z669" s="16"/>
      <c r="AA669" s="15">
        <f t="shared" si="367"/>
        <v>0</v>
      </c>
      <c r="AB669" s="14">
        <f t="shared" si="367"/>
        <v>0</v>
      </c>
      <c r="AC669" s="12"/>
      <c r="AD669" s="13"/>
      <c r="AE669" s="12"/>
      <c r="AF669" s="11"/>
      <c r="AG669" s="11"/>
      <c r="AH669" s="5" t="s">
        <v>0</v>
      </c>
      <c r="AI669" s="4"/>
    </row>
    <row r="670" spans="1:35" ht="15" customHeight="1" thickTop="1" thickBot="1" x14ac:dyDescent="0.25">
      <c r="A670" s="214">
        <f>ROWS(A671:A672)-1</f>
        <v>1</v>
      </c>
      <c r="B670" s="215" t="s">
        <v>1796</v>
      </c>
      <c r="C670" s="220"/>
      <c r="D670" s="217"/>
      <c r="E670" s="217"/>
      <c r="F670" s="238"/>
      <c r="G670" s="239"/>
      <c r="H670" s="217"/>
      <c r="I670" s="217"/>
      <c r="J670" s="217"/>
      <c r="K670" s="220"/>
      <c r="L670" s="6">
        <v>41209</v>
      </c>
      <c r="M670" s="34" t="s">
        <v>1795</v>
      </c>
      <c r="N670" s="23"/>
      <c r="O670" s="33" t="str">
        <f>IF(COUNTIF(N671:N672,"?")&gt;0,"?",IF(AND(P670="◄",Q670="►"),"◄►",IF(P670="◄","◄",IF(Q670="►","►",""))))</f>
        <v>◄</v>
      </c>
      <c r="P670" s="32" t="str">
        <f>IF(SUM(P671:P672)+1=ROWS(P671:P672)-COUNTIF(P671:P672,"-"),"","◄")</f>
        <v>◄</v>
      </c>
      <c r="Q670" s="31" t="str">
        <f>IF(SUM(Q671:Q672)&gt;0,"►","")</f>
        <v/>
      </c>
      <c r="R670" s="23"/>
      <c r="S670" s="33" t="str">
        <f>IF(COUNTIF(R671:R672,"?")&gt;0,"?",IF(AND(T670="◄",U670="►"),"◄►",IF(T670="◄","◄",IF(U670="►","►",""))))</f>
        <v>◄</v>
      </c>
      <c r="T670" s="32" t="str">
        <f>IF(SUM(T671:T672)+1=ROWS(T671:T672)-COUNTIF(T671:T672,"-"),"","◄")</f>
        <v>◄</v>
      </c>
      <c r="U670" s="31" t="str">
        <f>IF(SUM(U671:U672)&gt;0,"►","")</f>
        <v/>
      </c>
      <c r="V670" s="10">
        <f>ROWS(V671:V672)-1</f>
        <v>1</v>
      </c>
      <c r="W670" s="30">
        <f>SUM(W671:W672)-W672</f>
        <v>0</v>
      </c>
      <c r="X670" s="29" t="s">
        <v>17</v>
      </c>
      <c r="Y670" s="28"/>
      <c r="Z670" s="30">
        <f>SUM(Z671:Z672)-Z672</f>
        <v>0</v>
      </c>
      <c r="AA670" s="29" t="s">
        <v>17</v>
      </c>
      <c r="AB670" s="28"/>
      <c r="AC670" s="12"/>
      <c r="AD670" s="13"/>
      <c r="AE670" s="12"/>
      <c r="AF670" s="11"/>
      <c r="AG670" s="11"/>
      <c r="AH670" s="5" t="s">
        <v>0</v>
      </c>
      <c r="AI670" s="4"/>
    </row>
    <row r="671" spans="1:35" ht="15" customHeight="1" thickBot="1" x14ac:dyDescent="0.3">
      <c r="A671" s="221"/>
      <c r="B671" s="307"/>
      <c r="C671" s="281" t="s">
        <v>1794</v>
      </c>
      <c r="D671" s="314">
        <v>41209</v>
      </c>
      <c r="E671" s="276">
        <v>0.65</v>
      </c>
      <c r="F671" s="318" t="s">
        <v>13</v>
      </c>
      <c r="G671" s="227"/>
      <c r="H671" s="227"/>
      <c r="I671" s="227"/>
      <c r="J671" s="227"/>
      <c r="K671" s="315" t="s">
        <v>1793</v>
      </c>
      <c r="L671" s="26"/>
      <c r="M671" s="25"/>
      <c r="N671" s="23" t="str">
        <f>IF(O671="?","?","")</f>
        <v/>
      </c>
      <c r="O671" s="23" t="str">
        <f>IF(AND(P671="",Q671&gt;0),"?",IF(P671="","◄",IF(Q671&gt;=1,"►","")))</f>
        <v>◄</v>
      </c>
      <c r="P671" s="24"/>
      <c r="Q671" s="21"/>
      <c r="R671" s="23" t="str">
        <f>IF(S671="?","?","")</f>
        <v/>
      </c>
      <c r="S671" s="23" t="str">
        <f>IF(AND(T671="",U671&gt;0),"?",IF(T671="","◄",IF(U671&gt;=1,"►","")))</f>
        <v>◄</v>
      </c>
      <c r="T671" s="22"/>
      <c r="U671" s="21"/>
      <c r="V671" s="20"/>
      <c r="W671" s="19"/>
      <c r="X671" s="18">
        <f>(P671*W671)</f>
        <v>0</v>
      </c>
      <c r="Y671" s="17">
        <f>(Q671*X671)</f>
        <v>0</v>
      </c>
      <c r="Z671" s="16"/>
      <c r="AA671" s="15">
        <f>(T671*Z671)</f>
        <v>0</v>
      </c>
      <c r="AB671" s="14">
        <f>(U671*AA671)</f>
        <v>0</v>
      </c>
      <c r="AC671" s="12"/>
      <c r="AD671" s="13"/>
      <c r="AE671" s="12"/>
      <c r="AF671" s="11"/>
      <c r="AG671" s="11"/>
      <c r="AH671" s="5" t="s">
        <v>0</v>
      </c>
      <c r="AI671" s="4"/>
    </row>
    <row r="672" spans="1:35" ht="15" customHeight="1" thickTop="1" thickBot="1" x14ac:dyDescent="0.25">
      <c r="A672" s="214">
        <f>ROWS(A673:A683)-1</f>
        <v>10</v>
      </c>
      <c r="B672" s="215" t="s">
        <v>1792</v>
      </c>
      <c r="C672" s="220"/>
      <c r="D672" s="217"/>
      <c r="E672" s="217"/>
      <c r="F672" s="238"/>
      <c r="G672" s="239"/>
      <c r="H672" s="217"/>
      <c r="I672" s="217"/>
      <c r="J672" s="217"/>
      <c r="K672" s="220"/>
      <c r="L672" s="6">
        <v>41209</v>
      </c>
      <c r="M672" s="34" t="s">
        <v>1791</v>
      </c>
      <c r="N672" s="23"/>
      <c r="O672" s="33" t="str">
        <f>IF(COUNTIF(N673:N683,"?")&gt;0,"?",IF(AND(P672="◄",Q672="►"),"◄►",IF(P672="◄","◄",IF(Q672="►","►",""))))</f>
        <v>◄</v>
      </c>
      <c r="P672" s="32" t="str">
        <f>IF(SUM(P673:P683)+1=ROWS(P673:P683)-COUNTIF(P673:P683,"-"),"","◄")</f>
        <v>◄</v>
      </c>
      <c r="Q672" s="31" t="str">
        <f>IF(SUM(Q673:Q683)&gt;0,"►","")</f>
        <v/>
      </c>
      <c r="R672" s="23"/>
      <c r="S672" s="33" t="str">
        <f>IF(COUNTIF(R673:R683,"?")&gt;0,"?",IF(AND(T672="◄",U672="►"),"◄►",IF(T672="◄","◄",IF(U672="►","►",""))))</f>
        <v>◄</v>
      </c>
      <c r="T672" s="32" t="str">
        <f>IF(SUM(T673:T683)+1=ROWS(T673:T683)-COUNTIF(T673:T683,"-"),"","◄")</f>
        <v>◄</v>
      </c>
      <c r="U672" s="31" t="str">
        <f>IF(SUM(U673:U683)&gt;0,"►","")</f>
        <v/>
      </c>
      <c r="V672" s="10">
        <f>ROWS(V673:V683)-1</f>
        <v>10</v>
      </c>
      <c r="W672" s="30">
        <f>SUM(W673:W683)-W683</f>
        <v>0</v>
      </c>
      <c r="X672" s="29" t="s">
        <v>17</v>
      </c>
      <c r="Y672" s="28"/>
      <c r="Z672" s="30">
        <f>SUM(Z673:Z683)-Z683</f>
        <v>0</v>
      </c>
      <c r="AA672" s="29" t="s">
        <v>17</v>
      </c>
      <c r="AB672" s="28"/>
      <c r="AC672" s="12"/>
      <c r="AD672" s="13"/>
      <c r="AE672" s="12"/>
      <c r="AF672" s="11"/>
      <c r="AG672" s="11"/>
      <c r="AH672" s="5" t="s">
        <v>0</v>
      </c>
      <c r="AI672" s="4"/>
    </row>
    <row r="673" spans="1:35" ht="15" customHeight="1" x14ac:dyDescent="0.25">
      <c r="A673" s="221"/>
      <c r="B673" s="307"/>
      <c r="C673" s="274" t="s">
        <v>1786</v>
      </c>
      <c r="D673" s="314">
        <v>41209</v>
      </c>
      <c r="E673" s="276">
        <v>0.65</v>
      </c>
      <c r="F673" s="199">
        <v>1</v>
      </c>
      <c r="G673" s="227"/>
      <c r="H673" s="227"/>
      <c r="I673" s="227"/>
      <c r="J673" s="227"/>
      <c r="K673" s="228" t="s">
        <v>1790</v>
      </c>
      <c r="L673" s="26"/>
      <c r="M673" s="66" t="s">
        <v>8</v>
      </c>
      <c r="N673" s="23" t="str">
        <f t="shared" ref="N673:N682" si="368">IF(O673="?","?","")</f>
        <v/>
      </c>
      <c r="O673" s="23" t="str">
        <f t="shared" ref="O673:O682" si="369">IF(AND(P673="",Q673&gt;0),"?",IF(P673="","◄",IF(Q673&gt;=1,"►","")))</f>
        <v>◄</v>
      </c>
      <c r="P673" s="24"/>
      <c r="Q673" s="21"/>
      <c r="R673" s="23" t="str">
        <f t="shared" ref="R673:R682" si="370">IF(S673="?","?","")</f>
        <v/>
      </c>
      <c r="S673" s="23" t="str">
        <f t="shared" ref="S673:S682" si="371">IF(AND(T673="",U673&gt;0),"?",IF(T673="","◄",IF(U673&gt;=1,"►","")))</f>
        <v>◄</v>
      </c>
      <c r="T673" s="22"/>
      <c r="U673" s="21"/>
      <c r="V673" s="20"/>
      <c r="W673" s="19"/>
      <c r="X673" s="18">
        <f t="shared" ref="X673:X682" si="372">(P673*W673)</f>
        <v>0</v>
      </c>
      <c r="Y673" s="17">
        <f t="shared" ref="Y673:Y682" si="373">(Q673*X673)</f>
        <v>0</v>
      </c>
      <c r="Z673" s="16"/>
      <c r="AA673" s="15">
        <f t="shared" ref="AA673:AA682" si="374">(T673*Z673)</f>
        <v>0</v>
      </c>
      <c r="AB673" s="14">
        <f t="shared" ref="AB673:AB682" si="375">(U673*AA673)</f>
        <v>0</v>
      </c>
      <c r="AC673" s="12"/>
      <c r="AD673" s="13"/>
      <c r="AE673" s="12"/>
      <c r="AF673" s="11"/>
      <c r="AG673" s="11"/>
      <c r="AH673" s="5" t="s">
        <v>0</v>
      </c>
      <c r="AI673" s="4"/>
    </row>
    <row r="674" spans="1:35" ht="15" customHeight="1" x14ac:dyDescent="0.25">
      <c r="A674" s="221"/>
      <c r="B674" s="307"/>
      <c r="C674" s="281" t="s">
        <v>1789</v>
      </c>
      <c r="D674" s="314">
        <v>41209</v>
      </c>
      <c r="E674" s="276">
        <v>0.65</v>
      </c>
      <c r="F674" s="199">
        <v>1</v>
      </c>
      <c r="G674" s="227"/>
      <c r="H674" s="227"/>
      <c r="I674" s="227"/>
      <c r="J674" s="274" t="s">
        <v>1786</v>
      </c>
      <c r="K674" s="323" t="s">
        <v>183</v>
      </c>
      <c r="L674" s="26"/>
      <c r="M674" s="25"/>
      <c r="N674" s="23" t="str">
        <f t="shared" si="368"/>
        <v/>
      </c>
      <c r="O674" s="23" t="str">
        <f t="shared" si="369"/>
        <v>◄</v>
      </c>
      <c r="P674" s="24"/>
      <c r="Q674" s="21"/>
      <c r="R674" s="23" t="str">
        <f t="shared" si="370"/>
        <v/>
      </c>
      <c r="S674" s="23" t="str">
        <f t="shared" si="371"/>
        <v>◄</v>
      </c>
      <c r="T674" s="22"/>
      <c r="U674" s="21"/>
      <c r="V674" s="20"/>
      <c r="W674" s="19"/>
      <c r="X674" s="18">
        <f t="shared" si="372"/>
        <v>0</v>
      </c>
      <c r="Y674" s="17">
        <f t="shared" si="373"/>
        <v>0</v>
      </c>
      <c r="Z674" s="16"/>
      <c r="AA674" s="15">
        <f t="shared" si="374"/>
        <v>0</v>
      </c>
      <c r="AB674" s="14">
        <f t="shared" si="375"/>
        <v>0</v>
      </c>
      <c r="AC674" s="12"/>
      <c r="AD674" s="13"/>
      <c r="AE674" s="12"/>
      <c r="AF674" s="11"/>
      <c r="AG674" s="11"/>
      <c r="AH674" s="5" t="s">
        <v>0</v>
      </c>
      <c r="AI674" s="4"/>
    </row>
    <row r="675" spans="1:35" ht="15" customHeight="1" x14ac:dyDescent="0.25">
      <c r="A675" s="221"/>
      <c r="B675" s="307"/>
      <c r="C675" s="281" t="s">
        <v>1788</v>
      </c>
      <c r="D675" s="314">
        <v>41209</v>
      </c>
      <c r="E675" s="276">
        <v>0.65</v>
      </c>
      <c r="F675" s="199">
        <v>1</v>
      </c>
      <c r="G675" s="227"/>
      <c r="H675" s="227"/>
      <c r="I675" s="227"/>
      <c r="J675" s="274" t="s">
        <v>1786</v>
      </c>
      <c r="K675" s="323" t="s">
        <v>181</v>
      </c>
      <c r="L675" s="26"/>
      <c r="M675" s="25"/>
      <c r="N675" s="23" t="str">
        <f t="shared" si="368"/>
        <v/>
      </c>
      <c r="O675" s="23" t="str">
        <f t="shared" si="369"/>
        <v>◄</v>
      </c>
      <c r="P675" s="24"/>
      <c r="Q675" s="21"/>
      <c r="R675" s="23" t="str">
        <f t="shared" si="370"/>
        <v/>
      </c>
      <c r="S675" s="23" t="str">
        <f t="shared" si="371"/>
        <v>◄</v>
      </c>
      <c r="T675" s="22"/>
      <c r="U675" s="21"/>
      <c r="V675" s="20"/>
      <c r="W675" s="19"/>
      <c r="X675" s="18">
        <f t="shared" si="372"/>
        <v>0</v>
      </c>
      <c r="Y675" s="17">
        <f t="shared" si="373"/>
        <v>0</v>
      </c>
      <c r="Z675" s="16"/>
      <c r="AA675" s="15">
        <f t="shared" si="374"/>
        <v>0</v>
      </c>
      <c r="AB675" s="14">
        <f t="shared" si="375"/>
        <v>0</v>
      </c>
      <c r="AC675" s="12"/>
      <c r="AD675" s="13"/>
      <c r="AE675" s="12"/>
      <c r="AF675" s="11"/>
      <c r="AG675" s="11"/>
      <c r="AH675" s="5" t="s">
        <v>0</v>
      </c>
      <c r="AI675" s="4"/>
    </row>
    <row r="676" spans="1:35" ht="15" customHeight="1" x14ac:dyDescent="0.25">
      <c r="A676" s="221"/>
      <c r="B676" s="307"/>
      <c r="C676" s="281" t="s">
        <v>1787</v>
      </c>
      <c r="D676" s="314">
        <v>41209</v>
      </c>
      <c r="E676" s="276">
        <v>0.65</v>
      </c>
      <c r="F676" s="199">
        <v>1</v>
      </c>
      <c r="G676" s="227"/>
      <c r="H676" s="227"/>
      <c r="I676" s="227"/>
      <c r="J676" s="274" t="s">
        <v>1786</v>
      </c>
      <c r="K676" s="323" t="s">
        <v>491</v>
      </c>
      <c r="L676" s="26"/>
      <c r="M676" s="25"/>
      <c r="N676" s="23" t="str">
        <f t="shared" si="368"/>
        <v/>
      </c>
      <c r="O676" s="23" t="str">
        <f t="shared" si="369"/>
        <v>◄</v>
      </c>
      <c r="P676" s="24"/>
      <c r="Q676" s="21"/>
      <c r="R676" s="23" t="str">
        <f t="shared" si="370"/>
        <v/>
      </c>
      <c r="S676" s="23" t="str">
        <f t="shared" si="371"/>
        <v>◄</v>
      </c>
      <c r="T676" s="22"/>
      <c r="U676" s="21"/>
      <c r="V676" s="20"/>
      <c r="W676" s="19"/>
      <c r="X676" s="18">
        <f t="shared" si="372"/>
        <v>0</v>
      </c>
      <c r="Y676" s="17">
        <f t="shared" si="373"/>
        <v>0</v>
      </c>
      <c r="Z676" s="16"/>
      <c r="AA676" s="15">
        <f t="shared" si="374"/>
        <v>0</v>
      </c>
      <c r="AB676" s="14">
        <f t="shared" si="375"/>
        <v>0</v>
      </c>
      <c r="AC676" s="12"/>
      <c r="AD676" s="13"/>
      <c r="AE676" s="12"/>
      <c r="AF676" s="11"/>
      <c r="AG676" s="11"/>
      <c r="AH676" s="5" t="s">
        <v>0</v>
      </c>
      <c r="AI676" s="4"/>
    </row>
    <row r="677" spans="1:35" ht="15" customHeight="1" x14ac:dyDescent="0.25">
      <c r="A677" s="221"/>
      <c r="B677" s="307"/>
      <c r="C677" s="247" t="s">
        <v>1785</v>
      </c>
      <c r="D677" s="314">
        <v>41209</v>
      </c>
      <c r="E677" s="276">
        <v>6.5</v>
      </c>
      <c r="F677" s="199">
        <v>1</v>
      </c>
      <c r="G677" s="227"/>
      <c r="H677" s="227"/>
      <c r="I677" s="227"/>
      <c r="J677" s="227"/>
      <c r="K677" s="317" t="s">
        <v>1784</v>
      </c>
      <c r="L677" s="26"/>
      <c r="M677" s="25"/>
      <c r="N677" s="23" t="str">
        <f t="shared" si="368"/>
        <v/>
      </c>
      <c r="O677" s="23" t="str">
        <f t="shared" si="369"/>
        <v>◄</v>
      </c>
      <c r="P677" s="24"/>
      <c r="Q677" s="21"/>
      <c r="R677" s="23" t="str">
        <f t="shared" si="370"/>
        <v/>
      </c>
      <c r="S677" s="23" t="str">
        <f t="shared" si="371"/>
        <v>◄</v>
      </c>
      <c r="T677" s="22"/>
      <c r="U677" s="21"/>
      <c r="V677" s="20"/>
      <c r="W677" s="19"/>
      <c r="X677" s="18">
        <f t="shared" si="372"/>
        <v>0</v>
      </c>
      <c r="Y677" s="17">
        <f t="shared" si="373"/>
        <v>0</v>
      </c>
      <c r="Z677" s="16"/>
      <c r="AA677" s="15">
        <f t="shared" si="374"/>
        <v>0</v>
      </c>
      <c r="AB677" s="14">
        <f t="shared" si="375"/>
        <v>0</v>
      </c>
      <c r="AC677" s="12"/>
      <c r="AD677" s="13"/>
      <c r="AE677" s="12"/>
      <c r="AF677" s="11"/>
      <c r="AG677" s="11"/>
      <c r="AH677" s="5" t="s">
        <v>0</v>
      </c>
      <c r="AI677" s="4"/>
    </row>
    <row r="678" spans="1:35" ht="15" customHeight="1" x14ac:dyDescent="0.25">
      <c r="A678" s="221"/>
      <c r="B678" s="307"/>
      <c r="C678" s="274">
        <v>4292</v>
      </c>
      <c r="D678" s="314">
        <v>41209</v>
      </c>
      <c r="E678" s="276">
        <v>0.65</v>
      </c>
      <c r="F678" s="199">
        <v>1</v>
      </c>
      <c r="G678" s="227"/>
      <c r="H678" s="227"/>
      <c r="I678" s="227"/>
      <c r="J678" s="227"/>
      <c r="K678" s="228" t="s">
        <v>1783</v>
      </c>
      <c r="L678" s="26"/>
      <c r="M678" s="66" t="s">
        <v>8</v>
      </c>
      <c r="N678" s="23" t="str">
        <f t="shared" si="368"/>
        <v/>
      </c>
      <c r="O678" s="23" t="str">
        <f t="shared" si="369"/>
        <v>◄</v>
      </c>
      <c r="P678" s="24"/>
      <c r="Q678" s="21"/>
      <c r="R678" s="23" t="str">
        <f t="shared" si="370"/>
        <v/>
      </c>
      <c r="S678" s="23" t="str">
        <f t="shared" si="371"/>
        <v>◄</v>
      </c>
      <c r="T678" s="22"/>
      <c r="U678" s="21"/>
      <c r="V678" s="20"/>
      <c r="W678" s="19"/>
      <c r="X678" s="18">
        <f t="shared" si="372"/>
        <v>0</v>
      </c>
      <c r="Y678" s="17">
        <f t="shared" si="373"/>
        <v>0</v>
      </c>
      <c r="Z678" s="16"/>
      <c r="AA678" s="15">
        <f t="shared" si="374"/>
        <v>0</v>
      </c>
      <c r="AB678" s="14">
        <f t="shared" si="375"/>
        <v>0</v>
      </c>
      <c r="AC678" s="12"/>
      <c r="AD678" s="13"/>
      <c r="AE678" s="12"/>
      <c r="AF678" s="11"/>
      <c r="AG678" s="11"/>
      <c r="AH678" s="5" t="s">
        <v>0</v>
      </c>
      <c r="AI678" s="4"/>
    </row>
    <row r="679" spans="1:35" ht="15" customHeight="1" x14ac:dyDescent="0.25">
      <c r="A679" s="221"/>
      <c r="B679" s="307"/>
      <c r="C679" s="281" t="s">
        <v>1782</v>
      </c>
      <c r="D679" s="314">
        <v>41209</v>
      </c>
      <c r="E679" s="276">
        <v>0.65</v>
      </c>
      <c r="F679" s="199">
        <v>1</v>
      </c>
      <c r="G679" s="227"/>
      <c r="H679" s="227"/>
      <c r="I679" s="227"/>
      <c r="J679" s="274">
        <v>4292</v>
      </c>
      <c r="K679" s="323" t="s">
        <v>183</v>
      </c>
      <c r="L679" s="26"/>
      <c r="M679" s="25"/>
      <c r="N679" s="23" t="str">
        <f t="shared" si="368"/>
        <v/>
      </c>
      <c r="O679" s="23" t="str">
        <f t="shared" si="369"/>
        <v>◄</v>
      </c>
      <c r="P679" s="24"/>
      <c r="Q679" s="21"/>
      <c r="R679" s="23" t="str">
        <f t="shared" si="370"/>
        <v/>
      </c>
      <c r="S679" s="23" t="str">
        <f t="shared" si="371"/>
        <v>◄</v>
      </c>
      <c r="T679" s="22"/>
      <c r="U679" s="21"/>
      <c r="V679" s="20"/>
      <c r="W679" s="19"/>
      <c r="X679" s="18">
        <f t="shared" si="372"/>
        <v>0</v>
      </c>
      <c r="Y679" s="17">
        <f t="shared" si="373"/>
        <v>0</v>
      </c>
      <c r="Z679" s="16"/>
      <c r="AA679" s="15">
        <f t="shared" si="374"/>
        <v>0</v>
      </c>
      <c r="AB679" s="14">
        <f t="shared" si="375"/>
        <v>0</v>
      </c>
      <c r="AC679" s="12"/>
      <c r="AD679" s="13"/>
      <c r="AE679" s="12"/>
      <c r="AF679" s="11"/>
      <c r="AG679" s="11"/>
      <c r="AH679" s="5" t="s">
        <v>0</v>
      </c>
      <c r="AI679" s="4"/>
    </row>
    <row r="680" spans="1:35" ht="15" customHeight="1" x14ac:dyDescent="0.25">
      <c r="A680" s="221"/>
      <c r="B680" s="307"/>
      <c r="C680" s="281" t="s">
        <v>1781</v>
      </c>
      <c r="D680" s="314">
        <v>41209</v>
      </c>
      <c r="E680" s="276">
        <v>0.65</v>
      </c>
      <c r="F680" s="199">
        <v>1</v>
      </c>
      <c r="G680" s="227"/>
      <c r="H680" s="227"/>
      <c r="I680" s="227"/>
      <c r="J680" s="274">
        <v>4292</v>
      </c>
      <c r="K680" s="323" t="s">
        <v>181</v>
      </c>
      <c r="L680" s="26"/>
      <c r="M680" s="25"/>
      <c r="N680" s="23" t="str">
        <f t="shared" si="368"/>
        <v/>
      </c>
      <c r="O680" s="23" t="str">
        <f t="shared" si="369"/>
        <v>◄</v>
      </c>
      <c r="P680" s="24"/>
      <c r="Q680" s="21"/>
      <c r="R680" s="23" t="str">
        <f t="shared" si="370"/>
        <v/>
      </c>
      <c r="S680" s="23" t="str">
        <f t="shared" si="371"/>
        <v>◄</v>
      </c>
      <c r="T680" s="22"/>
      <c r="U680" s="21"/>
      <c r="V680" s="20"/>
      <c r="W680" s="19"/>
      <c r="X680" s="18">
        <f t="shared" si="372"/>
        <v>0</v>
      </c>
      <c r="Y680" s="17">
        <f t="shared" si="373"/>
        <v>0</v>
      </c>
      <c r="Z680" s="16"/>
      <c r="AA680" s="15">
        <f t="shared" si="374"/>
        <v>0</v>
      </c>
      <c r="AB680" s="14">
        <f t="shared" si="375"/>
        <v>0</v>
      </c>
      <c r="AC680" s="12"/>
      <c r="AD680" s="13"/>
      <c r="AE680" s="12"/>
      <c r="AF680" s="11"/>
      <c r="AG680" s="11"/>
      <c r="AH680" s="5" t="s">
        <v>0</v>
      </c>
      <c r="AI680" s="4"/>
    </row>
    <row r="681" spans="1:35" ht="15" customHeight="1" x14ac:dyDescent="0.25">
      <c r="A681" s="221"/>
      <c r="B681" s="307"/>
      <c r="C681" s="281" t="s">
        <v>1780</v>
      </c>
      <c r="D681" s="314">
        <v>41209</v>
      </c>
      <c r="E681" s="276">
        <v>0.65</v>
      </c>
      <c r="F681" s="199">
        <v>1</v>
      </c>
      <c r="G681" s="227"/>
      <c r="H681" s="227"/>
      <c r="I681" s="227"/>
      <c r="J681" s="274">
        <v>4292</v>
      </c>
      <c r="K681" s="323" t="s">
        <v>491</v>
      </c>
      <c r="L681" s="26"/>
      <c r="M681" s="25"/>
      <c r="N681" s="23" t="str">
        <f t="shared" si="368"/>
        <v/>
      </c>
      <c r="O681" s="23" t="str">
        <f t="shared" si="369"/>
        <v>◄</v>
      </c>
      <c r="P681" s="24"/>
      <c r="Q681" s="21"/>
      <c r="R681" s="23" t="str">
        <f t="shared" si="370"/>
        <v/>
      </c>
      <c r="S681" s="23" t="str">
        <f t="shared" si="371"/>
        <v>◄</v>
      </c>
      <c r="T681" s="22"/>
      <c r="U681" s="21"/>
      <c r="V681" s="20"/>
      <c r="W681" s="19"/>
      <c r="X681" s="18">
        <f t="shared" si="372"/>
        <v>0</v>
      </c>
      <c r="Y681" s="17">
        <f t="shared" si="373"/>
        <v>0</v>
      </c>
      <c r="Z681" s="16"/>
      <c r="AA681" s="15">
        <f t="shared" si="374"/>
        <v>0</v>
      </c>
      <c r="AB681" s="14">
        <f t="shared" si="375"/>
        <v>0</v>
      </c>
      <c r="AC681" s="12"/>
      <c r="AD681" s="13"/>
      <c r="AE681" s="12"/>
      <c r="AF681" s="11"/>
      <c r="AG681" s="11"/>
      <c r="AH681" s="5" t="s">
        <v>0</v>
      </c>
      <c r="AI681" s="4"/>
    </row>
    <row r="682" spans="1:35" ht="15" customHeight="1" thickBot="1" x14ac:dyDescent="0.3">
      <c r="A682" s="221"/>
      <c r="B682" s="307"/>
      <c r="C682" s="247" t="s">
        <v>1779</v>
      </c>
      <c r="D682" s="314">
        <v>41209</v>
      </c>
      <c r="E682" s="276">
        <v>6.5</v>
      </c>
      <c r="F682" s="199">
        <v>1</v>
      </c>
      <c r="G682" s="227"/>
      <c r="H682" s="227"/>
      <c r="I682" s="227"/>
      <c r="J682" s="227"/>
      <c r="K682" s="317" t="s">
        <v>1778</v>
      </c>
      <c r="L682" s="26"/>
      <c r="M682" s="25"/>
      <c r="N682" s="23" t="str">
        <f t="shared" si="368"/>
        <v/>
      </c>
      <c r="O682" s="23" t="str">
        <f t="shared" si="369"/>
        <v>◄</v>
      </c>
      <c r="P682" s="24"/>
      <c r="Q682" s="21"/>
      <c r="R682" s="23" t="str">
        <f t="shared" si="370"/>
        <v/>
      </c>
      <c r="S682" s="23" t="str">
        <f t="shared" si="371"/>
        <v>◄</v>
      </c>
      <c r="T682" s="22"/>
      <c r="U682" s="21"/>
      <c r="V682" s="20"/>
      <c r="W682" s="19"/>
      <c r="X682" s="18">
        <f t="shared" si="372"/>
        <v>0</v>
      </c>
      <c r="Y682" s="17">
        <f t="shared" si="373"/>
        <v>0</v>
      </c>
      <c r="Z682" s="16"/>
      <c r="AA682" s="15">
        <f t="shared" si="374"/>
        <v>0</v>
      </c>
      <c r="AB682" s="14">
        <f t="shared" si="375"/>
        <v>0</v>
      </c>
      <c r="AC682" s="12"/>
      <c r="AD682" s="13"/>
      <c r="AE682" s="12"/>
      <c r="AF682" s="11"/>
      <c r="AG682" s="11"/>
      <c r="AH682" s="5" t="s">
        <v>0</v>
      </c>
      <c r="AI682" s="4"/>
    </row>
    <row r="683" spans="1:35" ht="15" customHeight="1" thickTop="1" thickBot="1" x14ac:dyDescent="0.25">
      <c r="A683" s="214">
        <f>ROWS(A684:A686)-1</f>
        <v>2</v>
      </c>
      <c r="B683" s="215" t="s">
        <v>1777</v>
      </c>
      <c r="C683" s="220"/>
      <c r="D683" s="217"/>
      <c r="E683" s="217"/>
      <c r="F683" s="238"/>
      <c r="G683" s="239"/>
      <c r="H683" s="217"/>
      <c r="I683" s="217"/>
      <c r="J683" s="217"/>
      <c r="K683" s="220"/>
      <c r="L683" s="65">
        <v>41293</v>
      </c>
      <c r="M683" s="64" t="s">
        <v>1776</v>
      </c>
      <c r="N683" s="23"/>
      <c r="O683" s="33" t="str">
        <f>IF(COUNTIF(N684:N686,"?")&gt;0,"?",IF(AND(P683="◄",Q683="►"),"◄►",IF(P683="◄","◄",IF(Q683="►","►",""))))</f>
        <v>◄</v>
      </c>
      <c r="P683" s="32" t="str">
        <f>IF(SUM(P684:P686)+1=ROWS(P684:P686)-COUNTIF(P684:P686,"-"),"","◄")</f>
        <v>◄</v>
      </c>
      <c r="Q683" s="31" t="str">
        <f>IF(SUM(Q684:Q686)&gt;0,"►","")</f>
        <v/>
      </c>
      <c r="R683" s="23"/>
      <c r="S683" s="33" t="str">
        <f>IF(COUNTIF(R684:R686,"?")&gt;0,"?",IF(AND(T683="◄",U683="►"),"◄►",IF(T683="◄","◄",IF(U683="►","►",""))))</f>
        <v>◄</v>
      </c>
      <c r="T683" s="32" t="str">
        <f>IF(SUM(T684:T686)+1=ROWS(T684:T686)-COUNTIF(T684:T686,"-"),"","◄")</f>
        <v>◄</v>
      </c>
      <c r="U683" s="31" t="str">
        <f>IF(SUM(U684:U686)&gt;0,"►","")</f>
        <v/>
      </c>
      <c r="V683" s="10">
        <f>ROWS(V684:V686)-1</f>
        <v>2</v>
      </c>
      <c r="W683" s="30">
        <f>SUM(W684:W686)-W686</f>
        <v>0</v>
      </c>
      <c r="X683" s="29" t="s">
        <v>17</v>
      </c>
      <c r="Y683" s="28"/>
      <c r="Z683" s="30">
        <f>SUM(Z684:Z686)-Z686</f>
        <v>0</v>
      </c>
      <c r="AA683" s="29" t="s">
        <v>17</v>
      </c>
      <c r="AB683" s="28"/>
      <c r="AC683" s="43" t="str">
        <f>IF(AD683="◄","◄",IF(AD683="ok","►",""))</f>
        <v>◄</v>
      </c>
      <c r="AD683" s="42" t="str">
        <f>IF(AD684&gt;0,"OK","◄")</f>
        <v>◄</v>
      </c>
      <c r="AE683" s="41" t="str">
        <f>IF(AND(AF683="◄",AG683="►"),"◄?►",IF(AF683="◄","◄",IF(AG683="►","►","")))</f>
        <v>◄</v>
      </c>
      <c r="AF683" s="32" t="str">
        <f>IF(AF684&gt;0,"","◄")</f>
        <v>◄</v>
      </c>
      <c r="AG683" s="31" t="str">
        <f>IF(AG684&gt;0,"►","")</f>
        <v/>
      </c>
      <c r="AH683" s="5" t="s">
        <v>0</v>
      </c>
      <c r="AI683" s="4"/>
    </row>
    <row r="684" spans="1:35" ht="29.4" customHeight="1" x14ac:dyDescent="0.25">
      <c r="A684" s="221"/>
      <c r="B684" s="328"/>
      <c r="C684" s="308" t="s">
        <v>1774</v>
      </c>
      <c r="D684" s="329">
        <v>41293</v>
      </c>
      <c r="E684" s="310">
        <v>0.67</v>
      </c>
      <c r="F684" s="330" t="s">
        <v>13</v>
      </c>
      <c r="G684" s="312"/>
      <c r="H684" s="312"/>
      <c r="I684" s="312"/>
      <c r="J684" s="312"/>
      <c r="K684" s="331" t="s">
        <v>1775</v>
      </c>
      <c r="L684" s="26"/>
      <c r="M684" s="25"/>
      <c r="N684" s="23" t="str">
        <f>IF(O684="?","?","")</f>
        <v/>
      </c>
      <c r="O684" s="23" t="str">
        <f>IF(AND(P684="",Q684&gt;0),"?",IF(P684="","◄",IF(Q684&gt;=1,"►","")))</f>
        <v>◄</v>
      </c>
      <c r="P684" s="24"/>
      <c r="Q684" s="21"/>
      <c r="R684" s="23" t="str">
        <f>IF(S684="?","?","")</f>
        <v/>
      </c>
      <c r="S684" s="23" t="str">
        <f>IF(AND(T684="",U684&gt;0),"?",IF(T684="","◄",IF(U684&gt;=1,"►","")))</f>
        <v>◄</v>
      </c>
      <c r="T684" s="22"/>
      <c r="U684" s="21"/>
      <c r="V684" s="20"/>
      <c r="W684" s="19"/>
      <c r="X684" s="18">
        <f>(P684*W684)</f>
        <v>0</v>
      </c>
      <c r="Y684" s="17">
        <f>(Q684*X684)</f>
        <v>0</v>
      </c>
      <c r="Z684" s="16"/>
      <c r="AA684" s="15">
        <f>(T684*Z684)</f>
        <v>0</v>
      </c>
      <c r="AB684" s="14">
        <f>(U684*AA684)</f>
        <v>0</v>
      </c>
      <c r="AC684" s="39" t="str">
        <f>IF(AD684&gt;0,"ok","◄")</f>
        <v>◄</v>
      </c>
      <c r="AD684" s="40"/>
      <c r="AE684" s="39" t="str">
        <f>IF(AND(AF684="",AG684&gt;0),"?",IF(AF684="","◄",IF(AG684&gt;=1,"►","")))</f>
        <v>◄</v>
      </c>
      <c r="AF684" s="38"/>
      <c r="AG684" s="37"/>
      <c r="AH684" s="5" t="s">
        <v>0</v>
      </c>
      <c r="AI684" s="4"/>
    </row>
    <row r="685" spans="1:35" ht="15" customHeight="1" thickBot="1" x14ac:dyDescent="0.3">
      <c r="A685" s="221"/>
      <c r="B685" s="252" t="s">
        <v>57</v>
      </c>
      <c r="C685" s="242" t="s">
        <v>1774</v>
      </c>
      <c r="D685" s="275">
        <v>41293</v>
      </c>
      <c r="E685" s="276">
        <v>6.7</v>
      </c>
      <c r="F685" s="318" t="s">
        <v>13</v>
      </c>
      <c r="G685" s="227"/>
      <c r="H685" s="227"/>
      <c r="I685" s="227"/>
      <c r="J685" s="227"/>
      <c r="K685" s="237" t="s">
        <v>1773</v>
      </c>
      <c r="L685" s="59"/>
      <c r="M685" s="25"/>
      <c r="N685" s="23" t="str">
        <f>IF(O685="?","?","")</f>
        <v/>
      </c>
      <c r="O685" s="23" t="str">
        <f>IF(AND(P685="",Q685&gt;0),"?",IF(P685="","◄",IF(Q685&gt;=1,"►","")))</f>
        <v>◄</v>
      </c>
      <c r="P685" s="24"/>
      <c r="Q685" s="21"/>
      <c r="R685" s="23" t="str">
        <f>IF(S685="?","?","")</f>
        <v/>
      </c>
      <c r="S685" s="23" t="str">
        <f>IF(AND(T685="",U685&gt;0),"?",IF(T685="","◄",IF(U685&gt;=1,"►","")))</f>
        <v>◄</v>
      </c>
      <c r="T685" s="22"/>
      <c r="U685" s="21"/>
      <c r="V685" s="20"/>
      <c r="W685" s="19"/>
      <c r="X685" s="18">
        <f>(P685*W685)</f>
        <v>0</v>
      </c>
      <c r="Y685" s="17">
        <f>(Q685*X685)</f>
        <v>0</v>
      </c>
      <c r="Z685" s="16"/>
      <c r="AA685" s="15">
        <f>(T685*Z685)</f>
        <v>0</v>
      </c>
      <c r="AB685" s="14">
        <f>(U685*AA685)</f>
        <v>0</v>
      </c>
      <c r="AC685" s="12"/>
      <c r="AD685" s="13"/>
      <c r="AE685" s="12"/>
      <c r="AF685" s="149" t="str">
        <f>LEFT(M683,17)</f>
        <v>▬ Philanews Nr. 1</v>
      </c>
      <c r="AG685" s="150"/>
      <c r="AH685" s="5" t="s">
        <v>0</v>
      </c>
      <c r="AI685" s="4"/>
    </row>
    <row r="686" spans="1:35" ht="15" customHeight="1" thickTop="1" thickBot="1" x14ac:dyDescent="0.25">
      <c r="A686" s="214">
        <f>ROWS(A687:A689)-1</f>
        <v>2</v>
      </c>
      <c r="B686" s="215" t="s">
        <v>1772</v>
      </c>
      <c r="C686" s="220"/>
      <c r="D686" s="217"/>
      <c r="E686" s="217"/>
      <c r="F686" s="238"/>
      <c r="G686" s="239"/>
      <c r="H686" s="217"/>
      <c r="I686" s="217"/>
      <c r="J686" s="217"/>
      <c r="K686" s="220"/>
      <c r="L686" s="6">
        <v>41293</v>
      </c>
      <c r="M686" s="9" t="s">
        <v>1771</v>
      </c>
      <c r="N686" s="23"/>
      <c r="O686" s="33" t="str">
        <f>IF(COUNTIF(N687:N689,"?")&gt;0,"?",IF(AND(P686="◄",Q686="►"),"◄►",IF(P686="◄","◄",IF(Q686="►","►",""))))</f>
        <v>◄</v>
      </c>
      <c r="P686" s="32" t="str">
        <f>IF(SUM(P687:P689)+1=ROWS(P687:P689)-COUNTIF(P687:P689,"-"),"","◄")</f>
        <v>◄</v>
      </c>
      <c r="Q686" s="31" t="str">
        <f>IF(SUM(Q687:Q689)&gt;0,"►","")</f>
        <v/>
      </c>
      <c r="R686" s="23"/>
      <c r="S686" s="33" t="str">
        <f>IF(COUNTIF(R687:R689,"?")&gt;0,"?",IF(AND(T686="◄",U686="►"),"◄►",IF(T686="◄","◄",IF(U686="►","►",""))))</f>
        <v>◄</v>
      </c>
      <c r="T686" s="32" t="str">
        <f>IF(SUM(T687:T689)+1=ROWS(T687:T689)-COUNTIF(T687:T689,"-"),"","◄")</f>
        <v>◄</v>
      </c>
      <c r="U686" s="31" t="str">
        <f>IF(SUM(U687:U689)&gt;0,"►","")</f>
        <v/>
      </c>
      <c r="V686" s="10">
        <f>ROWS(V687:V689)-1</f>
        <v>2</v>
      </c>
      <c r="W686" s="30">
        <f>SUM(W687:W689)-W689</f>
        <v>0</v>
      </c>
      <c r="X686" s="29" t="s">
        <v>17</v>
      </c>
      <c r="Y686" s="28"/>
      <c r="Z686" s="30">
        <f>SUM(Z687:Z689)-Z689</f>
        <v>0</v>
      </c>
      <c r="AA686" s="29" t="s">
        <v>17</v>
      </c>
      <c r="AB686" s="28"/>
      <c r="AC686" s="12"/>
      <c r="AD686" s="13"/>
      <c r="AE686" s="12"/>
      <c r="AF686" s="151"/>
      <c r="AG686" s="152"/>
      <c r="AH686" s="5" t="s">
        <v>0</v>
      </c>
      <c r="AI686" s="4"/>
    </row>
    <row r="687" spans="1:35" ht="29.4" customHeight="1" x14ac:dyDescent="0.25">
      <c r="A687" s="221"/>
      <c r="B687" s="332"/>
      <c r="C687" s="274" t="s">
        <v>1769</v>
      </c>
      <c r="D687" s="275">
        <v>41293</v>
      </c>
      <c r="E687" s="276">
        <v>0.67</v>
      </c>
      <c r="F687" s="318" t="s">
        <v>13</v>
      </c>
      <c r="G687" s="227"/>
      <c r="H687" s="227"/>
      <c r="I687" s="227"/>
      <c r="J687" s="227"/>
      <c r="K687" s="228" t="s">
        <v>1770</v>
      </c>
      <c r="L687" s="59"/>
      <c r="M687" s="25"/>
      <c r="N687" s="23" t="str">
        <f>IF(O687="?","?","")</f>
        <v/>
      </c>
      <c r="O687" s="23" t="str">
        <f>IF(AND(P687="",Q687&gt;0),"?",IF(P687="","◄",IF(Q687&gt;=1,"►","")))</f>
        <v>◄</v>
      </c>
      <c r="P687" s="24"/>
      <c r="Q687" s="21"/>
      <c r="R687" s="23" t="str">
        <f>IF(S687="?","?","")</f>
        <v/>
      </c>
      <c r="S687" s="23" t="str">
        <f>IF(AND(T687="",U687&gt;0),"?",IF(T687="","◄",IF(U687&gt;=1,"►","")))</f>
        <v>◄</v>
      </c>
      <c r="T687" s="22"/>
      <c r="U687" s="21"/>
      <c r="V687" s="20"/>
      <c r="W687" s="19"/>
      <c r="X687" s="18">
        <f>(P687*W687)</f>
        <v>0</v>
      </c>
      <c r="Y687" s="17">
        <f>(Q687*X687)</f>
        <v>0</v>
      </c>
      <c r="Z687" s="16"/>
      <c r="AA687" s="15">
        <f>(T687*Z687)</f>
        <v>0</v>
      </c>
      <c r="AB687" s="14">
        <f>(U687*AA687)</f>
        <v>0</v>
      </c>
      <c r="AC687" s="12"/>
      <c r="AD687" s="13"/>
      <c r="AE687" s="12"/>
      <c r="AF687" s="36" t="s">
        <v>47</v>
      </c>
      <c r="AG687" s="35">
        <f>D684</f>
        <v>41293</v>
      </c>
      <c r="AH687" s="5" t="s">
        <v>0</v>
      </c>
      <c r="AI687" s="4"/>
    </row>
    <row r="688" spans="1:35" ht="15" customHeight="1" thickBot="1" x14ac:dyDescent="0.3">
      <c r="A688" s="221"/>
      <c r="B688" s="252" t="s">
        <v>57</v>
      </c>
      <c r="C688" s="242" t="s">
        <v>1769</v>
      </c>
      <c r="D688" s="275">
        <v>41293</v>
      </c>
      <c r="E688" s="276">
        <v>6.7</v>
      </c>
      <c r="F688" s="318" t="s">
        <v>13</v>
      </c>
      <c r="G688" s="227"/>
      <c r="H688" s="227"/>
      <c r="I688" s="227"/>
      <c r="J688" s="227"/>
      <c r="K688" s="237" t="s">
        <v>1768</v>
      </c>
      <c r="L688" s="59"/>
      <c r="M688" s="25"/>
      <c r="N688" s="23" t="str">
        <f>IF(O688="?","?","")</f>
        <v/>
      </c>
      <c r="O688" s="23" t="str">
        <f>IF(AND(P688="",Q688&gt;0),"?",IF(P688="","◄",IF(Q688&gt;=1,"►","")))</f>
        <v>◄</v>
      </c>
      <c r="P688" s="24"/>
      <c r="Q688" s="21"/>
      <c r="R688" s="23" t="str">
        <f>IF(S688="?","?","")</f>
        <v/>
      </c>
      <c r="S688" s="23" t="str">
        <f>IF(AND(T688="",U688&gt;0),"?",IF(T688="","◄",IF(U688&gt;=1,"►","")))</f>
        <v>◄</v>
      </c>
      <c r="T688" s="22"/>
      <c r="U688" s="21"/>
      <c r="V688" s="20"/>
      <c r="W688" s="19"/>
      <c r="X688" s="18">
        <f>(P688*W688)</f>
        <v>0</v>
      </c>
      <c r="Y688" s="17">
        <f>(Q688*X688)</f>
        <v>0</v>
      </c>
      <c r="Z688" s="16"/>
      <c r="AA688" s="15">
        <f>(T688*Z688)</f>
        <v>0</v>
      </c>
      <c r="AB688" s="14">
        <f>(U688*AA688)</f>
        <v>0</v>
      </c>
      <c r="AC688" s="12"/>
      <c r="AD688" s="13"/>
      <c r="AE688" s="12"/>
      <c r="AF688" s="11"/>
      <c r="AG688" s="11"/>
      <c r="AH688" s="5" t="s">
        <v>0</v>
      </c>
      <c r="AI688" s="4"/>
    </row>
    <row r="689" spans="1:35" ht="15" customHeight="1" thickTop="1" thickBot="1" x14ac:dyDescent="0.25">
      <c r="A689" s="214">
        <f>ROWS(A690:A701)-1</f>
        <v>11</v>
      </c>
      <c r="B689" s="215" t="s">
        <v>1767</v>
      </c>
      <c r="C689" s="220"/>
      <c r="D689" s="217"/>
      <c r="E689" s="217"/>
      <c r="F689" s="238"/>
      <c r="G689" s="239"/>
      <c r="H689" s="217"/>
      <c r="I689" s="217"/>
      <c r="J689" s="217"/>
      <c r="K689" s="333"/>
      <c r="L689" s="6">
        <v>41293</v>
      </c>
      <c r="M689" s="9" t="s">
        <v>1766</v>
      </c>
      <c r="N689" s="23"/>
      <c r="O689" s="33" t="str">
        <f>IF(COUNTIF(N690:N701,"?")&gt;0,"?",IF(AND(P689="◄",Q689="►"),"◄►",IF(P689="◄","◄",IF(Q689="►","►",""))))</f>
        <v>◄</v>
      </c>
      <c r="P689" s="32" t="str">
        <f>IF(SUM(P690:P701)+1=ROWS(P690:P701)-COUNTIF(P690:P701,"-"),"","◄")</f>
        <v>◄</v>
      </c>
      <c r="Q689" s="31" t="str">
        <f>IF(SUM(Q690:Q701)&gt;0,"►","")</f>
        <v/>
      </c>
      <c r="R689" s="23"/>
      <c r="S689" s="33" t="str">
        <f>IF(COUNTIF(R690:R701,"?")&gt;0,"?",IF(AND(T689="◄",U689="►"),"◄►",IF(T689="◄","◄",IF(U689="►","►",""))))</f>
        <v>◄</v>
      </c>
      <c r="T689" s="32" t="str">
        <f>IF(SUM(T690:T701)+1=ROWS(T690:T701)-COUNTIF(T690:T701,"-"),"","◄")</f>
        <v>◄</v>
      </c>
      <c r="U689" s="31" t="str">
        <f>IF(SUM(U690:U701)&gt;0,"►","")</f>
        <v/>
      </c>
      <c r="V689" s="10">
        <f>ROWS(V690:V701)-1</f>
        <v>11</v>
      </c>
      <c r="W689" s="30">
        <f>SUM(W690:W701)-W701</f>
        <v>0</v>
      </c>
      <c r="X689" s="29" t="s">
        <v>17</v>
      </c>
      <c r="Y689" s="28"/>
      <c r="Z689" s="30">
        <f>SUM(Z690:Z701)-Z701</f>
        <v>0</v>
      </c>
      <c r="AA689" s="29" t="s">
        <v>17</v>
      </c>
      <c r="AB689" s="28"/>
      <c r="AC689" s="12"/>
      <c r="AD689" s="13"/>
      <c r="AE689" s="12"/>
      <c r="AF689" s="11"/>
      <c r="AG689" s="11"/>
      <c r="AH689" s="5" t="s">
        <v>0</v>
      </c>
      <c r="AI689" s="4"/>
    </row>
    <row r="690" spans="1:35" ht="15" customHeight="1" x14ac:dyDescent="0.25">
      <c r="A690" s="221"/>
      <c r="B690" s="332"/>
      <c r="C690" s="274" t="s">
        <v>1765</v>
      </c>
      <c r="D690" s="275">
        <v>41293</v>
      </c>
      <c r="E690" s="276">
        <v>0.67</v>
      </c>
      <c r="F690" s="318" t="s">
        <v>13</v>
      </c>
      <c r="G690" s="227"/>
      <c r="H690" s="227"/>
      <c r="I690" s="227"/>
      <c r="J690" s="227"/>
      <c r="K690" s="315" t="s">
        <v>1764</v>
      </c>
      <c r="L690" s="59"/>
      <c r="M690" s="25"/>
      <c r="N690" s="23" t="str">
        <f t="shared" ref="N690:N700" si="376">IF(O690="?","?","")</f>
        <v/>
      </c>
      <c r="O690" s="23" t="str">
        <f t="shared" ref="O690:O700" si="377">IF(AND(P690="",Q690&gt;0),"?",IF(P690="","◄",IF(Q690&gt;=1,"►","")))</f>
        <v>◄</v>
      </c>
      <c r="P690" s="24"/>
      <c r="Q690" s="21"/>
      <c r="R690" s="23" t="str">
        <f t="shared" ref="R690:R700" si="378">IF(S690="?","?","")</f>
        <v/>
      </c>
      <c r="S690" s="23" t="str">
        <f t="shared" ref="S690:S700" si="379">IF(AND(T690="",U690&gt;0),"?",IF(T690="","◄",IF(U690&gt;=1,"►","")))</f>
        <v>◄</v>
      </c>
      <c r="T690" s="22"/>
      <c r="U690" s="21"/>
      <c r="V690" s="20"/>
      <c r="W690" s="19"/>
      <c r="X690" s="18">
        <f t="shared" ref="X690:X700" si="380">(P690*W690)</f>
        <v>0</v>
      </c>
      <c r="Y690" s="17">
        <f t="shared" ref="Y690:Y700" si="381">(Q690*X690)</f>
        <v>0</v>
      </c>
      <c r="Z690" s="16"/>
      <c r="AA690" s="15">
        <f t="shared" ref="AA690:AA700" si="382">(T690*Z690)</f>
        <v>0</v>
      </c>
      <c r="AB690" s="14">
        <f t="shared" ref="AB690:AB700" si="383">(U690*AA690)</f>
        <v>0</v>
      </c>
      <c r="AC690" s="12"/>
      <c r="AD690" s="13"/>
      <c r="AE690" s="12"/>
      <c r="AF690" s="11"/>
      <c r="AG690" s="11"/>
      <c r="AH690" s="5" t="s">
        <v>0</v>
      </c>
      <c r="AI690" s="4"/>
    </row>
    <row r="691" spans="1:35" ht="15" customHeight="1" x14ac:dyDescent="0.25">
      <c r="A691" s="221"/>
      <c r="B691" s="332"/>
      <c r="C691" s="274">
        <v>4296</v>
      </c>
      <c r="D691" s="275">
        <v>41293</v>
      </c>
      <c r="E691" s="276">
        <v>0.67</v>
      </c>
      <c r="F691" s="318" t="s">
        <v>13</v>
      </c>
      <c r="G691" s="227"/>
      <c r="H691" s="227"/>
      <c r="I691" s="227"/>
      <c r="J691" s="227"/>
      <c r="K691" s="315" t="s">
        <v>1763</v>
      </c>
      <c r="L691" s="59"/>
      <c r="M691" s="25"/>
      <c r="N691" s="23" t="str">
        <f t="shared" si="376"/>
        <v/>
      </c>
      <c r="O691" s="23" t="str">
        <f t="shared" si="377"/>
        <v>◄</v>
      </c>
      <c r="P691" s="24"/>
      <c r="Q691" s="21"/>
      <c r="R691" s="23" t="str">
        <f t="shared" si="378"/>
        <v/>
      </c>
      <c r="S691" s="23" t="str">
        <f t="shared" si="379"/>
        <v>◄</v>
      </c>
      <c r="T691" s="22"/>
      <c r="U691" s="21"/>
      <c r="V691" s="20"/>
      <c r="W691" s="19"/>
      <c r="X691" s="18">
        <f t="shared" si="380"/>
        <v>0</v>
      </c>
      <c r="Y691" s="17">
        <f t="shared" si="381"/>
        <v>0</v>
      </c>
      <c r="Z691" s="16"/>
      <c r="AA691" s="15">
        <f t="shared" si="382"/>
        <v>0</v>
      </c>
      <c r="AB691" s="14">
        <f t="shared" si="383"/>
        <v>0</v>
      </c>
      <c r="AC691" s="12"/>
      <c r="AD691" s="13"/>
      <c r="AE691" s="12"/>
      <c r="AF691" s="11"/>
      <c r="AG691" s="11"/>
      <c r="AH691" s="5" t="s">
        <v>0</v>
      </c>
      <c r="AI691" s="4"/>
    </row>
    <row r="692" spans="1:35" ht="15" customHeight="1" x14ac:dyDescent="0.25">
      <c r="A692" s="221"/>
      <c r="B692" s="332"/>
      <c r="C692" s="274">
        <v>4297</v>
      </c>
      <c r="D692" s="275">
        <v>41293</v>
      </c>
      <c r="E692" s="276">
        <v>0.67</v>
      </c>
      <c r="F692" s="318" t="s">
        <v>13</v>
      </c>
      <c r="G692" s="227"/>
      <c r="H692" s="227"/>
      <c r="I692" s="227"/>
      <c r="J692" s="227"/>
      <c r="K692" s="315" t="s">
        <v>1762</v>
      </c>
      <c r="L692" s="59"/>
      <c r="M692" s="25"/>
      <c r="N692" s="23" t="str">
        <f t="shared" si="376"/>
        <v/>
      </c>
      <c r="O692" s="23" t="str">
        <f t="shared" si="377"/>
        <v>◄</v>
      </c>
      <c r="P692" s="24"/>
      <c r="Q692" s="21"/>
      <c r="R692" s="23" t="str">
        <f t="shared" si="378"/>
        <v/>
      </c>
      <c r="S692" s="23" t="str">
        <f t="shared" si="379"/>
        <v>◄</v>
      </c>
      <c r="T692" s="22"/>
      <c r="U692" s="21"/>
      <c r="V692" s="20"/>
      <c r="W692" s="19"/>
      <c r="X692" s="18">
        <f t="shared" si="380"/>
        <v>0</v>
      </c>
      <c r="Y692" s="17">
        <f t="shared" si="381"/>
        <v>0</v>
      </c>
      <c r="Z692" s="16"/>
      <c r="AA692" s="15">
        <f t="shared" si="382"/>
        <v>0</v>
      </c>
      <c r="AB692" s="14">
        <f t="shared" si="383"/>
        <v>0</v>
      </c>
      <c r="AC692" s="12"/>
      <c r="AD692" s="13"/>
      <c r="AE692" s="12"/>
      <c r="AF692" s="11"/>
      <c r="AG692" s="11"/>
      <c r="AH692" s="5" t="s">
        <v>0</v>
      </c>
      <c r="AI692" s="4"/>
    </row>
    <row r="693" spans="1:35" ht="15" customHeight="1" x14ac:dyDescent="0.25">
      <c r="A693" s="221"/>
      <c r="B693" s="332"/>
      <c r="C693" s="274">
        <v>4298</v>
      </c>
      <c r="D693" s="275">
        <v>41293</v>
      </c>
      <c r="E693" s="276">
        <v>0.67</v>
      </c>
      <c r="F693" s="318" t="s">
        <v>13</v>
      </c>
      <c r="G693" s="227"/>
      <c r="H693" s="227"/>
      <c r="I693" s="227"/>
      <c r="J693" s="227"/>
      <c r="K693" s="315" t="s">
        <v>1761</v>
      </c>
      <c r="L693" s="59"/>
      <c r="M693" s="25"/>
      <c r="N693" s="23" t="str">
        <f t="shared" si="376"/>
        <v/>
      </c>
      <c r="O693" s="23" t="str">
        <f t="shared" si="377"/>
        <v>◄</v>
      </c>
      <c r="P693" s="24"/>
      <c r="Q693" s="21"/>
      <c r="R693" s="23" t="str">
        <f t="shared" si="378"/>
        <v/>
      </c>
      <c r="S693" s="23" t="str">
        <f t="shared" si="379"/>
        <v>◄</v>
      </c>
      <c r="T693" s="22"/>
      <c r="U693" s="21"/>
      <c r="V693" s="20"/>
      <c r="W693" s="19"/>
      <c r="X693" s="18">
        <f t="shared" si="380"/>
        <v>0</v>
      </c>
      <c r="Y693" s="17">
        <f t="shared" si="381"/>
        <v>0</v>
      </c>
      <c r="Z693" s="16"/>
      <c r="AA693" s="15">
        <f t="shared" si="382"/>
        <v>0</v>
      </c>
      <c r="AB693" s="14">
        <f t="shared" si="383"/>
        <v>0</v>
      </c>
      <c r="AC693" s="12"/>
      <c r="AD693" s="13"/>
      <c r="AE693" s="12"/>
      <c r="AF693" s="11"/>
      <c r="AG693" s="11"/>
      <c r="AH693" s="5" t="s">
        <v>0</v>
      </c>
      <c r="AI693" s="4"/>
    </row>
    <row r="694" spans="1:35" ht="15" customHeight="1" x14ac:dyDescent="0.25">
      <c r="A694" s="221"/>
      <c r="B694" s="332"/>
      <c r="C694" s="274">
        <v>4299</v>
      </c>
      <c r="D694" s="275">
        <v>41293</v>
      </c>
      <c r="E694" s="276">
        <v>0.67</v>
      </c>
      <c r="F694" s="318" t="s">
        <v>13</v>
      </c>
      <c r="G694" s="227"/>
      <c r="H694" s="227"/>
      <c r="I694" s="227"/>
      <c r="J694" s="227"/>
      <c r="K694" s="315" t="s">
        <v>1760</v>
      </c>
      <c r="L694" s="59"/>
      <c r="M694" s="25"/>
      <c r="N694" s="23" t="str">
        <f t="shared" si="376"/>
        <v/>
      </c>
      <c r="O694" s="23" t="str">
        <f t="shared" si="377"/>
        <v>◄</v>
      </c>
      <c r="P694" s="24"/>
      <c r="Q694" s="21"/>
      <c r="R694" s="23" t="str">
        <f t="shared" si="378"/>
        <v/>
      </c>
      <c r="S694" s="23" t="str">
        <f t="shared" si="379"/>
        <v>◄</v>
      </c>
      <c r="T694" s="22"/>
      <c r="U694" s="21"/>
      <c r="V694" s="20"/>
      <c r="W694" s="19"/>
      <c r="X694" s="18">
        <f t="shared" si="380"/>
        <v>0</v>
      </c>
      <c r="Y694" s="17">
        <f t="shared" si="381"/>
        <v>0</v>
      </c>
      <c r="Z694" s="16"/>
      <c r="AA694" s="15">
        <f t="shared" si="382"/>
        <v>0</v>
      </c>
      <c r="AB694" s="14">
        <f t="shared" si="383"/>
        <v>0</v>
      </c>
      <c r="AC694" s="12"/>
      <c r="AD694" s="13"/>
      <c r="AE694" s="12"/>
      <c r="AF694" s="11"/>
      <c r="AG694" s="11"/>
      <c r="AH694" s="5" t="s">
        <v>0</v>
      </c>
      <c r="AI694" s="4"/>
    </row>
    <row r="695" spans="1:35" ht="15" customHeight="1" x14ac:dyDescent="0.25">
      <c r="A695" s="221"/>
      <c r="B695" s="332"/>
      <c r="C695" s="274">
        <v>4300</v>
      </c>
      <c r="D695" s="275">
        <v>41293</v>
      </c>
      <c r="E695" s="276">
        <v>0.67</v>
      </c>
      <c r="F695" s="318" t="s">
        <v>13</v>
      </c>
      <c r="G695" s="227"/>
      <c r="H695" s="227"/>
      <c r="I695" s="227"/>
      <c r="J695" s="227"/>
      <c r="K695" s="315" t="s">
        <v>1759</v>
      </c>
      <c r="L695" s="59"/>
      <c r="M695" s="25"/>
      <c r="N695" s="23" t="str">
        <f t="shared" si="376"/>
        <v/>
      </c>
      <c r="O695" s="23" t="str">
        <f t="shared" si="377"/>
        <v>◄</v>
      </c>
      <c r="P695" s="24"/>
      <c r="Q695" s="21"/>
      <c r="R695" s="23" t="str">
        <f t="shared" si="378"/>
        <v/>
      </c>
      <c r="S695" s="23" t="str">
        <f t="shared" si="379"/>
        <v>◄</v>
      </c>
      <c r="T695" s="22"/>
      <c r="U695" s="21"/>
      <c r="V695" s="20"/>
      <c r="W695" s="19"/>
      <c r="X695" s="18">
        <f t="shared" si="380"/>
        <v>0</v>
      </c>
      <c r="Y695" s="17">
        <f t="shared" si="381"/>
        <v>0</v>
      </c>
      <c r="Z695" s="16"/>
      <c r="AA695" s="15">
        <f t="shared" si="382"/>
        <v>0</v>
      </c>
      <c r="AB695" s="14">
        <f t="shared" si="383"/>
        <v>0</v>
      </c>
      <c r="AC695" s="12"/>
      <c r="AD695" s="13"/>
      <c r="AE695" s="12"/>
      <c r="AF695" s="11"/>
      <c r="AG695" s="11"/>
      <c r="AH695" s="5" t="s">
        <v>0</v>
      </c>
      <c r="AI695" s="4"/>
    </row>
    <row r="696" spans="1:35" ht="15" customHeight="1" x14ac:dyDescent="0.25">
      <c r="A696" s="221"/>
      <c r="B696" s="332"/>
      <c r="C696" s="274">
        <v>4301</v>
      </c>
      <c r="D696" s="275">
        <v>41293</v>
      </c>
      <c r="E696" s="276">
        <v>0.67</v>
      </c>
      <c r="F696" s="318" t="s">
        <v>13</v>
      </c>
      <c r="G696" s="227"/>
      <c r="H696" s="227"/>
      <c r="I696" s="227"/>
      <c r="J696" s="227"/>
      <c r="K696" s="315" t="s">
        <v>1758</v>
      </c>
      <c r="L696" s="59"/>
      <c r="M696" s="25"/>
      <c r="N696" s="23" t="str">
        <f t="shared" si="376"/>
        <v/>
      </c>
      <c r="O696" s="23" t="str">
        <f t="shared" si="377"/>
        <v>◄</v>
      </c>
      <c r="P696" s="24"/>
      <c r="Q696" s="21"/>
      <c r="R696" s="23" t="str">
        <f t="shared" si="378"/>
        <v/>
      </c>
      <c r="S696" s="23" t="str">
        <f t="shared" si="379"/>
        <v>◄</v>
      </c>
      <c r="T696" s="22"/>
      <c r="U696" s="21"/>
      <c r="V696" s="20"/>
      <c r="W696" s="19"/>
      <c r="X696" s="18">
        <f t="shared" si="380"/>
        <v>0</v>
      </c>
      <c r="Y696" s="17">
        <f t="shared" si="381"/>
        <v>0</v>
      </c>
      <c r="Z696" s="16"/>
      <c r="AA696" s="15">
        <f t="shared" si="382"/>
        <v>0</v>
      </c>
      <c r="AB696" s="14">
        <f t="shared" si="383"/>
        <v>0</v>
      </c>
      <c r="AC696" s="12"/>
      <c r="AD696" s="13"/>
      <c r="AE696" s="12"/>
      <c r="AF696" s="11"/>
      <c r="AG696" s="11"/>
      <c r="AH696" s="5" t="s">
        <v>0</v>
      </c>
      <c r="AI696" s="4"/>
    </row>
    <row r="697" spans="1:35" ht="15" customHeight="1" x14ac:dyDescent="0.25">
      <c r="A697" s="221"/>
      <c r="B697" s="332"/>
      <c r="C697" s="274">
        <v>4302</v>
      </c>
      <c r="D697" s="275">
        <v>41293</v>
      </c>
      <c r="E697" s="276">
        <v>0.67</v>
      </c>
      <c r="F697" s="318" t="s">
        <v>13</v>
      </c>
      <c r="G697" s="227"/>
      <c r="H697" s="227"/>
      <c r="I697" s="227"/>
      <c r="J697" s="227"/>
      <c r="K697" s="315" t="s">
        <v>1757</v>
      </c>
      <c r="L697" s="59"/>
      <c r="M697" s="25"/>
      <c r="N697" s="23" t="str">
        <f t="shared" si="376"/>
        <v/>
      </c>
      <c r="O697" s="23" t="str">
        <f t="shared" si="377"/>
        <v>◄</v>
      </c>
      <c r="P697" s="24"/>
      <c r="Q697" s="21"/>
      <c r="R697" s="23" t="str">
        <f t="shared" si="378"/>
        <v/>
      </c>
      <c r="S697" s="23" t="str">
        <f t="shared" si="379"/>
        <v>◄</v>
      </c>
      <c r="T697" s="22"/>
      <c r="U697" s="21"/>
      <c r="V697" s="20"/>
      <c r="W697" s="19"/>
      <c r="X697" s="18">
        <f t="shared" si="380"/>
        <v>0</v>
      </c>
      <c r="Y697" s="17">
        <f t="shared" si="381"/>
        <v>0</v>
      </c>
      <c r="Z697" s="16"/>
      <c r="AA697" s="15">
        <f t="shared" si="382"/>
        <v>0</v>
      </c>
      <c r="AB697" s="14">
        <f t="shared" si="383"/>
        <v>0</v>
      </c>
      <c r="AC697" s="12"/>
      <c r="AD697" s="13"/>
      <c r="AE697" s="12"/>
      <c r="AF697" s="11"/>
      <c r="AG697" s="11"/>
      <c r="AH697" s="5" t="s">
        <v>0</v>
      </c>
      <c r="AI697" s="4"/>
    </row>
    <row r="698" spans="1:35" ht="15" customHeight="1" x14ac:dyDescent="0.25">
      <c r="A698" s="221"/>
      <c r="B698" s="332"/>
      <c r="C698" s="274">
        <v>4303</v>
      </c>
      <c r="D698" s="275">
        <v>41293</v>
      </c>
      <c r="E698" s="276">
        <v>0.67</v>
      </c>
      <c r="F698" s="318" t="s">
        <v>13</v>
      </c>
      <c r="G698" s="227"/>
      <c r="H698" s="227"/>
      <c r="I698" s="227"/>
      <c r="J698" s="227"/>
      <c r="K698" s="315" t="s">
        <v>1756</v>
      </c>
      <c r="L698" s="59"/>
      <c r="M698" s="25"/>
      <c r="N698" s="23" t="str">
        <f t="shared" si="376"/>
        <v/>
      </c>
      <c r="O698" s="23" t="str">
        <f t="shared" si="377"/>
        <v>◄</v>
      </c>
      <c r="P698" s="24"/>
      <c r="Q698" s="21"/>
      <c r="R698" s="23" t="str">
        <f t="shared" si="378"/>
        <v/>
      </c>
      <c r="S698" s="23" t="str">
        <f t="shared" si="379"/>
        <v>◄</v>
      </c>
      <c r="T698" s="22"/>
      <c r="U698" s="21"/>
      <c r="V698" s="20"/>
      <c r="W698" s="19"/>
      <c r="X698" s="18">
        <f t="shared" si="380"/>
        <v>0</v>
      </c>
      <c r="Y698" s="17">
        <f t="shared" si="381"/>
        <v>0</v>
      </c>
      <c r="Z698" s="16"/>
      <c r="AA698" s="15">
        <f t="shared" si="382"/>
        <v>0</v>
      </c>
      <c r="AB698" s="14">
        <f t="shared" si="383"/>
        <v>0</v>
      </c>
      <c r="AC698" s="12"/>
      <c r="AD698" s="13"/>
      <c r="AE698" s="12"/>
      <c r="AF698" s="11"/>
      <c r="AG698" s="11"/>
      <c r="AH698" s="5" t="s">
        <v>0</v>
      </c>
      <c r="AI698" s="4"/>
    </row>
    <row r="699" spans="1:35" ht="15" customHeight="1" x14ac:dyDescent="0.25">
      <c r="A699" s="221"/>
      <c r="B699" s="332"/>
      <c r="C699" s="274">
        <v>4304</v>
      </c>
      <c r="D699" s="275">
        <v>41293</v>
      </c>
      <c r="E699" s="276">
        <v>0.67</v>
      </c>
      <c r="F699" s="318" t="s">
        <v>13</v>
      </c>
      <c r="G699" s="227"/>
      <c r="H699" s="227"/>
      <c r="I699" s="227"/>
      <c r="J699" s="227"/>
      <c r="K699" s="315" t="s">
        <v>1755</v>
      </c>
      <c r="L699" s="59"/>
      <c r="M699" s="25"/>
      <c r="N699" s="23" t="str">
        <f t="shared" si="376"/>
        <v/>
      </c>
      <c r="O699" s="23" t="str">
        <f t="shared" si="377"/>
        <v>◄</v>
      </c>
      <c r="P699" s="24"/>
      <c r="Q699" s="21"/>
      <c r="R699" s="23" t="str">
        <f t="shared" si="378"/>
        <v/>
      </c>
      <c r="S699" s="23" t="str">
        <f t="shared" si="379"/>
        <v>◄</v>
      </c>
      <c r="T699" s="22"/>
      <c r="U699" s="21"/>
      <c r="V699" s="20"/>
      <c r="W699" s="19"/>
      <c r="X699" s="18">
        <f t="shared" si="380"/>
        <v>0</v>
      </c>
      <c r="Y699" s="17">
        <f t="shared" si="381"/>
        <v>0</v>
      </c>
      <c r="Z699" s="16"/>
      <c r="AA699" s="15">
        <f t="shared" si="382"/>
        <v>0</v>
      </c>
      <c r="AB699" s="14">
        <f t="shared" si="383"/>
        <v>0</v>
      </c>
      <c r="AC699" s="12"/>
      <c r="AD699" s="13"/>
      <c r="AE699" s="12"/>
      <c r="AF699" s="11"/>
      <c r="AG699" s="11"/>
      <c r="AH699" s="5" t="s">
        <v>0</v>
      </c>
      <c r="AI699" s="4"/>
    </row>
    <row r="700" spans="1:35" ht="15" customHeight="1" thickBot="1" x14ac:dyDescent="0.3">
      <c r="A700" s="221"/>
      <c r="B700" s="332"/>
      <c r="C700" s="247" t="s">
        <v>1754</v>
      </c>
      <c r="D700" s="275">
        <v>41293</v>
      </c>
      <c r="E700" s="276">
        <v>6.7</v>
      </c>
      <c r="F700" s="318" t="s">
        <v>13</v>
      </c>
      <c r="G700" s="227"/>
      <c r="H700" s="227"/>
      <c r="I700" s="227"/>
      <c r="J700" s="227"/>
      <c r="K700" s="317" t="s">
        <v>1753</v>
      </c>
      <c r="L700" s="59"/>
      <c r="M700" s="25"/>
      <c r="N700" s="23" t="str">
        <f t="shared" si="376"/>
        <v/>
      </c>
      <c r="O700" s="23" t="str">
        <f t="shared" si="377"/>
        <v>◄</v>
      </c>
      <c r="P700" s="24"/>
      <c r="Q700" s="21"/>
      <c r="R700" s="23" t="str">
        <f t="shared" si="378"/>
        <v/>
      </c>
      <c r="S700" s="23" t="str">
        <f t="shared" si="379"/>
        <v>◄</v>
      </c>
      <c r="T700" s="22"/>
      <c r="U700" s="21"/>
      <c r="V700" s="20"/>
      <c r="W700" s="19"/>
      <c r="X700" s="18">
        <f t="shared" si="380"/>
        <v>0</v>
      </c>
      <c r="Y700" s="17">
        <f t="shared" si="381"/>
        <v>0</v>
      </c>
      <c r="Z700" s="16"/>
      <c r="AA700" s="15">
        <f t="shared" si="382"/>
        <v>0</v>
      </c>
      <c r="AB700" s="14">
        <f t="shared" si="383"/>
        <v>0</v>
      </c>
      <c r="AC700" s="12"/>
      <c r="AD700" s="13"/>
      <c r="AE700" s="12"/>
      <c r="AF700" s="11"/>
      <c r="AG700" s="11"/>
      <c r="AH700" s="5" t="s">
        <v>0</v>
      </c>
      <c r="AI700" s="4"/>
    </row>
    <row r="701" spans="1:35" ht="15" customHeight="1" thickTop="1" thickBot="1" x14ac:dyDescent="0.25">
      <c r="A701" s="214">
        <f>ROWS(A702:A712)-1</f>
        <v>10</v>
      </c>
      <c r="B701" s="334" t="s">
        <v>1752</v>
      </c>
      <c r="C701" s="334"/>
      <c r="D701" s="334"/>
      <c r="E701" s="334"/>
      <c r="F701" s="335"/>
      <c r="G701" s="334"/>
      <c r="H701" s="334"/>
      <c r="I701" s="334"/>
      <c r="J701" s="334"/>
      <c r="K701" s="333"/>
      <c r="L701" s="6">
        <v>41293</v>
      </c>
      <c r="M701" s="9" t="s">
        <v>1751</v>
      </c>
      <c r="N701" s="23"/>
      <c r="O701" s="33" t="str">
        <f>IF(COUNTIF(N702:N712,"?")&gt;0,"?",IF(AND(P701="◄",Q701="►"),"◄►",IF(P701="◄","◄",IF(Q701="►","►",""))))</f>
        <v>◄</v>
      </c>
      <c r="P701" s="32" t="str">
        <f>IF(SUM(P702:P712)+1=ROWS(P702:P712)-COUNTIF(P702:P712,"-"),"","◄")</f>
        <v>◄</v>
      </c>
      <c r="Q701" s="31" t="str">
        <f>IF(SUM(Q702:Q712)&gt;0,"►","")</f>
        <v/>
      </c>
      <c r="R701" s="23"/>
      <c r="S701" s="33" t="str">
        <f>IF(COUNTIF(R702:R712,"?")&gt;0,"?",IF(AND(T701="◄",U701="►"),"◄►",IF(T701="◄","◄",IF(U701="►","►",""))))</f>
        <v>◄</v>
      </c>
      <c r="T701" s="32" t="str">
        <f>IF(SUM(T702:T712)+1=ROWS(T702:T712)-COUNTIF(T702:T712,"-"),"","◄")</f>
        <v>◄</v>
      </c>
      <c r="U701" s="31" t="str">
        <f>IF(SUM(U702:U712)&gt;0,"►","")</f>
        <v/>
      </c>
      <c r="V701" s="10">
        <f>ROWS(V702:V712)-1</f>
        <v>10</v>
      </c>
      <c r="W701" s="30">
        <f>SUM(W702:W712)-W712</f>
        <v>0</v>
      </c>
      <c r="X701" s="29" t="s">
        <v>17</v>
      </c>
      <c r="Y701" s="28"/>
      <c r="Z701" s="30">
        <f>SUM(Z702:Z712)-Z712</f>
        <v>0</v>
      </c>
      <c r="AA701" s="29" t="s">
        <v>17</v>
      </c>
      <c r="AB701" s="28"/>
      <c r="AC701" s="12"/>
      <c r="AD701" s="13"/>
      <c r="AE701" s="12"/>
      <c r="AF701" s="11"/>
      <c r="AG701" s="11"/>
      <c r="AH701" s="5" t="s">
        <v>0</v>
      </c>
      <c r="AI701" s="4"/>
    </row>
    <row r="702" spans="1:35" ht="15" customHeight="1" x14ac:dyDescent="0.25">
      <c r="A702" s="221"/>
      <c r="B702" s="332"/>
      <c r="C702" s="274" t="s">
        <v>1747</v>
      </c>
      <c r="D702" s="275">
        <v>41293</v>
      </c>
      <c r="E702" s="276">
        <v>0.4</v>
      </c>
      <c r="F702" s="277" t="s">
        <v>1746</v>
      </c>
      <c r="G702" s="227"/>
      <c r="H702" s="227"/>
      <c r="I702" s="227"/>
      <c r="J702" s="227"/>
      <c r="K702" s="315" t="s">
        <v>1750</v>
      </c>
      <c r="L702" s="59"/>
      <c r="M702" s="25"/>
      <c r="N702" s="23" t="str">
        <f t="shared" ref="N702:N711" si="384">IF(O702="?","?","")</f>
        <v/>
      </c>
      <c r="O702" s="23" t="str">
        <f t="shared" ref="O702:O711" si="385">IF(AND(P702="",Q702&gt;0),"?",IF(P702="","◄",IF(Q702&gt;=1,"►","")))</f>
        <v>◄</v>
      </c>
      <c r="P702" s="24"/>
      <c r="Q702" s="21"/>
      <c r="R702" s="23" t="str">
        <f t="shared" ref="R702:R711" si="386">IF(S702="?","?","")</f>
        <v/>
      </c>
      <c r="S702" s="23" t="str">
        <f t="shared" ref="S702:S711" si="387">IF(AND(T702="",U702&gt;0),"?",IF(T702="","◄",IF(U702&gt;=1,"►","")))</f>
        <v>◄</v>
      </c>
      <c r="T702" s="22"/>
      <c r="U702" s="21"/>
      <c r="V702" s="20"/>
      <c r="W702" s="19"/>
      <c r="X702" s="18">
        <f t="shared" ref="X702:X711" si="388">(P702*W702)</f>
        <v>0</v>
      </c>
      <c r="Y702" s="17">
        <f t="shared" ref="Y702:Y711" si="389">(Q702*X702)</f>
        <v>0</v>
      </c>
      <c r="Z702" s="16"/>
      <c r="AA702" s="15">
        <f t="shared" ref="AA702:AA711" si="390">(T702*Z702)</f>
        <v>0</v>
      </c>
      <c r="AB702" s="14">
        <f t="shared" ref="AB702:AB711" si="391">(U702*AA702)</f>
        <v>0</v>
      </c>
      <c r="AC702" s="12"/>
      <c r="AD702" s="13"/>
      <c r="AE702" s="12"/>
      <c r="AF702" s="11"/>
      <c r="AG702" s="11"/>
      <c r="AH702" s="5" t="s">
        <v>0</v>
      </c>
      <c r="AI702" s="4"/>
    </row>
    <row r="703" spans="1:35" ht="15" customHeight="1" x14ac:dyDescent="0.25">
      <c r="A703" s="221"/>
      <c r="B703" s="332"/>
      <c r="C703" s="281" t="s">
        <v>1749</v>
      </c>
      <c r="D703" s="275">
        <v>41293</v>
      </c>
      <c r="E703" s="276">
        <v>0.4</v>
      </c>
      <c r="F703" s="277" t="s">
        <v>1746</v>
      </c>
      <c r="G703" s="227"/>
      <c r="H703" s="227"/>
      <c r="I703" s="227"/>
      <c r="J703" s="274" t="s">
        <v>1747</v>
      </c>
      <c r="K703" s="323" t="s">
        <v>1743</v>
      </c>
      <c r="L703" s="59"/>
      <c r="M703" s="25"/>
      <c r="N703" s="23" t="str">
        <f t="shared" si="384"/>
        <v/>
      </c>
      <c r="O703" s="23" t="str">
        <f t="shared" si="385"/>
        <v>◄</v>
      </c>
      <c r="P703" s="24"/>
      <c r="Q703" s="21"/>
      <c r="R703" s="23" t="str">
        <f t="shared" si="386"/>
        <v/>
      </c>
      <c r="S703" s="23" t="str">
        <f t="shared" si="387"/>
        <v>◄</v>
      </c>
      <c r="T703" s="22"/>
      <c r="U703" s="21"/>
      <c r="V703" s="20"/>
      <c r="W703" s="19"/>
      <c r="X703" s="18">
        <f t="shared" si="388"/>
        <v>0</v>
      </c>
      <c r="Y703" s="17">
        <f t="shared" si="389"/>
        <v>0</v>
      </c>
      <c r="Z703" s="16"/>
      <c r="AA703" s="15">
        <f t="shared" si="390"/>
        <v>0</v>
      </c>
      <c r="AB703" s="14">
        <f t="shared" si="391"/>
        <v>0</v>
      </c>
      <c r="AC703" s="12"/>
      <c r="AD703" s="13"/>
      <c r="AE703" s="12"/>
      <c r="AF703" s="11"/>
      <c r="AG703" s="11"/>
      <c r="AH703" s="5" t="s">
        <v>0</v>
      </c>
      <c r="AI703" s="4"/>
    </row>
    <row r="704" spans="1:35" ht="15" customHeight="1" thickBot="1" x14ac:dyDescent="0.3">
      <c r="A704" s="221"/>
      <c r="B704" s="332"/>
      <c r="C704" s="281" t="s">
        <v>1748</v>
      </c>
      <c r="D704" s="275">
        <v>41293</v>
      </c>
      <c r="E704" s="276">
        <v>0.4</v>
      </c>
      <c r="F704" s="277" t="s">
        <v>1746</v>
      </c>
      <c r="G704" s="227"/>
      <c r="H704" s="227"/>
      <c r="I704" s="227"/>
      <c r="J704" s="274" t="s">
        <v>1747</v>
      </c>
      <c r="K704" s="323" t="s">
        <v>1741</v>
      </c>
      <c r="L704" s="59"/>
      <c r="M704" s="25"/>
      <c r="N704" s="23" t="str">
        <f t="shared" si="384"/>
        <v/>
      </c>
      <c r="O704" s="23" t="str">
        <f t="shared" si="385"/>
        <v>◄</v>
      </c>
      <c r="P704" s="24"/>
      <c r="Q704" s="21"/>
      <c r="R704" s="23" t="str">
        <f t="shared" si="386"/>
        <v/>
      </c>
      <c r="S704" s="23" t="str">
        <f t="shared" si="387"/>
        <v>◄</v>
      </c>
      <c r="T704" s="22"/>
      <c r="U704" s="21"/>
      <c r="V704" s="20"/>
      <c r="W704" s="19"/>
      <c r="X704" s="18">
        <f t="shared" si="388"/>
        <v>0</v>
      </c>
      <c r="Y704" s="17">
        <f t="shared" si="389"/>
        <v>0</v>
      </c>
      <c r="Z704" s="16"/>
      <c r="AA704" s="15">
        <f t="shared" si="390"/>
        <v>0</v>
      </c>
      <c r="AB704" s="14">
        <f t="shared" si="391"/>
        <v>0</v>
      </c>
      <c r="AC704" s="12"/>
      <c r="AD704" s="13"/>
      <c r="AE704" s="12"/>
      <c r="AF704" s="11"/>
      <c r="AG704" s="11"/>
      <c r="AH704" s="5" t="s">
        <v>0</v>
      </c>
      <c r="AI704" s="4"/>
    </row>
    <row r="705" spans="1:35" ht="15" customHeight="1" thickBot="1" x14ac:dyDescent="0.3">
      <c r="A705" s="221"/>
      <c r="B705" s="252" t="s">
        <v>57</v>
      </c>
      <c r="C705" s="242" t="s">
        <v>1747</v>
      </c>
      <c r="D705" s="275">
        <v>41293</v>
      </c>
      <c r="E705" s="276">
        <v>4</v>
      </c>
      <c r="F705" s="277" t="s">
        <v>1746</v>
      </c>
      <c r="G705" s="227"/>
      <c r="H705" s="234" t="s">
        <v>1572</v>
      </c>
      <c r="I705" s="235"/>
      <c r="J705" s="236" t="s">
        <v>709</v>
      </c>
      <c r="K705" s="237" t="s">
        <v>1739</v>
      </c>
      <c r="L705" s="62" t="s">
        <v>1552</v>
      </c>
      <c r="M705" s="25"/>
      <c r="N705" s="23" t="str">
        <f t="shared" si="384"/>
        <v/>
      </c>
      <c r="O705" s="23" t="str">
        <f t="shared" si="385"/>
        <v>◄</v>
      </c>
      <c r="P705" s="24"/>
      <c r="Q705" s="21"/>
      <c r="R705" s="23" t="str">
        <f t="shared" si="386"/>
        <v/>
      </c>
      <c r="S705" s="23" t="str">
        <f t="shared" si="387"/>
        <v>◄</v>
      </c>
      <c r="T705" s="22"/>
      <c r="U705" s="21"/>
      <c r="V705" s="20"/>
      <c r="W705" s="19"/>
      <c r="X705" s="18">
        <f t="shared" si="388"/>
        <v>0</v>
      </c>
      <c r="Y705" s="17">
        <f t="shared" si="389"/>
        <v>0</v>
      </c>
      <c r="Z705" s="16"/>
      <c r="AA705" s="15">
        <f t="shared" si="390"/>
        <v>0</v>
      </c>
      <c r="AB705" s="14">
        <f t="shared" si="391"/>
        <v>0</v>
      </c>
      <c r="AC705" s="12"/>
      <c r="AD705" s="13"/>
      <c r="AE705" s="12"/>
      <c r="AF705" s="11"/>
      <c r="AG705" s="11"/>
      <c r="AH705" s="5" t="s">
        <v>0</v>
      </c>
      <c r="AI705" s="4"/>
    </row>
    <row r="706" spans="1:35" ht="15" customHeight="1" thickBot="1" x14ac:dyDescent="0.3">
      <c r="A706" s="221"/>
      <c r="B706" s="252" t="s">
        <v>57</v>
      </c>
      <c r="C706" s="242" t="s">
        <v>1747</v>
      </c>
      <c r="D706" s="275">
        <v>41293</v>
      </c>
      <c r="E706" s="276">
        <v>4</v>
      </c>
      <c r="F706" s="277" t="s">
        <v>1746</v>
      </c>
      <c r="G706" s="227"/>
      <c r="H706" s="234" t="s">
        <v>1570</v>
      </c>
      <c r="I706" s="235"/>
      <c r="J706" s="236" t="s">
        <v>709</v>
      </c>
      <c r="K706" s="237" t="s">
        <v>1739</v>
      </c>
      <c r="L706" s="62" t="s">
        <v>1552</v>
      </c>
      <c r="M706" s="25"/>
      <c r="N706" s="23" t="str">
        <f t="shared" si="384"/>
        <v/>
      </c>
      <c r="O706" s="23" t="str">
        <f t="shared" si="385"/>
        <v>◄</v>
      </c>
      <c r="P706" s="24"/>
      <c r="Q706" s="21"/>
      <c r="R706" s="23" t="str">
        <f t="shared" si="386"/>
        <v/>
      </c>
      <c r="S706" s="23" t="str">
        <f t="shared" si="387"/>
        <v>◄</v>
      </c>
      <c r="T706" s="22"/>
      <c r="U706" s="21"/>
      <c r="V706" s="20"/>
      <c r="W706" s="19"/>
      <c r="X706" s="18">
        <f t="shared" si="388"/>
        <v>0</v>
      </c>
      <c r="Y706" s="17">
        <f t="shared" si="389"/>
        <v>0</v>
      </c>
      <c r="Z706" s="16"/>
      <c r="AA706" s="15">
        <f t="shared" si="390"/>
        <v>0</v>
      </c>
      <c r="AB706" s="14">
        <f t="shared" si="391"/>
        <v>0</v>
      </c>
      <c r="AC706" s="12"/>
      <c r="AD706" s="13"/>
      <c r="AE706" s="12"/>
      <c r="AF706" s="11"/>
      <c r="AG706" s="11"/>
      <c r="AH706" s="5" t="s">
        <v>0</v>
      </c>
      <c r="AI706" s="4"/>
    </row>
    <row r="707" spans="1:35" ht="15" customHeight="1" x14ac:dyDescent="0.25">
      <c r="A707" s="221"/>
      <c r="B707" s="332"/>
      <c r="C707" s="274">
        <v>4306</v>
      </c>
      <c r="D707" s="275">
        <v>41293</v>
      </c>
      <c r="E707" s="276">
        <v>5.03</v>
      </c>
      <c r="F707" s="277" t="s">
        <v>1740</v>
      </c>
      <c r="G707" s="227"/>
      <c r="H707" s="227"/>
      <c r="I707" s="227"/>
      <c r="J707" s="227"/>
      <c r="K707" s="315" t="s">
        <v>1745</v>
      </c>
      <c r="L707" s="59"/>
      <c r="M707" s="25"/>
      <c r="N707" s="23" t="str">
        <f t="shared" si="384"/>
        <v/>
      </c>
      <c r="O707" s="23" t="str">
        <f t="shared" si="385"/>
        <v>◄</v>
      </c>
      <c r="P707" s="24"/>
      <c r="Q707" s="21"/>
      <c r="R707" s="23" t="str">
        <f t="shared" si="386"/>
        <v/>
      </c>
      <c r="S707" s="23" t="str">
        <f t="shared" si="387"/>
        <v>◄</v>
      </c>
      <c r="T707" s="22"/>
      <c r="U707" s="21"/>
      <c r="V707" s="20"/>
      <c r="W707" s="19"/>
      <c r="X707" s="18">
        <f t="shared" si="388"/>
        <v>0</v>
      </c>
      <c r="Y707" s="17">
        <f t="shared" si="389"/>
        <v>0</v>
      </c>
      <c r="Z707" s="16"/>
      <c r="AA707" s="15">
        <f t="shared" si="390"/>
        <v>0</v>
      </c>
      <c r="AB707" s="14">
        <f t="shared" si="391"/>
        <v>0</v>
      </c>
      <c r="AC707" s="12"/>
      <c r="AD707" s="13"/>
      <c r="AE707" s="12"/>
      <c r="AF707" s="11"/>
      <c r="AG707" s="11"/>
      <c r="AH707" s="5" t="s">
        <v>0</v>
      </c>
      <c r="AI707" s="4"/>
    </row>
    <row r="708" spans="1:35" ht="15" customHeight="1" x14ac:dyDescent="0.25">
      <c r="A708" s="221"/>
      <c r="B708" s="332"/>
      <c r="C708" s="281" t="s">
        <v>1744</v>
      </c>
      <c r="D708" s="275">
        <v>41293</v>
      </c>
      <c r="E708" s="276">
        <v>5.03</v>
      </c>
      <c r="F708" s="277" t="s">
        <v>1740</v>
      </c>
      <c r="G708" s="227"/>
      <c r="H708" s="227"/>
      <c r="I708" s="227"/>
      <c r="J708" s="274">
        <v>4306</v>
      </c>
      <c r="K708" s="323" t="s">
        <v>1743</v>
      </c>
      <c r="L708" s="59"/>
      <c r="M708" s="25"/>
      <c r="N708" s="23" t="str">
        <f t="shared" si="384"/>
        <v/>
      </c>
      <c r="O708" s="23" t="str">
        <f t="shared" si="385"/>
        <v>◄</v>
      </c>
      <c r="P708" s="24"/>
      <c r="Q708" s="21"/>
      <c r="R708" s="23" t="str">
        <f t="shared" si="386"/>
        <v/>
      </c>
      <c r="S708" s="23" t="str">
        <f t="shared" si="387"/>
        <v>◄</v>
      </c>
      <c r="T708" s="22"/>
      <c r="U708" s="21"/>
      <c r="V708" s="20"/>
      <c r="W708" s="19"/>
      <c r="X708" s="18">
        <f t="shared" si="388"/>
        <v>0</v>
      </c>
      <c r="Y708" s="17">
        <f t="shared" si="389"/>
        <v>0</v>
      </c>
      <c r="Z708" s="16"/>
      <c r="AA708" s="15">
        <f t="shared" si="390"/>
        <v>0</v>
      </c>
      <c r="AB708" s="14">
        <f t="shared" si="391"/>
        <v>0</v>
      </c>
      <c r="AC708" s="12"/>
      <c r="AD708" s="13"/>
      <c r="AE708" s="12"/>
      <c r="AF708" s="11"/>
      <c r="AG708" s="11"/>
      <c r="AH708" s="5" t="s">
        <v>0</v>
      </c>
      <c r="AI708" s="4"/>
    </row>
    <row r="709" spans="1:35" ht="15" customHeight="1" thickBot="1" x14ac:dyDescent="0.3">
      <c r="A709" s="221"/>
      <c r="B709" s="332"/>
      <c r="C709" s="281" t="s">
        <v>1742</v>
      </c>
      <c r="D709" s="275">
        <v>41293</v>
      </c>
      <c r="E709" s="276">
        <v>5.03</v>
      </c>
      <c r="F709" s="277" t="s">
        <v>1740</v>
      </c>
      <c r="G709" s="227"/>
      <c r="H709" s="227"/>
      <c r="I709" s="227"/>
      <c r="J709" s="274">
        <v>4306</v>
      </c>
      <c r="K709" s="323" t="s">
        <v>1741</v>
      </c>
      <c r="L709" s="59"/>
      <c r="M709" s="25"/>
      <c r="N709" s="23" t="str">
        <f t="shared" si="384"/>
        <v/>
      </c>
      <c r="O709" s="23" t="str">
        <f t="shared" si="385"/>
        <v>◄</v>
      </c>
      <c r="P709" s="24"/>
      <c r="Q709" s="21"/>
      <c r="R709" s="23" t="str">
        <f t="shared" si="386"/>
        <v/>
      </c>
      <c r="S709" s="23" t="str">
        <f t="shared" si="387"/>
        <v>◄</v>
      </c>
      <c r="T709" s="22"/>
      <c r="U709" s="21"/>
      <c r="V709" s="20"/>
      <c r="W709" s="19"/>
      <c r="X709" s="18">
        <f t="shared" si="388"/>
        <v>0</v>
      </c>
      <c r="Y709" s="17">
        <f t="shared" si="389"/>
        <v>0</v>
      </c>
      <c r="Z709" s="16"/>
      <c r="AA709" s="15">
        <f t="shared" si="390"/>
        <v>0</v>
      </c>
      <c r="AB709" s="14">
        <f t="shared" si="391"/>
        <v>0</v>
      </c>
      <c r="AC709" s="12"/>
      <c r="AD709" s="13"/>
      <c r="AE709" s="12"/>
      <c r="AF709" s="11"/>
      <c r="AG709" s="11"/>
      <c r="AH709" s="5" t="s">
        <v>0</v>
      </c>
      <c r="AI709" s="4"/>
    </row>
    <row r="710" spans="1:35" ht="15" customHeight="1" thickBot="1" x14ac:dyDescent="0.3">
      <c r="A710" s="221"/>
      <c r="B710" s="252" t="s">
        <v>57</v>
      </c>
      <c r="C710" s="242">
        <v>4306</v>
      </c>
      <c r="D710" s="275">
        <v>41293</v>
      </c>
      <c r="E710" s="276">
        <v>50.300000000000004</v>
      </c>
      <c r="F710" s="277" t="s">
        <v>1740</v>
      </c>
      <c r="G710" s="227"/>
      <c r="H710" s="234" t="s">
        <v>1572</v>
      </c>
      <c r="I710" s="235"/>
      <c r="J710" s="236" t="s">
        <v>709</v>
      </c>
      <c r="K710" s="237" t="s">
        <v>1739</v>
      </c>
      <c r="L710" s="62" t="s">
        <v>1552</v>
      </c>
      <c r="M710" s="25"/>
      <c r="N710" s="23" t="str">
        <f t="shared" si="384"/>
        <v/>
      </c>
      <c r="O710" s="23" t="str">
        <f t="shared" si="385"/>
        <v>◄</v>
      </c>
      <c r="P710" s="24"/>
      <c r="Q710" s="21"/>
      <c r="R710" s="23" t="str">
        <f t="shared" si="386"/>
        <v/>
      </c>
      <c r="S710" s="23" t="str">
        <f t="shared" si="387"/>
        <v>◄</v>
      </c>
      <c r="T710" s="22"/>
      <c r="U710" s="21"/>
      <c r="V710" s="20"/>
      <c r="W710" s="19"/>
      <c r="X710" s="18">
        <f t="shared" si="388"/>
        <v>0</v>
      </c>
      <c r="Y710" s="17">
        <f t="shared" si="389"/>
        <v>0</v>
      </c>
      <c r="Z710" s="16"/>
      <c r="AA710" s="15">
        <f t="shared" si="390"/>
        <v>0</v>
      </c>
      <c r="AB710" s="14">
        <f t="shared" si="391"/>
        <v>0</v>
      </c>
      <c r="AC710" s="12"/>
      <c r="AD710" s="13"/>
      <c r="AE710" s="12"/>
      <c r="AF710" s="11"/>
      <c r="AG710" s="11"/>
      <c r="AH710" s="5" t="s">
        <v>0</v>
      </c>
      <c r="AI710" s="4"/>
    </row>
    <row r="711" spans="1:35" ht="15" customHeight="1" thickBot="1" x14ac:dyDescent="0.3">
      <c r="A711" s="221"/>
      <c r="B711" s="252" t="s">
        <v>57</v>
      </c>
      <c r="C711" s="242">
        <v>4306</v>
      </c>
      <c r="D711" s="275">
        <v>41293</v>
      </c>
      <c r="E711" s="276">
        <v>50.300000000000004</v>
      </c>
      <c r="F711" s="277" t="s">
        <v>1740</v>
      </c>
      <c r="G711" s="227"/>
      <c r="H711" s="234" t="s">
        <v>1570</v>
      </c>
      <c r="I711" s="235"/>
      <c r="J711" s="236" t="s">
        <v>709</v>
      </c>
      <c r="K711" s="237" t="s">
        <v>1739</v>
      </c>
      <c r="L711" s="62" t="s">
        <v>1552</v>
      </c>
      <c r="M711" s="25"/>
      <c r="N711" s="23" t="str">
        <f t="shared" si="384"/>
        <v/>
      </c>
      <c r="O711" s="23" t="str">
        <f t="shared" si="385"/>
        <v>◄</v>
      </c>
      <c r="P711" s="24"/>
      <c r="Q711" s="21"/>
      <c r="R711" s="23" t="str">
        <f t="shared" si="386"/>
        <v/>
      </c>
      <c r="S711" s="23" t="str">
        <f t="shared" si="387"/>
        <v>◄</v>
      </c>
      <c r="T711" s="22"/>
      <c r="U711" s="21"/>
      <c r="V711" s="20"/>
      <c r="W711" s="19"/>
      <c r="X711" s="18">
        <f t="shared" si="388"/>
        <v>0</v>
      </c>
      <c r="Y711" s="17">
        <f t="shared" si="389"/>
        <v>0</v>
      </c>
      <c r="Z711" s="16"/>
      <c r="AA711" s="15">
        <f t="shared" si="390"/>
        <v>0</v>
      </c>
      <c r="AB711" s="14">
        <f t="shared" si="391"/>
        <v>0</v>
      </c>
      <c r="AC711" s="12"/>
      <c r="AD711" s="13"/>
      <c r="AE711" s="12"/>
      <c r="AF711" s="11"/>
      <c r="AG711" s="11"/>
      <c r="AH711" s="5" t="s">
        <v>0</v>
      </c>
      <c r="AI711" s="4"/>
    </row>
    <row r="712" spans="1:35" ht="15" customHeight="1" thickTop="1" thickBot="1" x14ac:dyDescent="0.25">
      <c r="A712" s="214">
        <f>ROWS(A713:A720)-1</f>
        <v>7</v>
      </c>
      <c r="B712" s="334" t="s">
        <v>1738</v>
      </c>
      <c r="C712" s="334"/>
      <c r="D712" s="334"/>
      <c r="E712" s="334"/>
      <c r="F712" s="335"/>
      <c r="G712" s="334"/>
      <c r="H712" s="334"/>
      <c r="I712" s="334"/>
      <c r="J712" s="334"/>
      <c r="K712" s="333"/>
      <c r="L712" s="6">
        <v>41314</v>
      </c>
      <c r="M712" s="9" t="s">
        <v>1737</v>
      </c>
      <c r="N712" s="23"/>
      <c r="O712" s="33" t="str">
        <f>IF(COUNTIF(N713:N720,"?")&gt;0,"?",IF(AND(P712="◄",Q712="►"),"◄►",IF(P712="◄","◄",IF(Q712="►","►",""))))</f>
        <v>◄</v>
      </c>
      <c r="P712" s="32" t="str">
        <f>IF(SUM(P713:P720)+1=ROWS(P713:P720)-COUNTIF(P713:P720,"-"),"","◄")</f>
        <v>◄</v>
      </c>
      <c r="Q712" s="31" t="str">
        <f>IF(SUM(Q713:Q720)&gt;0,"►","")</f>
        <v/>
      </c>
      <c r="R712" s="23"/>
      <c r="S712" s="33" t="str">
        <f>IF(COUNTIF(R713:R720,"?")&gt;0,"?",IF(AND(T712="◄",U712="►"),"◄►",IF(T712="◄","◄",IF(U712="►","►",""))))</f>
        <v>◄</v>
      </c>
      <c r="T712" s="32" t="str">
        <f>IF(SUM(T713:T720)+1=ROWS(T713:T720)-COUNTIF(T713:T720,"-"),"","◄")</f>
        <v>◄</v>
      </c>
      <c r="U712" s="31" t="str">
        <f>IF(SUM(U713:U720)&gt;0,"►","")</f>
        <v/>
      </c>
      <c r="V712" s="10">
        <f>ROWS(V713:V720)-1</f>
        <v>7</v>
      </c>
      <c r="W712" s="30">
        <f>SUM(W713:W720)-W720</f>
        <v>0</v>
      </c>
      <c r="X712" s="29" t="s">
        <v>17</v>
      </c>
      <c r="Y712" s="28"/>
      <c r="Z712" s="30">
        <f>SUM(Z713:Z720)-Z720</f>
        <v>0</v>
      </c>
      <c r="AA712" s="29" t="s">
        <v>17</v>
      </c>
      <c r="AB712" s="28"/>
      <c r="AC712" s="12"/>
      <c r="AD712" s="13"/>
      <c r="AE712" s="12"/>
      <c r="AF712" s="11"/>
      <c r="AG712" s="11"/>
      <c r="AH712" s="5" t="s">
        <v>0</v>
      </c>
      <c r="AI712" s="4"/>
    </row>
    <row r="713" spans="1:35" ht="15" customHeight="1" x14ac:dyDescent="0.25">
      <c r="A713" s="221"/>
      <c r="B713" s="332"/>
      <c r="C713" s="274" t="s">
        <v>1736</v>
      </c>
      <c r="D713" s="275">
        <v>41293</v>
      </c>
      <c r="E713" s="276">
        <v>1.34</v>
      </c>
      <c r="F713" s="318" t="s">
        <v>21</v>
      </c>
      <c r="G713" s="227"/>
      <c r="H713" s="227"/>
      <c r="I713" s="227"/>
      <c r="J713" s="227"/>
      <c r="K713" s="315" t="s">
        <v>1735</v>
      </c>
      <c r="L713" s="59"/>
      <c r="M713" s="25"/>
      <c r="N713" s="23" t="str">
        <f t="shared" ref="N713:N719" si="392">IF(O713="?","?","")</f>
        <v/>
      </c>
      <c r="O713" s="23" t="str">
        <f t="shared" ref="O713:O719" si="393">IF(AND(P713="",Q713&gt;0),"?",IF(P713="","◄",IF(Q713&gt;=1,"►","")))</f>
        <v>◄</v>
      </c>
      <c r="P713" s="24"/>
      <c r="Q713" s="21"/>
      <c r="R713" s="23" t="str">
        <f t="shared" ref="R713:R719" si="394">IF(S713="?","?","")</f>
        <v/>
      </c>
      <c r="S713" s="23" t="str">
        <f t="shared" ref="S713:S719" si="395">IF(AND(T713="",U713&gt;0),"?",IF(T713="","◄",IF(U713&gt;=1,"►","")))</f>
        <v>◄</v>
      </c>
      <c r="T713" s="22"/>
      <c r="U713" s="21"/>
      <c r="V713" s="20"/>
      <c r="W713" s="19"/>
      <c r="X713" s="18">
        <f t="shared" ref="X713:Y719" si="396">(P713*W713)</f>
        <v>0</v>
      </c>
      <c r="Y713" s="17">
        <f t="shared" si="396"/>
        <v>0</v>
      </c>
      <c r="Z713" s="16"/>
      <c r="AA713" s="15">
        <f t="shared" ref="AA713:AB719" si="397">(T713*Z713)</f>
        <v>0</v>
      </c>
      <c r="AB713" s="14">
        <f t="shared" si="397"/>
        <v>0</v>
      </c>
      <c r="AC713" s="12"/>
      <c r="AD713" s="13"/>
      <c r="AE713" s="12"/>
      <c r="AF713" s="11"/>
      <c r="AG713" s="11"/>
      <c r="AH713" s="5" t="s">
        <v>0</v>
      </c>
      <c r="AI713" s="4"/>
    </row>
    <row r="714" spans="1:35" ht="15" customHeight="1" x14ac:dyDescent="0.25">
      <c r="A714" s="221"/>
      <c r="B714" s="332"/>
      <c r="C714" s="274">
        <v>4308</v>
      </c>
      <c r="D714" s="275">
        <v>41293</v>
      </c>
      <c r="E714" s="276">
        <v>1.34</v>
      </c>
      <c r="F714" s="318" t="s">
        <v>21</v>
      </c>
      <c r="G714" s="227"/>
      <c r="H714" s="227"/>
      <c r="I714" s="227"/>
      <c r="J714" s="227"/>
      <c r="K714" s="315" t="s">
        <v>1734</v>
      </c>
      <c r="L714" s="59"/>
      <c r="M714" s="25"/>
      <c r="N714" s="23" t="str">
        <f t="shared" si="392"/>
        <v/>
      </c>
      <c r="O714" s="23" t="str">
        <f t="shared" si="393"/>
        <v>◄</v>
      </c>
      <c r="P714" s="24"/>
      <c r="Q714" s="21"/>
      <c r="R714" s="23" t="str">
        <f t="shared" si="394"/>
        <v/>
      </c>
      <c r="S714" s="23" t="str">
        <f t="shared" si="395"/>
        <v>◄</v>
      </c>
      <c r="T714" s="22"/>
      <c r="U714" s="21"/>
      <c r="V714" s="20"/>
      <c r="W714" s="19"/>
      <c r="X714" s="18">
        <f t="shared" si="396"/>
        <v>0</v>
      </c>
      <c r="Y714" s="17">
        <f t="shared" si="396"/>
        <v>0</v>
      </c>
      <c r="Z714" s="16"/>
      <c r="AA714" s="15">
        <f t="shared" si="397"/>
        <v>0</v>
      </c>
      <c r="AB714" s="14">
        <f t="shared" si="397"/>
        <v>0</v>
      </c>
      <c r="AC714" s="12"/>
      <c r="AD714" s="13"/>
      <c r="AE714" s="12"/>
      <c r="AF714" s="11"/>
      <c r="AG714" s="11"/>
      <c r="AH714" s="5" t="s">
        <v>0</v>
      </c>
      <c r="AI714" s="4"/>
    </row>
    <row r="715" spans="1:35" ht="15" customHeight="1" x14ac:dyDescent="0.25">
      <c r="A715" s="221"/>
      <c r="B715" s="332"/>
      <c r="C715" s="274">
        <v>4309</v>
      </c>
      <c r="D715" s="275">
        <v>41293</v>
      </c>
      <c r="E715" s="276">
        <v>1.34</v>
      </c>
      <c r="F715" s="318" t="s">
        <v>21</v>
      </c>
      <c r="G715" s="227"/>
      <c r="H715" s="227"/>
      <c r="I715" s="227"/>
      <c r="J715" s="227"/>
      <c r="K715" s="315" t="s">
        <v>1733</v>
      </c>
      <c r="L715" s="59"/>
      <c r="M715" s="25"/>
      <c r="N715" s="23" t="str">
        <f t="shared" si="392"/>
        <v/>
      </c>
      <c r="O715" s="23" t="str">
        <f t="shared" si="393"/>
        <v>◄</v>
      </c>
      <c r="P715" s="24"/>
      <c r="Q715" s="21"/>
      <c r="R715" s="23" t="str">
        <f t="shared" si="394"/>
        <v/>
      </c>
      <c r="S715" s="23" t="str">
        <f t="shared" si="395"/>
        <v>◄</v>
      </c>
      <c r="T715" s="22"/>
      <c r="U715" s="21"/>
      <c r="V715" s="20"/>
      <c r="W715" s="19"/>
      <c r="X715" s="18">
        <f t="shared" si="396"/>
        <v>0</v>
      </c>
      <c r="Y715" s="17">
        <f t="shared" si="396"/>
        <v>0</v>
      </c>
      <c r="Z715" s="16"/>
      <c r="AA715" s="15">
        <f t="shared" si="397"/>
        <v>0</v>
      </c>
      <c r="AB715" s="14">
        <f t="shared" si="397"/>
        <v>0</v>
      </c>
      <c r="AC715" s="12"/>
      <c r="AD715" s="13"/>
      <c r="AE715" s="12"/>
      <c r="AF715" s="11"/>
      <c r="AG715" s="11"/>
      <c r="AH715" s="5" t="s">
        <v>0</v>
      </c>
      <c r="AI715" s="4"/>
    </row>
    <row r="716" spans="1:35" ht="15" customHeight="1" x14ac:dyDescent="0.25">
      <c r="A716" s="221"/>
      <c r="B716" s="332"/>
      <c r="C716" s="274">
        <v>4310</v>
      </c>
      <c r="D716" s="275">
        <v>41293</v>
      </c>
      <c r="E716" s="276">
        <v>1.34</v>
      </c>
      <c r="F716" s="318" t="s">
        <v>21</v>
      </c>
      <c r="G716" s="227"/>
      <c r="H716" s="227"/>
      <c r="I716" s="227"/>
      <c r="J716" s="227"/>
      <c r="K716" s="315" t="s">
        <v>1732</v>
      </c>
      <c r="L716" s="59"/>
      <c r="M716" s="25"/>
      <c r="N716" s="23" t="str">
        <f t="shared" si="392"/>
        <v/>
      </c>
      <c r="O716" s="23" t="str">
        <f t="shared" si="393"/>
        <v>◄</v>
      </c>
      <c r="P716" s="24"/>
      <c r="Q716" s="21"/>
      <c r="R716" s="23" t="str">
        <f t="shared" si="394"/>
        <v/>
      </c>
      <c r="S716" s="23" t="str">
        <f t="shared" si="395"/>
        <v>◄</v>
      </c>
      <c r="T716" s="22"/>
      <c r="U716" s="21"/>
      <c r="V716" s="20"/>
      <c r="W716" s="19"/>
      <c r="X716" s="18">
        <f t="shared" si="396"/>
        <v>0</v>
      </c>
      <c r="Y716" s="17">
        <f t="shared" si="396"/>
        <v>0</v>
      </c>
      <c r="Z716" s="16"/>
      <c r="AA716" s="15">
        <f t="shared" si="397"/>
        <v>0</v>
      </c>
      <c r="AB716" s="14">
        <f t="shared" si="397"/>
        <v>0</v>
      </c>
      <c r="AC716" s="12"/>
      <c r="AD716" s="13"/>
      <c r="AE716" s="12"/>
      <c r="AF716" s="11"/>
      <c r="AG716" s="11"/>
      <c r="AH716" s="5" t="s">
        <v>0</v>
      </c>
      <c r="AI716" s="4"/>
    </row>
    <row r="717" spans="1:35" ht="15" customHeight="1" x14ac:dyDescent="0.25">
      <c r="A717" s="221"/>
      <c r="B717" s="332"/>
      <c r="C717" s="274">
        <v>4311</v>
      </c>
      <c r="D717" s="275">
        <v>41293</v>
      </c>
      <c r="E717" s="276">
        <v>1.34</v>
      </c>
      <c r="F717" s="318" t="s">
        <v>21</v>
      </c>
      <c r="G717" s="227"/>
      <c r="H717" s="227"/>
      <c r="I717" s="227"/>
      <c r="J717" s="227"/>
      <c r="K717" s="315" t="s">
        <v>1731</v>
      </c>
      <c r="L717" s="59"/>
      <c r="M717" s="25"/>
      <c r="N717" s="23" t="str">
        <f t="shared" si="392"/>
        <v/>
      </c>
      <c r="O717" s="23" t="str">
        <f t="shared" si="393"/>
        <v>◄</v>
      </c>
      <c r="P717" s="24"/>
      <c r="Q717" s="21"/>
      <c r="R717" s="23" t="str">
        <f t="shared" si="394"/>
        <v/>
      </c>
      <c r="S717" s="23" t="str">
        <f t="shared" si="395"/>
        <v>◄</v>
      </c>
      <c r="T717" s="22"/>
      <c r="U717" s="21"/>
      <c r="V717" s="20"/>
      <c r="W717" s="19"/>
      <c r="X717" s="18">
        <f t="shared" si="396"/>
        <v>0</v>
      </c>
      <c r="Y717" s="17">
        <f t="shared" si="396"/>
        <v>0</v>
      </c>
      <c r="Z717" s="16"/>
      <c r="AA717" s="15">
        <f t="shared" si="397"/>
        <v>0</v>
      </c>
      <c r="AB717" s="14">
        <f t="shared" si="397"/>
        <v>0</v>
      </c>
      <c r="AC717" s="12"/>
      <c r="AD717" s="13"/>
      <c r="AE717" s="12"/>
      <c r="AF717" s="11"/>
      <c r="AG717" s="11"/>
      <c r="AH717" s="5" t="s">
        <v>0</v>
      </c>
      <c r="AI717" s="4"/>
    </row>
    <row r="718" spans="1:35" ht="15" customHeight="1" x14ac:dyDescent="0.25">
      <c r="A718" s="221"/>
      <c r="B718" s="332"/>
      <c r="C718" s="281" t="s">
        <v>1730</v>
      </c>
      <c r="D718" s="275">
        <v>41293</v>
      </c>
      <c r="E718" s="276">
        <v>5.36</v>
      </c>
      <c r="F718" s="318" t="s">
        <v>21</v>
      </c>
      <c r="G718" s="227"/>
      <c r="H718" s="274">
        <v>4308</v>
      </c>
      <c r="I718" s="289" t="s">
        <v>0</v>
      </c>
      <c r="J718" s="274">
        <v>4311</v>
      </c>
      <c r="K718" s="323" t="s">
        <v>1729</v>
      </c>
      <c r="L718" s="59"/>
      <c r="M718" s="25"/>
      <c r="N718" s="23" t="str">
        <f t="shared" si="392"/>
        <v/>
      </c>
      <c r="O718" s="23" t="str">
        <f t="shared" si="393"/>
        <v>◄</v>
      </c>
      <c r="P718" s="24"/>
      <c r="Q718" s="21"/>
      <c r="R718" s="23" t="str">
        <f t="shared" si="394"/>
        <v/>
      </c>
      <c r="S718" s="23" t="str">
        <f t="shared" si="395"/>
        <v>◄</v>
      </c>
      <c r="T718" s="22"/>
      <c r="U718" s="21"/>
      <c r="V718" s="20"/>
      <c r="W718" s="19"/>
      <c r="X718" s="18">
        <f t="shared" si="396"/>
        <v>0</v>
      </c>
      <c r="Y718" s="17">
        <f t="shared" si="396"/>
        <v>0</v>
      </c>
      <c r="Z718" s="16"/>
      <c r="AA718" s="15">
        <f t="shared" si="397"/>
        <v>0</v>
      </c>
      <c r="AB718" s="14">
        <f t="shared" si="397"/>
        <v>0</v>
      </c>
      <c r="AC718" s="12"/>
      <c r="AD718" s="13"/>
      <c r="AE718" s="12"/>
      <c r="AF718" s="11"/>
      <c r="AG718" s="11"/>
      <c r="AH718" s="5" t="s">
        <v>0</v>
      </c>
      <c r="AI718" s="4"/>
    </row>
    <row r="719" spans="1:35" ht="15" customHeight="1" thickBot="1" x14ac:dyDescent="0.3">
      <c r="A719" s="221"/>
      <c r="B719" s="332"/>
      <c r="C719" s="247" t="s">
        <v>1728</v>
      </c>
      <c r="D719" s="275">
        <v>41293</v>
      </c>
      <c r="E719" s="276">
        <v>6.7</v>
      </c>
      <c r="F719" s="318" t="s">
        <v>21</v>
      </c>
      <c r="G719" s="227"/>
      <c r="H719" s="227"/>
      <c r="I719" s="227"/>
      <c r="J719" s="227"/>
      <c r="K719" s="317" t="s">
        <v>1727</v>
      </c>
      <c r="L719" s="59"/>
      <c r="M719" s="25"/>
      <c r="N719" s="23" t="str">
        <f t="shared" si="392"/>
        <v/>
      </c>
      <c r="O719" s="23" t="str">
        <f t="shared" si="393"/>
        <v>◄</v>
      </c>
      <c r="P719" s="24"/>
      <c r="Q719" s="21"/>
      <c r="R719" s="23" t="str">
        <f t="shared" si="394"/>
        <v/>
      </c>
      <c r="S719" s="23" t="str">
        <f t="shared" si="395"/>
        <v>◄</v>
      </c>
      <c r="T719" s="22"/>
      <c r="U719" s="21"/>
      <c r="V719" s="20"/>
      <c r="W719" s="19"/>
      <c r="X719" s="18">
        <f t="shared" si="396"/>
        <v>0</v>
      </c>
      <c r="Y719" s="17">
        <f t="shared" si="396"/>
        <v>0</v>
      </c>
      <c r="Z719" s="16"/>
      <c r="AA719" s="15">
        <f t="shared" si="397"/>
        <v>0</v>
      </c>
      <c r="AB719" s="14">
        <f t="shared" si="397"/>
        <v>0</v>
      </c>
      <c r="AC719" s="12"/>
      <c r="AD719" s="13"/>
      <c r="AE719" s="12"/>
      <c r="AF719" s="11"/>
      <c r="AG719" s="11"/>
      <c r="AH719" s="5" t="s">
        <v>0</v>
      </c>
      <c r="AI719" s="4"/>
    </row>
    <row r="720" spans="1:35" ht="15" customHeight="1" thickTop="1" thickBot="1" x14ac:dyDescent="0.25">
      <c r="A720" s="214">
        <f>ROWS(A721:A725)-1</f>
        <v>4</v>
      </c>
      <c r="B720" s="334" t="s">
        <v>1726</v>
      </c>
      <c r="C720" s="334"/>
      <c r="D720" s="334"/>
      <c r="E720" s="334"/>
      <c r="F720" s="335"/>
      <c r="G720" s="334"/>
      <c r="H720" s="334"/>
      <c r="I720" s="334"/>
      <c r="J720" s="334"/>
      <c r="K720" s="333"/>
      <c r="L720" s="6">
        <v>41314</v>
      </c>
      <c r="M720" s="9" t="s">
        <v>1725</v>
      </c>
      <c r="N720" s="23"/>
      <c r="O720" s="33" t="str">
        <f>IF(COUNTIF(N721:N725,"?")&gt;0,"?",IF(AND(P720="◄",Q720="►"),"◄►",IF(P720="◄","◄",IF(Q720="►","►",""))))</f>
        <v>◄</v>
      </c>
      <c r="P720" s="32" t="str">
        <f>IF(SUM(P721:P725)+1=ROWS(P721:P725)-COUNTIF(P721:P725,"-"),"","◄")</f>
        <v>◄</v>
      </c>
      <c r="Q720" s="31" t="str">
        <f>IF(SUM(Q721:Q725)&gt;0,"►","")</f>
        <v/>
      </c>
      <c r="R720" s="23"/>
      <c r="S720" s="33" t="str">
        <f>IF(COUNTIF(R721:R725,"?")&gt;0,"?",IF(AND(T720="◄",U720="►"),"◄►",IF(T720="◄","◄",IF(U720="►","►",""))))</f>
        <v>◄</v>
      </c>
      <c r="T720" s="32" t="str">
        <f>IF(SUM(T721:T725)+1=ROWS(T721:T725)-COUNTIF(T721:T725,"-"),"","◄")</f>
        <v>◄</v>
      </c>
      <c r="U720" s="31" t="str">
        <f>IF(SUM(U721:U725)&gt;0,"►","")</f>
        <v/>
      </c>
      <c r="V720" s="10">
        <f>ROWS(V721:V725)-1</f>
        <v>4</v>
      </c>
      <c r="W720" s="30">
        <f>SUM(W721:W725)-W725</f>
        <v>0</v>
      </c>
      <c r="X720" s="29" t="s">
        <v>17</v>
      </c>
      <c r="Y720" s="28"/>
      <c r="Z720" s="30">
        <f>SUM(Z721:Z725)-Z725</f>
        <v>0</v>
      </c>
      <c r="AA720" s="29" t="s">
        <v>17</v>
      </c>
      <c r="AB720" s="28"/>
      <c r="AC720" s="12"/>
      <c r="AD720" s="13"/>
      <c r="AE720" s="12"/>
      <c r="AF720" s="11"/>
      <c r="AG720" s="11"/>
      <c r="AH720" s="5" t="s">
        <v>0</v>
      </c>
      <c r="AI720" s="4"/>
    </row>
    <row r="721" spans="1:56" ht="15" customHeight="1" x14ac:dyDescent="0.25">
      <c r="A721" s="221"/>
      <c r="B721" s="332"/>
      <c r="C721" s="274" t="s">
        <v>1722</v>
      </c>
      <c r="D721" s="275">
        <v>41314</v>
      </c>
      <c r="E721" s="276">
        <v>3.09</v>
      </c>
      <c r="F721" s="209">
        <v>3</v>
      </c>
      <c r="G721" s="227"/>
      <c r="H721" s="227"/>
      <c r="I721" s="227"/>
      <c r="J721" s="227"/>
      <c r="K721" s="315" t="s">
        <v>1724</v>
      </c>
      <c r="L721" s="59"/>
      <c r="M721" s="25"/>
      <c r="N721" s="23" t="str">
        <f>IF(O721="?","?","")</f>
        <v/>
      </c>
      <c r="O721" s="23" t="str">
        <f>IF(AND(P721="",Q721&gt;0),"?",IF(P721="","◄",IF(Q721&gt;=1,"►","")))</f>
        <v>◄</v>
      </c>
      <c r="P721" s="24"/>
      <c r="Q721" s="21"/>
      <c r="R721" s="23" t="str">
        <f>IF(S721="?","?","")</f>
        <v/>
      </c>
      <c r="S721" s="23" t="str">
        <f>IF(AND(T721="",U721&gt;0),"?",IF(T721="","◄",IF(U721&gt;=1,"►","")))</f>
        <v>◄</v>
      </c>
      <c r="T721" s="22"/>
      <c r="U721" s="21"/>
      <c r="V721" s="20"/>
      <c r="W721" s="19"/>
      <c r="X721" s="18">
        <f t="shared" ref="X721:Y724" si="398">(P721*W721)</f>
        <v>0</v>
      </c>
      <c r="Y721" s="17">
        <f t="shared" si="398"/>
        <v>0</v>
      </c>
      <c r="Z721" s="16"/>
      <c r="AA721" s="15">
        <f t="shared" ref="AA721:AB724" si="399">(T721*Z721)</f>
        <v>0</v>
      </c>
      <c r="AB721" s="14">
        <f t="shared" si="399"/>
        <v>0</v>
      </c>
      <c r="AC721" s="12"/>
      <c r="AD721" s="13"/>
      <c r="AE721" s="12"/>
      <c r="AF721" s="11"/>
      <c r="AG721" s="11"/>
      <c r="AH721" s="5" t="s">
        <v>0</v>
      </c>
      <c r="AI721" s="4"/>
    </row>
    <row r="722" spans="1:56" ht="15" customHeight="1" x14ac:dyDescent="0.25">
      <c r="A722" s="221"/>
      <c r="B722" s="332"/>
      <c r="C722" s="274">
        <v>4313</v>
      </c>
      <c r="D722" s="275">
        <v>41314</v>
      </c>
      <c r="E722" s="276">
        <v>3.09</v>
      </c>
      <c r="F722" s="209">
        <v>3</v>
      </c>
      <c r="G722" s="227"/>
      <c r="H722" s="227"/>
      <c r="I722" s="227"/>
      <c r="J722" s="227"/>
      <c r="K722" s="315" t="s">
        <v>1723</v>
      </c>
      <c r="L722" s="59"/>
      <c r="M722" s="25"/>
      <c r="N722" s="23" t="str">
        <f>IF(O722="?","?","")</f>
        <v/>
      </c>
      <c r="O722" s="23" t="str">
        <f>IF(AND(P722="",Q722&gt;0),"?",IF(P722="","◄",IF(Q722&gt;=1,"►","")))</f>
        <v>◄</v>
      </c>
      <c r="P722" s="24"/>
      <c r="Q722" s="21"/>
      <c r="R722" s="23" t="str">
        <f>IF(S722="?","?","")</f>
        <v/>
      </c>
      <c r="S722" s="23" t="str">
        <f>IF(AND(T722="",U722&gt;0),"?",IF(T722="","◄",IF(U722&gt;=1,"►","")))</f>
        <v>◄</v>
      </c>
      <c r="T722" s="22"/>
      <c r="U722" s="21"/>
      <c r="V722" s="20"/>
      <c r="W722" s="19"/>
      <c r="X722" s="18">
        <f t="shared" si="398"/>
        <v>0</v>
      </c>
      <c r="Y722" s="17">
        <f t="shared" si="398"/>
        <v>0</v>
      </c>
      <c r="Z722" s="16"/>
      <c r="AA722" s="15">
        <f t="shared" si="399"/>
        <v>0</v>
      </c>
      <c r="AB722" s="14">
        <f t="shared" si="399"/>
        <v>0</v>
      </c>
      <c r="AC722" s="12"/>
      <c r="AD722" s="13"/>
      <c r="AE722" s="12"/>
      <c r="AF722" s="11"/>
      <c r="AG722" s="11"/>
      <c r="AH722" s="5" t="s">
        <v>0</v>
      </c>
      <c r="AI722" s="4"/>
    </row>
    <row r="723" spans="1:56" ht="15" customHeight="1" x14ac:dyDescent="0.25">
      <c r="A723" s="221"/>
      <c r="B723" s="332"/>
      <c r="C723" s="281" t="s">
        <v>1666</v>
      </c>
      <c r="D723" s="275">
        <v>41314</v>
      </c>
      <c r="E723" s="276">
        <v>6.18</v>
      </c>
      <c r="F723" s="209">
        <v>3</v>
      </c>
      <c r="G723" s="227"/>
      <c r="H723" s="227"/>
      <c r="I723" s="274" t="s">
        <v>1722</v>
      </c>
      <c r="J723" s="274">
        <v>4313</v>
      </c>
      <c r="K723" s="323" t="s">
        <v>195</v>
      </c>
      <c r="L723" s="59"/>
      <c r="M723" s="25"/>
      <c r="N723" s="23" t="str">
        <f>IF(O723="?","?","")</f>
        <v/>
      </c>
      <c r="O723" s="23" t="str">
        <f>IF(AND(P723="",Q723&gt;0),"?",IF(P723="","◄",IF(Q723&gt;=1,"►","")))</f>
        <v>◄</v>
      </c>
      <c r="P723" s="24"/>
      <c r="Q723" s="21"/>
      <c r="R723" s="23" t="str">
        <f>IF(S723="?","?","")</f>
        <v/>
      </c>
      <c r="S723" s="23" t="str">
        <f>IF(AND(T723="",U723&gt;0),"?",IF(T723="","◄",IF(U723&gt;=1,"►","")))</f>
        <v>◄</v>
      </c>
      <c r="T723" s="22"/>
      <c r="U723" s="21"/>
      <c r="V723" s="20"/>
      <c r="W723" s="19"/>
      <c r="X723" s="18">
        <f t="shared" si="398"/>
        <v>0</v>
      </c>
      <c r="Y723" s="17">
        <f t="shared" si="398"/>
        <v>0</v>
      </c>
      <c r="Z723" s="16"/>
      <c r="AA723" s="15">
        <f t="shared" si="399"/>
        <v>0</v>
      </c>
      <c r="AB723" s="14">
        <f t="shared" si="399"/>
        <v>0</v>
      </c>
      <c r="AC723" s="12"/>
      <c r="AD723" s="13"/>
      <c r="AE723" s="12"/>
      <c r="AF723" s="11"/>
      <c r="AG723" s="11"/>
      <c r="AH723" s="5" t="s">
        <v>0</v>
      </c>
      <c r="AI723" s="4"/>
    </row>
    <row r="724" spans="1:56" ht="15" customHeight="1" thickBot="1" x14ac:dyDescent="0.3">
      <c r="A724" s="221"/>
      <c r="B724" s="332"/>
      <c r="C724" s="247" t="s">
        <v>1721</v>
      </c>
      <c r="D724" s="275">
        <v>41314</v>
      </c>
      <c r="E724" s="276">
        <v>6.18</v>
      </c>
      <c r="F724" s="209">
        <v>3</v>
      </c>
      <c r="G724" s="227"/>
      <c r="H724" s="227"/>
      <c r="I724" s="227"/>
      <c r="J724" s="227"/>
      <c r="K724" s="317" t="s">
        <v>1716</v>
      </c>
      <c r="L724" s="59"/>
      <c r="M724" s="25"/>
      <c r="N724" s="23" t="str">
        <f>IF(O724="?","?","")</f>
        <v/>
      </c>
      <c r="O724" s="23" t="str">
        <f>IF(AND(P724="",Q724&gt;0),"?",IF(P724="","◄",IF(Q724&gt;=1,"►","")))</f>
        <v>◄</v>
      </c>
      <c r="P724" s="24"/>
      <c r="Q724" s="21"/>
      <c r="R724" s="23" t="str">
        <f>IF(S724="?","?","")</f>
        <v/>
      </c>
      <c r="S724" s="23" t="str">
        <f>IF(AND(T724="",U724&gt;0),"?",IF(T724="","◄",IF(U724&gt;=1,"►","")))</f>
        <v>◄</v>
      </c>
      <c r="T724" s="22"/>
      <c r="U724" s="21"/>
      <c r="V724" s="20"/>
      <c r="W724" s="19"/>
      <c r="X724" s="18">
        <f t="shared" si="398"/>
        <v>0</v>
      </c>
      <c r="Y724" s="17">
        <f t="shared" si="398"/>
        <v>0</v>
      </c>
      <c r="Z724" s="16"/>
      <c r="AA724" s="15">
        <f t="shared" si="399"/>
        <v>0</v>
      </c>
      <c r="AB724" s="14">
        <f t="shared" si="399"/>
        <v>0</v>
      </c>
      <c r="AC724" s="12"/>
      <c r="AD724" s="13"/>
      <c r="AE724" s="12"/>
      <c r="AF724" s="11"/>
      <c r="AG724" s="11"/>
      <c r="AH724" s="5" t="s">
        <v>0</v>
      </c>
      <c r="AI724" s="4"/>
    </row>
    <row r="725" spans="1:56" ht="15" customHeight="1" thickTop="1" thickBot="1" x14ac:dyDescent="0.25">
      <c r="A725" s="214">
        <f>ROWS(A726:A728)-1</f>
        <v>2</v>
      </c>
      <c r="B725" s="334" t="s">
        <v>1720</v>
      </c>
      <c r="C725" s="334"/>
      <c r="D725" s="334"/>
      <c r="E725" s="334"/>
      <c r="F725" s="335"/>
      <c r="G725" s="334"/>
      <c r="H725" s="334"/>
      <c r="I725" s="334"/>
      <c r="J725" s="334"/>
      <c r="K725" s="333"/>
      <c r="L725" s="6">
        <v>41356</v>
      </c>
      <c r="M725" s="9" t="s">
        <v>1719</v>
      </c>
      <c r="N725" s="23"/>
      <c r="O725" s="33" t="str">
        <f>IF(COUNTIF(N726:N728,"?")&gt;0,"?",IF(AND(P725="◄",Q725="►"),"◄►",IF(P725="◄","◄",IF(Q725="►","►",""))))</f>
        <v>◄</v>
      </c>
      <c r="P725" s="32" t="str">
        <f>IF(SUM(P726:P728)+1=ROWS(P726:P728)-COUNTIF(P726:P728,"-"),"","◄")</f>
        <v>◄</v>
      </c>
      <c r="Q725" s="31" t="str">
        <f>IF(SUM(Q726:Q728)&gt;0,"►","")</f>
        <v/>
      </c>
      <c r="R725" s="23"/>
      <c r="S725" s="33" t="str">
        <f>IF(COUNTIF(R726:R728,"?")&gt;0,"?",IF(AND(T725="◄",U725="►"),"◄►",IF(T725="◄","◄",IF(U725="►","►",""))))</f>
        <v>◄</v>
      </c>
      <c r="T725" s="32" t="str">
        <f>IF(SUM(T726:T728)+1=ROWS(T726:T728)-COUNTIF(T726:T728,"-"),"","◄")</f>
        <v>◄</v>
      </c>
      <c r="U725" s="31" t="str">
        <f>IF(SUM(U726:U728)&gt;0,"►","")</f>
        <v/>
      </c>
      <c r="V725" s="10">
        <f>ROWS(V726:V728)-1</f>
        <v>2</v>
      </c>
      <c r="W725" s="30">
        <f>SUM(W726:W728)-W728</f>
        <v>0</v>
      </c>
      <c r="X725" s="29" t="s">
        <v>17</v>
      </c>
      <c r="Y725" s="28"/>
      <c r="Z725" s="30">
        <f>SUM(Z726:Z728)-Z728</f>
        <v>0</v>
      </c>
      <c r="AA725" s="29" t="s">
        <v>17</v>
      </c>
      <c r="AB725" s="28"/>
      <c r="AC725" s="43" t="str">
        <f>IF(AD725="◄","◄",IF(AD725="ok","►",""))</f>
        <v>◄</v>
      </c>
      <c r="AD725" s="42" t="str">
        <f>IF(AD726&gt;0,"OK","◄")</f>
        <v>◄</v>
      </c>
      <c r="AE725" s="41" t="str">
        <f>IF(AND(AF725="◄",AG725="►"),"◄?►",IF(AF725="◄","◄",IF(AG725="►","►","")))</f>
        <v>◄</v>
      </c>
      <c r="AF725" s="32" t="str">
        <f>IF(AF726&gt;0,"","◄")</f>
        <v>◄</v>
      </c>
      <c r="AG725" s="31" t="str">
        <f>IF(AG726&gt;0,"►","")</f>
        <v/>
      </c>
      <c r="AH725" s="5" t="s">
        <v>0</v>
      </c>
      <c r="AI725" s="4"/>
    </row>
    <row r="726" spans="1:56" ht="15" customHeight="1" x14ac:dyDescent="0.25">
      <c r="A726" s="221"/>
      <c r="B726" s="332"/>
      <c r="C726" s="274" t="s">
        <v>1717</v>
      </c>
      <c r="D726" s="275">
        <v>41356</v>
      </c>
      <c r="E726" s="276">
        <v>0.67</v>
      </c>
      <c r="F726" s="318" t="s">
        <v>13</v>
      </c>
      <c r="G726" s="227"/>
      <c r="H726" s="227"/>
      <c r="I726" s="227"/>
      <c r="J726" s="227"/>
      <c r="K726" s="315" t="s">
        <v>1718</v>
      </c>
      <c r="L726" s="59"/>
      <c r="M726" s="25"/>
      <c r="N726" s="23" t="str">
        <f>IF(O726="?","?","")</f>
        <v/>
      </c>
      <c r="O726" s="23" t="str">
        <f>IF(AND(P726="",Q726&gt;0),"?",IF(P726="","◄",IF(Q726&gt;=1,"►","")))</f>
        <v>◄</v>
      </c>
      <c r="P726" s="24"/>
      <c r="Q726" s="21"/>
      <c r="R726" s="23" t="str">
        <f>IF(S726="?","?","")</f>
        <v/>
      </c>
      <c r="S726" s="23" t="str">
        <f>IF(AND(T726="",U726&gt;0),"?",IF(T726="","◄",IF(U726&gt;=1,"►","")))</f>
        <v>◄</v>
      </c>
      <c r="T726" s="22"/>
      <c r="U726" s="21"/>
      <c r="V726" s="20"/>
      <c r="W726" s="19"/>
      <c r="X726" s="18">
        <f>(P726*W726)</f>
        <v>0</v>
      </c>
      <c r="Y726" s="17">
        <f>(Q726*X726)</f>
        <v>0</v>
      </c>
      <c r="Z726" s="16"/>
      <c r="AA726" s="15">
        <f>(T726*Z726)</f>
        <v>0</v>
      </c>
      <c r="AB726" s="14">
        <f>(U726*AA726)</f>
        <v>0</v>
      </c>
      <c r="AC726" s="39" t="str">
        <f>IF(AD726&gt;0,"ok","◄")</f>
        <v>◄</v>
      </c>
      <c r="AD726" s="40"/>
      <c r="AE726" s="39" t="str">
        <f>IF(AND(AF726="",AG726&gt;0),"?",IF(AF726="","◄",IF(AG726&gt;=1,"►","")))</f>
        <v>◄</v>
      </c>
      <c r="AF726" s="38"/>
      <c r="AG726" s="37"/>
      <c r="AH726" s="5" t="s">
        <v>0</v>
      </c>
      <c r="AI726" s="4"/>
    </row>
    <row r="727" spans="1:56" ht="15" customHeight="1" thickBot="1" x14ac:dyDescent="0.3">
      <c r="A727" s="221"/>
      <c r="B727" s="252" t="s">
        <v>57</v>
      </c>
      <c r="C727" s="242" t="s">
        <v>1717</v>
      </c>
      <c r="D727" s="275">
        <v>41356</v>
      </c>
      <c r="E727" s="276">
        <v>6.7</v>
      </c>
      <c r="F727" s="318" t="s">
        <v>13</v>
      </c>
      <c r="G727" s="227"/>
      <c r="H727" s="227"/>
      <c r="I727" s="227"/>
      <c r="J727" s="227"/>
      <c r="K727" s="237" t="s">
        <v>1716</v>
      </c>
      <c r="L727" s="59"/>
      <c r="M727" s="25"/>
      <c r="N727" s="23" t="str">
        <f>IF(O727="?","?","")</f>
        <v/>
      </c>
      <c r="O727" s="23" t="str">
        <f>IF(AND(P727="",Q727&gt;0),"?",IF(P727="","◄",IF(Q727&gt;=1,"►","")))</f>
        <v>◄</v>
      </c>
      <c r="P727" s="24"/>
      <c r="Q727" s="21"/>
      <c r="R727" s="23" t="str">
        <f>IF(S727="?","?","")</f>
        <v/>
      </c>
      <c r="S727" s="23" t="str">
        <f>IF(AND(T727="",U727&gt;0),"?",IF(T727="","◄",IF(U727&gt;=1,"►","")))</f>
        <v>◄</v>
      </c>
      <c r="T727" s="22"/>
      <c r="U727" s="21"/>
      <c r="V727" s="20"/>
      <c r="W727" s="19"/>
      <c r="X727" s="18">
        <f>(P727*W727)</f>
        <v>0</v>
      </c>
      <c r="Y727" s="17">
        <f>(Q727*X727)</f>
        <v>0</v>
      </c>
      <c r="Z727" s="16"/>
      <c r="AA727" s="15">
        <f>(T727*Z727)</f>
        <v>0</v>
      </c>
      <c r="AB727" s="14">
        <f>(U727*AA727)</f>
        <v>0</v>
      </c>
      <c r="AC727" s="12"/>
      <c r="AD727" s="13"/>
      <c r="AE727" s="12"/>
      <c r="AF727" s="149" t="str">
        <f>LEFT(M725,17)</f>
        <v>▬ Philanews Nr. 2</v>
      </c>
      <c r="AG727" s="150"/>
      <c r="AH727" s="5" t="s">
        <v>0</v>
      </c>
      <c r="AI727" s="4"/>
    </row>
    <row r="728" spans="1:56" ht="15" customHeight="1" thickTop="1" thickBot="1" x14ac:dyDescent="0.25">
      <c r="A728" s="214">
        <f>ROWS(A729:A735)-1</f>
        <v>6</v>
      </c>
      <c r="B728" s="334" t="s">
        <v>1715</v>
      </c>
      <c r="C728" s="334"/>
      <c r="D728" s="334"/>
      <c r="E728" s="334"/>
      <c r="F728" s="335"/>
      <c r="G728" s="334"/>
      <c r="H728" s="334"/>
      <c r="I728" s="334"/>
      <c r="J728" s="334"/>
      <c r="K728" s="333"/>
      <c r="L728" s="6">
        <v>41356</v>
      </c>
      <c r="M728" s="9" t="s">
        <v>1714</v>
      </c>
      <c r="N728" s="23"/>
      <c r="O728" s="33" t="str">
        <f>IF(COUNTIF(N729:N735,"?")&gt;0,"?",IF(AND(P728="◄",Q728="►"),"◄►",IF(P728="◄","◄",IF(Q728="►","►",""))))</f>
        <v>◄</v>
      </c>
      <c r="P728" s="32" t="str">
        <f>IF(SUM(P729:P735)+1=ROWS(P729:P735)-COUNTIF(P729:P735,"-"),"","◄")</f>
        <v>◄</v>
      </c>
      <c r="Q728" s="31" t="str">
        <f>IF(SUM(Q729:Q735)&gt;0,"►","")</f>
        <v/>
      </c>
      <c r="R728" s="23"/>
      <c r="S728" s="33" t="str">
        <f>IF(COUNTIF(R729:R735,"?")&gt;0,"?",IF(AND(T728="◄",U728="►"),"◄►",IF(T728="◄","◄",IF(U728="►","►",""))))</f>
        <v>◄</v>
      </c>
      <c r="T728" s="32" t="str">
        <f>IF(SUM(T729:T735)+1=ROWS(T729:T735)-COUNTIF(T729:T735,"-"),"","◄")</f>
        <v>◄</v>
      </c>
      <c r="U728" s="31" t="str">
        <f>IF(SUM(U729:U735)&gt;0,"►","")</f>
        <v/>
      </c>
      <c r="V728" s="10">
        <f>ROWS(V729:V735)-1</f>
        <v>6</v>
      </c>
      <c r="W728" s="30">
        <f>SUM(W729:W735)-W735</f>
        <v>0</v>
      </c>
      <c r="X728" s="29" t="s">
        <v>17</v>
      </c>
      <c r="Y728" s="28"/>
      <c r="Z728" s="30">
        <f>SUM(Z729:Z735)-Z735</f>
        <v>0</v>
      </c>
      <c r="AA728" s="29" t="s">
        <v>17</v>
      </c>
      <c r="AB728" s="28"/>
      <c r="AC728" s="12"/>
      <c r="AD728" s="13"/>
      <c r="AE728" s="12"/>
      <c r="AF728" s="151"/>
      <c r="AG728" s="152"/>
      <c r="AH728" s="5" t="s">
        <v>0</v>
      </c>
      <c r="AI728" s="4"/>
    </row>
    <row r="729" spans="1:56" ht="15" customHeight="1" x14ac:dyDescent="0.25">
      <c r="A729" s="221"/>
      <c r="B729" s="332"/>
      <c r="C729" s="274" t="s">
        <v>1713</v>
      </c>
      <c r="D729" s="275">
        <v>41356</v>
      </c>
      <c r="E729" s="276">
        <v>1.24</v>
      </c>
      <c r="F729" s="201">
        <v>1</v>
      </c>
      <c r="G729" s="227"/>
      <c r="H729" s="227"/>
      <c r="I729" s="227"/>
      <c r="J729" s="227"/>
      <c r="K729" s="315" t="s">
        <v>1712</v>
      </c>
      <c r="L729" s="59"/>
      <c r="M729" s="25"/>
      <c r="N729" s="23" t="str">
        <f t="shared" ref="N729:N734" si="400">IF(O729="?","?","")</f>
        <v/>
      </c>
      <c r="O729" s="23" t="str">
        <f t="shared" ref="O729:O734" si="401">IF(AND(P729="",Q729&gt;0),"?",IF(P729="","◄",IF(Q729&gt;=1,"►","")))</f>
        <v>◄</v>
      </c>
      <c r="P729" s="24"/>
      <c r="Q729" s="21"/>
      <c r="R729" s="23" t="str">
        <f t="shared" ref="R729:R734" si="402">IF(S729="?","?","")</f>
        <v/>
      </c>
      <c r="S729" s="23" t="str">
        <f t="shared" ref="S729:S734" si="403">IF(AND(T729="",U729&gt;0),"?",IF(T729="","◄",IF(U729&gt;=1,"►","")))</f>
        <v>◄</v>
      </c>
      <c r="T729" s="22"/>
      <c r="U729" s="21"/>
      <c r="V729" s="20"/>
      <c r="W729" s="19"/>
      <c r="X729" s="18">
        <f t="shared" ref="X729:Y734" si="404">(P729*W729)</f>
        <v>0</v>
      </c>
      <c r="Y729" s="17">
        <f t="shared" si="404"/>
        <v>0</v>
      </c>
      <c r="Z729" s="16"/>
      <c r="AA729" s="15">
        <f t="shared" ref="AA729:AB734" si="405">(T729*Z729)</f>
        <v>0</v>
      </c>
      <c r="AB729" s="14">
        <f t="shared" si="405"/>
        <v>0</v>
      </c>
      <c r="AC729" s="12"/>
      <c r="AD729" s="13"/>
      <c r="AE729" s="12"/>
      <c r="AF729" s="36" t="s">
        <v>47</v>
      </c>
      <c r="AG729" s="35">
        <f>D726</f>
        <v>41356</v>
      </c>
      <c r="AH729" s="5" t="s">
        <v>0</v>
      </c>
      <c r="AI729" s="4"/>
    </row>
    <row r="730" spans="1:56" ht="15" customHeight="1" x14ac:dyDescent="0.25">
      <c r="A730" s="221"/>
      <c r="B730" s="332"/>
      <c r="C730" s="274">
        <v>4316</v>
      </c>
      <c r="D730" s="275">
        <v>41356</v>
      </c>
      <c r="E730" s="276">
        <v>1.24</v>
      </c>
      <c r="F730" s="201">
        <v>1</v>
      </c>
      <c r="G730" s="227"/>
      <c r="H730" s="227"/>
      <c r="I730" s="227"/>
      <c r="J730" s="227"/>
      <c r="K730" s="315" t="s">
        <v>1711</v>
      </c>
      <c r="L730" s="59"/>
      <c r="M730" s="25"/>
      <c r="N730" s="23" t="str">
        <f t="shared" si="400"/>
        <v/>
      </c>
      <c r="O730" s="23" t="str">
        <f t="shared" si="401"/>
        <v>◄</v>
      </c>
      <c r="P730" s="24"/>
      <c r="Q730" s="21"/>
      <c r="R730" s="23" t="str">
        <f t="shared" si="402"/>
        <v/>
      </c>
      <c r="S730" s="23" t="str">
        <f t="shared" si="403"/>
        <v>◄</v>
      </c>
      <c r="T730" s="22"/>
      <c r="U730" s="21"/>
      <c r="V730" s="20"/>
      <c r="W730" s="19"/>
      <c r="X730" s="18">
        <f t="shared" si="404"/>
        <v>0</v>
      </c>
      <c r="Y730" s="17">
        <f t="shared" si="404"/>
        <v>0</v>
      </c>
      <c r="Z730" s="16"/>
      <c r="AA730" s="15">
        <f t="shared" si="405"/>
        <v>0</v>
      </c>
      <c r="AB730" s="14">
        <f t="shared" si="405"/>
        <v>0</v>
      </c>
      <c r="AC730" s="12"/>
      <c r="AD730" s="13"/>
      <c r="AE730" s="12"/>
      <c r="AF730" s="11"/>
      <c r="AG730" s="11"/>
      <c r="AH730" s="5" t="s">
        <v>0</v>
      </c>
      <c r="AI730" s="4"/>
    </row>
    <row r="731" spans="1:56" ht="15" customHeight="1" x14ac:dyDescent="0.25">
      <c r="A731" s="221"/>
      <c r="B731" s="332"/>
      <c r="C731" s="274">
        <v>4317</v>
      </c>
      <c r="D731" s="275">
        <v>41356</v>
      </c>
      <c r="E731" s="276">
        <v>1.24</v>
      </c>
      <c r="F731" s="201">
        <v>1</v>
      </c>
      <c r="G731" s="227"/>
      <c r="H731" s="227"/>
      <c r="I731" s="227"/>
      <c r="J731" s="227"/>
      <c r="K731" s="315" t="s">
        <v>1710</v>
      </c>
      <c r="L731" s="59"/>
      <c r="M731" s="25"/>
      <c r="N731" s="23" t="str">
        <f t="shared" si="400"/>
        <v/>
      </c>
      <c r="O731" s="23" t="str">
        <f t="shared" si="401"/>
        <v>◄</v>
      </c>
      <c r="P731" s="24"/>
      <c r="Q731" s="21"/>
      <c r="R731" s="23" t="str">
        <f t="shared" si="402"/>
        <v/>
      </c>
      <c r="S731" s="23" t="str">
        <f t="shared" si="403"/>
        <v>◄</v>
      </c>
      <c r="T731" s="22"/>
      <c r="U731" s="21"/>
      <c r="V731" s="20"/>
      <c r="W731" s="19"/>
      <c r="X731" s="18">
        <f t="shared" si="404"/>
        <v>0</v>
      </c>
      <c r="Y731" s="17">
        <f t="shared" si="404"/>
        <v>0</v>
      </c>
      <c r="Z731" s="16"/>
      <c r="AA731" s="15">
        <f t="shared" si="405"/>
        <v>0</v>
      </c>
      <c r="AB731" s="14">
        <f t="shared" si="405"/>
        <v>0</v>
      </c>
      <c r="AC731" s="12"/>
      <c r="AD731" s="13"/>
      <c r="AE731" s="12"/>
      <c r="AF731" s="11"/>
      <c r="AG731" s="11"/>
      <c r="AH731" s="5" t="s">
        <v>0</v>
      </c>
      <c r="AI731" s="4"/>
    </row>
    <row r="732" spans="1:56" ht="15" customHeight="1" x14ac:dyDescent="0.25">
      <c r="A732" s="221"/>
      <c r="B732" s="332"/>
      <c r="C732" s="274">
        <v>4318</v>
      </c>
      <c r="D732" s="275">
        <v>41356</v>
      </c>
      <c r="E732" s="276">
        <v>1.24</v>
      </c>
      <c r="F732" s="201">
        <v>1</v>
      </c>
      <c r="G732" s="227"/>
      <c r="H732" s="227"/>
      <c r="I732" s="227"/>
      <c r="J732" s="227"/>
      <c r="K732" s="315" t="s">
        <v>1709</v>
      </c>
      <c r="L732" s="59"/>
      <c r="M732" s="25"/>
      <c r="N732" s="23" t="str">
        <f t="shared" si="400"/>
        <v/>
      </c>
      <c r="O732" s="23" t="str">
        <f t="shared" si="401"/>
        <v>◄</v>
      </c>
      <c r="P732" s="24"/>
      <c r="Q732" s="21"/>
      <c r="R732" s="23" t="str">
        <f t="shared" si="402"/>
        <v/>
      </c>
      <c r="S732" s="23" t="str">
        <f t="shared" si="403"/>
        <v>◄</v>
      </c>
      <c r="T732" s="22"/>
      <c r="U732" s="21"/>
      <c r="V732" s="20"/>
      <c r="W732" s="19"/>
      <c r="X732" s="18">
        <f t="shared" si="404"/>
        <v>0</v>
      </c>
      <c r="Y732" s="17">
        <f t="shared" si="404"/>
        <v>0</v>
      </c>
      <c r="Z732" s="16"/>
      <c r="AA732" s="15">
        <f t="shared" si="405"/>
        <v>0</v>
      </c>
      <c r="AB732" s="14">
        <f t="shared" si="405"/>
        <v>0</v>
      </c>
      <c r="AC732" s="12"/>
      <c r="AD732" s="13"/>
      <c r="AE732" s="12"/>
      <c r="AF732" s="11"/>
      <c r="AG732" s="11"/>
      <c r="AH732" s="5" t="s">
        <v>0</v>
      </c>
      <c r="AI732" s="4"/>
    </row>
    <row r="733" spans="1:56" ht="15" customHeight="1" x14ac:dyDescent="0.25">
      <c r="A733" s="221"/>
      <c r="B733" s="332"/>
      <c r="C733" s="274">
        <v>4319</v>
      </c>
      <c r="D733" s="275">
        <v>41356</v>
      </c>
      <c r="E733" s="276">
        <v>1.24</v>
      </c>
      <c r="F733" s="201">
        <v>1</v>
      </c>
      <c r="G733" s="227"/>
      <c r="H733" s="227"/>
      <c r="I733" s="227"/>
      <c r="J733" s="227"/>
      <c r="K733" s="315" t="s">
        <v>1708</v>
      </c>
      <c r="L733" s="59"/>
      <c r="M733" s="25"/>
      <c r="N733" s="23" t="str">
        <f t="shared" si="400"/>
        <v/>
      </c>
      <c r="O733" s="23" t="str">
        <f t="shared" si="401"/>
        <v>◄</v>
      </c>
      <c r="P733" s="24"/>
      <c r="Q733" s="21"/>
      <c r="R733" s="23" t="str">
        <f t="shared" si="402"/>
        <v/>
      </c>
      <c r="S733" s="23" t="str">
        <f t="shared" si="403"/>
        <v>◄</v>
      </c>
      <c r="T733" s="22"/>
      <c r="U733" s="21"/>
      <c r="V733" s="20"/>
      <c r="W733" s="19"/>
      <c r="X733" s="18">
        <f t="shared" si="404"/>
        <v>0</v>
      </c>
      <c r="Y733" s="17">
        <f t="shared" si="404"/>
        <v>0</v>
      </c>
      <c r="Z733" s="16"/>
      <c r="AA733" s="15">
        <f t="shared" si="405"/>
        <v>0</v>
      </c>
      <c r="AB733" s="14">
        <f t="shared" si="405"/>
        <v>0</v>
      </c>
      <c r="AC733" s="12"/>
      <c r="AD733" s="13"/>
      <c r="AE733" s="12"/>
      <c r="AF733" s="11"/>
      <c r="AG733" s="11"/>
      <c r="AH733" s="5" t="s">
        <v>0</v>
      </c>
      <c r="AI733" s="4"/>
      <c r="BD733" s="4"/>
    </row>
    <row r="734" spans="1:56" ht="15" customHeight="1" thickBot="1" x14ac:dyDescent="0.3">
      <c r="A734" s="221"/>
      <c r="B734" s="332"/>
      <c r="C734" s="247" t="s">
        <v>1707</v>
      </c>
      <c r="D734" s="275">
        <v>41356</v>
      </c>
      <c r="E734" s="276">
        <v>6.2</v>
      </c>
      <c r="F734" s="201">
        <v>1</v>
      </c>
      <c r="G734" s="227"/>
      <c r="H734" s="227"/>
      <c r="I734" s="227"/>
      <c r="J734" s="227"/>
      <c r="K734" s="317" t="s">
        <v>1706</v>
      </c>
      <c r="L734" s="59"/>
      <c r="M734" s="25"/>
      <c r="N734" s="23" t="str">
        <f t="shared" si="400"/>
        <v/>
      </c>
      <c r="O734" s="23" t="str">
        <f t="shared" si="401"/>
        <v>◄</v>
      </c>
      <c r="P734" s="24"/>
      <c r="Q734" s="21"/>
      <c r="R734" s="23" t="str">
        <f t="shared" si="402"/>
        <v/>
      </c>
      <c r="S734" s="23" t="str">
        <f t="shared" si="403"/>
        <v>◄</v>
      </c>
      <c r="T734" s="22"/>
      <c r="U734" s="21"/>
      <c r="V734" s="20"/>
      <c r="W734" s="19"/>
      <c r="X734" s="18">
        <f t="shared" si="404"/>
        <v>0</v>
      </c>
      <c r="Y734" s="17">
        <f t="shared" si="404"/>
        <v>0</v>
      </c>
      <c r="Z734" s="16"/>
      <c r="AA734" s="15">
        <f t="shared" si="405"/>
        <v>0</v>
      </c>
      <c r="AB734" s="14">
        <f t="shared" si="405"/>
        <v>0</v>
      </c>
      <c r="AC734" s="12"/>
      <c r="AD734" s="13"/>
      <c r="AE734" s="12"/>
      <c r="AF734" s="11"/>
      <c r="AG734" s="11"/>
      <c r="AH734" s="5" t="s">
        <v>0</v>
      </c>
      <c r="AI734" s="4"/>
    </row>
    <row r="735" spans="1:56" ht="15" customHeight="1" thickTop="1" thickBot="1" x14ac:dyDescent="0.25">
      <c r="A735" s="214">
        <f>ROWS(A736:A740)-1</f>
        <v>4</v>
      </c>
      <c r="B735" s="254" t="s">
        <v>1705</v>
      </c>
      <c r="C735" s="254"/>
      <c r="D735" s="254"/>
      <c r="E735" s="254"/>
      <c r="F735" s="254"/>
      <c r="G735" s="254"/>
      <c r="H735" s="254"/>
      <c r="I735" s="254"/>
      <c r="J735" s="254"/>
      <c r="K735" s="333"/>
      <c r="L735" s="58">
        <v>43551</v>
      </c>
      <c r="M735" s="9" t="s">
        <v>1704</v>
      </c>
      <c r="N735" s="23"/>
      <c r="O735" s="33" t="str">
        <f>IF(COUNTIF(N736:N740,"?")&gt;0,"?",IF(AND(P735="◄",Q735="►"),"◄►",IF(P735="◄","◄",IF(Q735="►","►",""))))</f>
        <v>◄</v>
      </c>
      <c r="P735" s="32" t="str">
        <f>IF(SUM(P736:P740)+1=ROWS(P736:P740)-COUNTIF(P736:P740,"-"),"","◄")</f>
        <v>◄</v>
      </c>
      <c r="Q735" s="31" t="str">
        <f>IF(SUM(Q736:Q740)&gt;0,"►","")</f>
        <v/>
      </c>
      <c r="R735" s="23"/>
      <c r="S735" s="33" t="str">
        <f>IF(COUNTIF(R736:R740,"?")&gt;0,"?",IF(AND(T735="◄",U735="►"),"◄►",IF(T735="◄","◄",IF(U735="►","►",""))))</f>
        <v>◄</v>
      </c>
      <c r="T735" s="32" t="str">
        <f>IF(SUM(T736:T740)+1=ROWS(T736:T740)-COUNTIF(T736:T740,"-"),"","◄")</f>
        <v>◄</v>
      </c>
      <c r="U735" s="31" t="str">
        <f>IF(SUM(U736:U740)&gt;0,"►","")</f>
        <v/>
      </c>
      <c r="V735" s="10">
        <f>ROWS(V736:V740)-1</f>
        <v>4</v>
      </c>
      <c r="W735" s="30">
        <f>SUM(W736:W740)-W740</f>
        <v>0</v>
      </c>
      <c r="X735" s="29" t="s">
        <v>17</v>
      </c>
      <c r="Y735" s="28"/>
      <c r="Z735" s="30">
        <f>SUM(Z736:Z740)-Z740</f>
        <v>0</v>
      </c>
      <c r="AA735" s="29" t="s">
        <v>17</v>
      </c>
      <c r="AB735" s="28"/>
      <c r="AC735" s="43" t="str">
        <f>IF(AD735="◄","◄",IF(AD735="ok","►",""))</f>
        <v>◄</v>
      </c>
      <c r="AD735" s="42" t="str">
        <f>IF(AD736&gt;0,"OK","◄")</f>
        <v>◄</v>
      </c>
      <c r="AE735" s="41" t="str">
        <f>IF(AND(AF735="◄",AG735="►"),"◄?►",IF(AF735="◄","◄",IF(AG735="►","►","")))</f>
        <v>◄</v>
      </c>
      <c r="AF735" s="32" t="str">
        <f>IF(AF736&gt;0,"","◄")</f>
        <v>◄</v>
      </c>
      <c r="AG735" s="31" t="str">
        <f>IF(AG736&gt;0,"►","")</f>
        <v/>
      </c>
      <c r="AH735" s="5" t="s">
        <v>0</v>
      </c>
      <c r="AI735" s="4"/>
    </row>
    <row r="736" spans="1:56" ht="15" customHeight="1" x14ac:dyDescent="0.25">
      <c r="A736" s="221"/>
      <c r="B736" s="332"/>
      <c r="C736" s="281" t="s">
        <v>1703</v>
      </c>
      <c r="D736" s="275">
        <v>43551</v>
      </c>
      <c r="E736" s="276">
        <v>1.03</v>
      </c>
      <c r="F736" s="199">
        <v>1</v>
      </c>
      <c r="G736" s="227"/>
      <c r="H736" s="227"/>
      <c r="I736" s="227"/>
      <c r="J736" s="227"/>
      <c r="K736" s="323" t="s">
        <v>1702</v>
      </c>
      <c r="L736" s="59"/>
      <c r="M736" s="25"/>
      <c r="N736" s="23" t="str">
        <f>IF(O736="?","?","")</f>
        <v/>
      </c>
      <c r="O736" s="23" t="str">
        <f>IF(AND(P736="",Q736&gt;0),"?",IF(P736="","◄",IF(Q736&gt;=1,"►","")))</f>
        <v>◄</v>
      </c>
      <c r="P736" s="24"/>
      <c r="Q736" s="21"/>
      <c r="R736" s="23" t="str">
        <f>IF(S736="?","?","")</f>
        <v/>
      </c>
      <c r="S736" s="23" t="str">
        <f>IF(AND(T736="",U736&gt;0),"?",IF(T736="","◄",IF(U736&gt;=1,"►","")))</f>
        <v>◄</v>
      </c>
      <c r="T736" s="22"/>
      <c r="U736" s="21"/>
      <c r="V736" s="20"/>
      <c r="W736" s="19"/>
      <c r="X736" s="18">
        <f t="shared" ref="X736:Y739" si="406">(P736*W736)</f>
        <v>0</v>
      </c>
      <c r="Y736" s="17">
        <f t="shared" si="406"/>
        <v>0</v>
      </c>
      <c r="Z736" s="16"/>
      <c r="AA736" s="15">
        <f t="shared" ref="AA736:AB739" si="407">(T736*Z736)</f>
        <v>0</v>
      </c>
      <c r="AB736" s="14">
        <f t="shared" si="407"/>
        <v>0</v>
      </c>
      <c r="AC736" s="39" t="str">
        <f>IF(AD736&gt;0,"ok","◄")</f>
        <v>◄</v>
      </c>
      <c r="AD736" s="40"/>
      <c r="AE736" s="39" t="str">
        <f>IF(AND(AF736="",AG736&gt;0),"?",IF(AF736="","◄",IF(AG736&gt;=1,"►","")))</f>
        <v>◄</v>
      </c>
      <c r="AF736" s="38"/>
      <c r="AG736" s="37"/>
      <c r="AH736" s="5" t="s">
        <v>0</v>
      </c>
      <c r="AI736" s="4"/>
    </row>
    <row r="737" spans="1:35" ht="15" customHeight="1" x14ac:dyDescent="0.25">
      <c r="A737" s="221"/>
      <c r="B737" s="332"/>
      <c r="C737" s="274">
        <v>4320</v>
      </c>
      <c r="D737" s="275">
        <v>43551</v>
      </c>
      <c r="E737" s="276">
        <v>1.03</v>
      </c>
      <c r="F737" s="199">
        <v>1</v>
      </c>
      <c r="G737" s="227"/>
      <c r="H737" s="227"/>
      <c r="I737" s="227"/>
      <c r="J737" s="227"/>
      <c r="K737" s="323" t="s">
        <v>233</v>
      </c>
      <c r="L737" s="59"/>
      <c r="M737" s="25"/>
      <c r="N737" s="23" t="str">
        <f>IF(O737="?","?","")</f>
        <v/>
      </c>
      <c r="O737" s="23" t="str">
        <f>IF(AND(P737="",Q737&gt;0),"?",IF(P737="","◄",IF(Q737&gt;=1,"►","")))</f>
        <v>◄</v>
      </c>
      <c r="P737" s="24"/>
      <c r="Q737" s="21"/>
      <c r="R737" s="23" t="str">
        <f>IF(S737="?","?","")</f>
        <v/>
      </c>
      <c r="S737" s="23" t="str">
        <f>IF(AND(T737="",U737&gt;0),"?",IF(T737="","◄",IF(U737&gt;=1,"►","")))</f>
        <v>◄</v>
      </c>
      <c r="T737" s="22"/>
      <c r="U737" s="21"/>
      <c r="V737" s="20"/>
      <c r="W737" s="19"/>
      <c r="X737" s="18">
        <f t="shared" si="406"/>
        <v>0</v>
      </c>
      <c r="Y737" s="17">
        <f t="shared" si="406"/>
        <v>0</v>
      </c>
      <c r="Z737" s="16"/>
      <c r="AA737" s="15">
        <f t="shared" si="407"/>
        <v>0</v>
      </c>
      <c r="AB737" s="14">
        <f t="shared" si="407"/>
        <v>0</v>
      </c>
      <c r="AC737" s="12"/>
      <c r="AD737" s="13"/>
      <c r="AE737" s="12"/>
      <c r="AF737" s="149" t="str">
        <f>LEFT(M735,17)</f>
        <v>▬ Philanews Nr. 3</v>
      </c>
      <c r="AG737" s="150"/>
      <c r="AH737" s="5" t="s">
        <v>0</v>
      </c>
      <c r="AI737" s="4"/>
    </row>
    <row r="738" spans="1:35" ht="15" customHeight="1" x14ac:dyDescent="0.25">
      <c r="A738" s="221"/>
      <c r="B738" s="332"/>
      <c r="C738" s="281" t="s">
        <v>1701</v>
      </c>
      <c r="D738" s="275">
        <v>43551</v>
      </c>
      <c r="E738" s="276">
        <v>1.03</v>
      </c>
      <c r="F738" s="199">
        <v>1</v>
      </c>
      <c r="G738" s="227"/>
      <c r="H738" s="227"/>
      <c r="I738" s="227"/>
      <c r="J738" s="227"/>
      <c r="K738" s="323" t="s">
        <v>233</v>
      </c>
      <c r="L738" s="59"/>
      <c r="M738" s="25"/>
      <c r="N738" s="23" t="str">
        <f>IF(O738="?","?","")</f>
        <v/>
      </c>
      <c r="O738" s="23" t="str">
        <f>IF(AND(P738="",Q738&gt;0),"?",IF(P738="","◄",IF(Q738&gt;=1,"►","")))</f>
        <v>◄</v>
      </c>
      <c r="P738" s="24"/>
      <c r="Q738" s="21"/>
      <c r="R738" s="23" t="str">
        <f>IF(S738="?","?","")</f>
        <v/>
      </c>
      <c r="S738" s="23" t="str">
        <f>IF(AND(T738="",U738&gt;0),"?",IF(T738="","◄",IF(U738&gt;=1,"►","")))</f>
        <v>◄</v>
      </c>
      <c r="T738" s="22"/>
      <c r="U738" s="21"/>
      <c r="V738" s="20"/>
      <c r="W738" s="19"/>
      <c r="X738" s="18">
        <f t="shared" si="406"/>
        <v>0</v>
      </c>
      <c r="Y738" s="17">
        <f t="shared" si="406"/>
        <v>0</v>
      </c>
      <c r="Z738" s="16"/>
      <c r="AA738" s="15">
        <f t="shared" si="407"/>
        <v>0</v>
      </c>
      <c r="AB738" s="14">
        <f t="shared" si="407"/>
        <v>0</v>
      </c>
      <c r="AC738" s="12"/>
      <c r="AD738" s="13"/>
      <c r="AE738" s="12"/>
      <c r="AF738" s="151"/>
      <c r="AG738" s="152"/>
      <c r="AH738" s="5" t="s">
        <v>0</v>
      </c>
      <c r="AI738" s="4"/>
    </row>
    <row r="739" spans="1:35" ht="15" customHeight="1" thickBot="1" x14ac:dyDescent="0.3">
      <c r="A739" s="221"/>
      <c r="B739" s="332"/>
      <c r="C739" s="281" t="s">
        <v>1700</v>
      </c>
      <c r="D739" s="275">
        <v>43551</v>
      </c>
      <c r="E739" s="276">
        <v>1.03</v>
      </c>
      <c r="F739" s="199">
        <v>1</v>
      </c>
      <c r="G739" s="227"/>
      <c r="H739" s="227"/>
      <c r="I739" s="227"/>
      <c r="J739" s="227"/>
      <c r="K739" s="323" t="s">
        <v>1699</v>
      </c>
      <c r="L739" s="59"/>
      <c r="M739" s="25"/>
      <c r="N739" s="23" t="str">
        <f>IF(O739="?","?","")</f>
        <v/>
      </c>
      <c r="O739" s="23" t="str">
        <f>IF(AND(P739="",Q739&gt;0),"?",IF(P739="","◄",IF(Q739&gt;=1,"►","")))</f>
        <v>◄</v>
      </c>
      <c r="P739" s="24"/>
      <c r="Q739" s="21"/>
      <c r="R739" s="23" t="str">
        <f>IF(S739="?","?","")</f>
        <v/>
      </c>
      <c r="S739" s="23" t="str">
        <f>IF(AND(T739="",U739&gt;0),"?",IF(T739="","◄",IF(U739&gt;=1,"►","")))</f>
        <v>◄</v>
      </c>
      <c r="T739" s="22"/>
      <c r="U739" s="21"/>
      <c r="V739" s="20"/>
      <c r="W739" s="19"/>
      <c r="X739" s="18">
        <f t="shared" si="406"/>
        <v>0</v>
      </c>
      <c r="Y739" s="17">
        <f t="shared" si="406"/>
        <v>0</v>
      </c>
      <c r="Z739" s="16"/>
      <c r="AA739" s="15">
        <f t="shared" si="407"/>
        <v>0</v>
      </c>
      <c r="AB739" s="14">
        <f t="shared" si="407"/>
        <v>0</v>
      </c>
      <c r="AC739" s="12"/>
      <c r="AD739" s="13"/>
      <c r="AE739" s="12"/>
      <c r="AF739" s="36" t="s">
        <v>47</v>
      </c>
      <c r="AG739" s="35">
        <f>D736</f>
        <v>43551</v>
      </c>
      <c r="AH739" s="5" t="s">
        <v>0</v>
      </c>
      <c r="AI739" s="4"/>
    </row>
    <row r="740" spans="1:35" ht="15" customHeight="1" thickTop="1" thickBot="1" x14ac:dyDescent="0.25">
      <c r="A740" s="214">
        <f>ROWS(A741:A748)-1</f>
        <v>7</v>
      </c>
      <c r="B740" s="334" t="s">
        <v>1698</v>
      </c>
      <c r="C740" s="334"/>
      <c r="D740" s="334"/>
      <c r="E740" s="334"/>
      <c r="F740" s="335"/>
      <c r="G740" s="334"/>
      <c r="H740" s="334"/>
      <c r="I740" s="334"/>
      <c r="J740" s="334"/>
      <c r="K740" s="333"/>
      <c r="L740" s="6">
        <v>41356</v>
      </c>
      <c r="M740" s="9" t="s">
        <v>1697</v>
      </c>
      <c r="N740" s="23"/>
      <c r="O740" s="33" t="str">
        <f>IF(COUNTIF(N741:N748,"?")&gt;0,"?",IF(AND(P740="◄",Q740="►"),"◄►",IF(P740="◄","◄",IF(Q740="►","►",""))))</f>
        <v>◄</v>
      </c>
      <c r="P740" s="32" t="str">
        <f>IF(SUM(P741:P748)+1=ROWS(P741:P748)-COUNTIF(P741:P748,"-"),"","◄")</f>
        <v>◄</v>
      </c>
      <c r="Q740" s="31" t="str">
        <f>IF(SUM(Q741:Q748)&gt;0,"►","")</f>
        <v/>
      </c>
      <c r="R740" s="23"/>
      <c r="S740" s="33" t="str">
        <f>IF(COUNTIF(R741:R748,"?")&gt;0,"?",IF(AND(T740="◄",U740="►"),"◄►",IF(T740="◄","◄",IF(U740="►","►",""))))</f>
        <v>◄</v>
      </c>
      <c r="T740" s="32" t="str">
        <f>IF(SUM(T741:T748)+1=ROWS(T741:T748)-COUNTIF(T741:T748,"-"),"","◄")</f>
        <v>◄</v>
      </c>
      <c r="U740" s="31" t="str">
        <f>IF(SUM(U741:U748)&gt;0,"►","")</f>
        <v/>
      </c>
      <c r="V740" s="10">
        <f>ROWS(V741:V748)-1</f>
        <v>7</v>
      </c>
      <c r="W740" s="30">
        <f>SUM(W741:W748)-W748</f>
        <v>0</v>
      </c>
      <c r="X740" s="29" t="s">
        <v>17</v>
      </c>
      <c r="Y740" s="28"/>
      <c r="Z740" s="30">
        <f>SUM(Z741:Z748)-Z748</f>
        <v>0</v>
      </c>
      <c r="AA740" s="29" t="s">
        <v>17</v>
      </c>
      <c r="AB740" s="28"/>
      <c r="AC740" s="12"/>
      <c r="AD740" s="13"/>
      <c r="AE740" s="12"/>
      <c r="AF740" s="11"/>
      <c r="AG740" s="11"/>
      <c r="AH740" s="5" t="s">
        <v>0</v>
      </c>
      <c r="AI740" s="4"/>
    </row>
    <row r="741" spans="1:35" ht="15" customHeight="1" x14ac:dyDescent="0.25">
      <c r="A741" s="221"/>
      <c r="B741" s="332"/>
      <c r="C741" s="274" t="s">
        <v>1695</v>
      </c>
      <c r="D741" s="275">
        <v>41356</v>
      </c>
      <c r="E741" s="276">
        <v>1.34</v>
      </c>
      <c r="F741" s="318" t="s">
        <v>21</v>
      </c>
      <c r="G741" s="227"/>
      <c r="H741" s="227"/>
      <c r="I741" s="227"/>
      <c r="J741" s="227"/>
      <c r="K741" s="315" t="s">
        <v>1694</v>
      </c>
      <c r="L741" s="61"/>
      <c r="M741" s="60" t="s">
        <v>1686</v>
      </c>
      <c r="N741" s="23" t="str">
        <f t="shared" ref="N741:N747" si="408">IF(O741="?","?","")</f>
        <v/>
      </c>
      <c r="O741" s="23" t="str">
        <f t="shared" ref="O741:O747" si="409">IF(AND(P741="",Q741&gt;0),"?",IF(P741="","◄",IF(Q741&gt;=1,"►","")))</f>
        <v>◄</v>
      </c>
      <c r="P741" s="24"/>
      <c r="Q741" s="21"/>
      <c r="R741" s="23" t="str">
        <f t="shared" ref="R741:R747" si="410">IF(S741="?","?","")</f>
        <v/>
      </c>
      <c r="S741" s="23" t="str">
        <f t="shared" ref="S741:S747" si="411">IF(AND(T741="",U741&gt;0),"?",IF(T741="","◄",IF(U741&gt;=1,"►","")))</f>
        <v>◄</v>
      </c>
      <c r="T741" s="22"/>
      <c r="U741" s="21"/>
      <c r="V741" s="20"/>
      <c r="W741" s="19"/>
      <c r="X741" s="18">
        <f t="shared" ref="X741:Y747" si="412">(P741*W741)</f>
        <v>0</v>
      </c>
      <c r="Y741" s="17">
        <f t="shared" si="412"/>
        <v>0</v>
      </c>
      <c r="Z741" s="16"/>
      <c r="AA741" s="15">
        <f t="shared" ref="AA741:AB747" si="413">(T741*Z741)</f>
        <v>0</v>
      </c>
      <c r="AB741" s="14">
        <f t="shared" si="413"/>
        <v>0</v>
      </c>
      <c r="AC741" s="12"/>
      <c r="AD741" s="13"/>
      <c r="AE741" s="12"/>
      <c r="AF741" s="11"/>
      <c r="AG741" s="11"/>
      <c r="AH741" s="5" t="s">
        <v>0</v>
      </c>
      <c r="AI741" s="4"/>
    </row>
    <row r="742" spans="1:35" ht="15" customHeight="1" x14ac:dyDescent="0.25">
      <c r="A742" s="221"/>
      <c r="B742" s="332"/>
      <c r="C742" s="281" t="s">
        <v>1696</v>
      </c>
      <c r="D742" s="275">
        <v>41356</v>
      </c>
      <c r="E742" s="276">
        <v>1.34</v>
      </c>
      <c r="F742" s="318" t="s">
        <v>21</v>
      </c>
      <c r="G742" s="227"/>
      <c r="H742" s="227"/>
      <c r="I742" s="227"/>
      <c r="J742" s="274" t="s">
        <v>1695</v>
      </c>
      <c r="K742" s="315" t="s">
        <v>1694</v>
      </c>
      <c r="L742" s="61"/>
      <c r="M742" s="60" t="s">
        <v>1690</v>
      </c>
      <c r="N742" s="23" t="str">
        <f t="shared" si="408"/>
        <v/>
      </c>
      <c r="O742" s="23" t="str">
        <f t="shared" si="409"/>
        <v>◄</v>
      </c>
      <c r="P742" s="24"/>
      <c r="Q742" s="21"/>
      <c r="R742" s="23" t="str">
        <f t="shared" si="410"/>
        <v/>
      </c>
      <c r="S742" s="23" t="str">
        <f t="shared" si="411"/>
        <v>◄</v>
      </c>
      <c r="T742" s="22"/>
      <c r="U742" s="21"/>
      <c r="V742" s="20"/>
      <c r="W742" s="19"/>
      <c r="X742" s="18">
        <f t="shared" si="412"/>
        <v>0</v>
      </c>
      <c r="Y742" s="17">
        <f t="shared" si="412"/>
        <v>0</v>
      </c>
      <c r="Z742" s="16"/>
      <c r="AA742" s="15">
        <f t="shared" si="413"/>
        <v>0</v>
      </c>
      <c r="AB742" s="14">
        <f t="shared" si="413"/>
        <v>0</v>
      </c>
      <c r="AC742" s="12"/>
      <c r="AD742" s="13"/>
      <c r="AE742" s="12"/>
      <c r="AF742" s="11"/>
      <c r="AG742" s="11"/>
      <c r="AH742" s="5" t="s">
        <v>0</v>
      </c>
      <c r="AI742" s="4"/>
    </row>
    <row r="743" spans="1:35" ht="15" customHeight="1" x14ac:dyDescent="0.25">
      <c r="A743" s="221"/>
      <c r="B743" s="332"/>
      <c r="C743" s="247" t="s">
        <v>1693</v>
      </c>
      <c r="D743" s="275">
        <v>41356</v>
      </c>
      <c r="E743" s="276">
        <v>13.4</v>
      </c>
      <c r="F743" s="318" t="s">
        <v>21</v>
      </c>
      <c r="G743" s="227"/>
      <c r="H743" s="227"/>
      <c r="I743" s="227"/>
      <c r="J743" s="227"/>
      <c r="K743" s="317" t="s">
        <v>1688</v>
      </c>
      <c r="L743" s="59"/>
      <c r="M743" s="25"/>
      <c r="N743" s="23" t="str">
        <f t="shared" si="408"/>
        <v/>
      </c>
      <c r="O743" s="23" t="str">
        <f t="shared" si="409"/>
        <v>◄</v>
      </c>
      <c r="P743" s="24"/>
      <c r="Q743" s="21"/>
      <c r="R743" s="23" t="str">
        <f t="shared" si="410"/>
        <v/>
      </c>
      <c r="S743" s="23" t="str">
        <f t="shared" si="411"/>
        <v>◄</v>
      </c>
      <c r="T743" s="22"/>
      <c r="U743" s="21"/>
      <c r="V743" s="20"/>
      <c r="W743" s="19"/>
      <c r="X743" s="18">
        <f t="shared" si="412"/>
        <v>0</v>
      </c>
      <c r="Y743" s="17">
        <f t="shared" si="412"/>
        <v>0</v>
      </c>
      <c r="Z743" s="16"/>
      <c r="AA743" s="15">
        <f t="shared" si="413"/>
        <v>0</v>
      </c>
      <c r="AB743" s="14">
        <f t="shared" si="413"/>
        <v>0</v>
      </c>
      <c r="AC743" s="12"/>
      <c r="AD743" s="13"/>
      <c r="AE743" s="12"/>
      <c r="AF743" s="11"/>
      <c r="AG743" s="11"/>
      <c r="AH743" s="5" t="s">
        <v>0</v>
      </c>
      <c r="AI743" s="4"/>
    </row>
    <row r="744" spans="1:35" ht="15" customHeight="1" x14ac:dyDescent="0.25">
      <c r="A744" s="221"/>
      <c r="B744" s="332"/>
      <c r="C744" s="274">
        <v>4322</v>
      </c>
      <c r="D744" s="275">
        <v>41356</v>
      </c>
      <c r="E744" s="276">
        <v>1.24</v>
      </c>
      <c r="F744" s="201">
        <v>1</v>
      </c>
      <c r="G744" s="227"/>
      <c r="H744" s="227"/>
      <c r="I744" s="227"/>
      <c r="J744" s="227"/>
      <c r="K744" s="315" t="s">
        <v>1691</v>
      </c>
      <c r="L744" s="61"/>
      <c r="M744" s="60" t="s">
        <v>1686</v>
      </c>
      <c r="N744" s="23" t="str">
        <f t="shared" si="408"/>
        <v/>
      </c>
      <c r="O744" s="23" t="str">
        <f t="shared" si="409"/>
        <v>◄</v>
      </c>
      <c r="P744" s="24"/>
      <c r="Q744" s="21"/>
      <c r="R744" s="23" t="str">
        <f t="shared" si="410"/>
        <v/>
      </c>
      <c r="S744" s="23" t="str">
        <f t="shared" si="411"/>
        <v>◄</v>
      </c>
      <c r="T744" s="22"/>
      <c r="U744" s="21"/>
      <c r="V744" s="20"/>
      <c r="W744" s="19"/>
      <c r="X744" s="18">
        <f t="shared" si="412"/>
        <v>0</v>
      </c>
      <c r="Y744" s="17">
        <f t="shared" si="412"/>
        <v>0</v>
      </c>
      <c r="Z744" s="16"/>
      <c r="AA744" s="15">
        <f t="shared" si="413"/>
        <v>0</v>
      </c>
      <c r="AB744" s="14">
        <f t="shared" si="413"/>
        <v>0</v>
      </c>
      <c r="AC744" s="12"/>
      <c r="AD744" s="13"/>
      <c r="AE744" s="12"/>
      <c r="AF744" s="11"/>
      <c r="AG744" s="11"/>
      <c r="AH744" s="5" t="s">
        <v>0</v>
      </c>
      <c r="AI744" s="4"/>
    </row>
    <row r="745" spans="1:35" ht="15" customHeight="1" x14ac:dyDescent="0.25">
      <c r="A745" s="221"/>
      <c r="B745" s="332"/>
      <c r="C745" s="281" t="s">
        <v>1692</v>
      </c>
      <c r="D745" s="275">
        <v>41356</v>
      </c>
      <c r="E745" s="276">
        <v>1.24</v>
      </c>
      <c r="F745" s="201">
        <v>1</v>
      </c>
      <c r="G745" s="227"/>
      <c r="H745" s="227"/>
      <c r="I745" s="227"/>
      <c r="J745" s="274">
        <v>4322</v>
      </c>
      <c r="K745" s="315" t="s">
        <v>1691</v>
      </c>
      <c r="L745" s="61"/>
      <c r="M745" s="60" t="s">
        <v>1690</v>
      </c>
      <c r="N745" s="23" t="str">
        <f t="shared" si="408"/>
        <v/>
      </c>
      <c r="O745" s="23" t="str">
        <f t="shared" si="409"/>
        <v>◄</v>
      </c>
      <c r="P745" s="24"/>
      <c r="Q745" s="21"/>
      <c r="R745" s="23" t="str">
        <f t="shared" si="410"/>
        <v/>
      </c>
      <c r="S745" s="23" t="str">
        <f t="shared" si="411"/>
        <v>◄</v>
      </c>
      <c r="T745" s="22"/>
      <c r="U745" s="21"/>
      <c r="V745" s="20"/>
      <c r="W745" s="19"/>
      <c r="X745" s="18">
        <f t="shared" si="412"/>
        <v>0</v>
      </c>
      <c r="Y745" s="17">
        <f t="shared" si="412"/>
        <v>0</v>
      </c>
      <c r="Z745" s="16"/>
      <c r="AA745" s="15">
        <f t="shared" si="413"/>
        <v>0</v>
      </c>
      <c r="AB745" s="14">
        <f t="shared" si="413"/>
        <v>0</v>
      </c>
      <c r="AC745" s="12"/>
      <c r="AD745" s="13"/>
      <c r="AE745" s="12"/>
      <c r="AF745" s="11"/>
      <c r="AG745" s="11"/>
      <c r="AH745" s="5" t="s">
        <v>0</v>
      </c>
      <c r="AI745" s="4"/>
    </row>
    <row r="746" spans="1:35" ht="15" customHeight="1" x14ac:dyDescent="0.25">
      <c r="A746" s="221"/>
      <c r="B746" s="332"/>
      <c r="C746" s="247" t="s">
        <v>1689</v>
      </c>
      <c r="D746" s="275">
        <v>41356</v>
      </c>
      <c r="E746" s="276">
        <v>12.4</v>
      </c>
      <c r="F746" s="201">
        <v>1</v>
      </c>
      <c r="G746" s="227"/>
      <c r="H746" s="227"/>
      <c r="I746" s="227"/>
      <c r="J746" s="227"/>
      <c r="K746" s="317" t="s">
        <v>1688</v>
      </c>
      <c r="L746" s="59"/>
      <c r="M746" s="25"/>
      <c r="N746" s="23" t="str">
        <f t="shared" si="408"/>
        <v/>
      </c>
      <c r="O746" s="23" t="str">
        <f t="shared" si="409"/>
        <v>◄</v>
      </c>
      <c r="P746" s="24"/>
      <c r="Q746" s="21"/>
      <c r="R746" s="23" t="str">
        <f t="shared" si="410"/>
        <v/>
      </c>
      <c r="S746" s="23" t="str">
        <f t="shared" si="411"/>
        <v>◄</v>
      </c>
      <c r="T746" s="22"/>
      <c r="U746" s="21"/>
      <c r="V746" s="20"/>
      <c r="W746" s="19"/>
      <c r="X746" s="18">
        <f t="shared" si="412"/>
        <v>0</v>
      </c>
      <c r="Y746" s="17">
        <f t="shared" si="412"/>
        <v>0</v>
      </c>
      <c r="Z746" s="16"/>
      <c r="AA746" s="15">
        <f t="shared" si="413"/>
        <v>0</v>
      </c>
      <c r="AB746" s="14">
        <f t="shared" si="413"/>
        <v>0</v>
      </c>
      <c r="AC746" s="12"/>
      <c r="AD746" s="13"/>
      <c r="AE746" s="12"/>
      <c r="AF746" s="11"/>
      <c r="AG746" s="11"/>
      <c r="AH746" s="5" t="s">
        <v>0</v>
      </c>
      <c r="AI746" s="4"/>
    </row>
    <row r="747" spans="1:35" ht="15" customHeight="1" thickBot="1" x14ac:dyDescent="0.3">
      <c r="A747" s="221"/>
      <c r="B747" s="332"/>
      <c r="C747" s="247" t="s">
        <v>1687</v>
      </c>
      <c r="D747" s="275">
        <v>41356</v>
      </c>
      <c r="E747" s="276">
        <v>5.5</v>
      </c>
      <c r="F747" s="201">
        <v>1</v>
      </c>
      <c r="G747" s="227"/>
      <c r="H747" s="227"/>
      <c r="I747" s="227"/>
      <c r="J747" s="227"/>
      <c r="K747" s="317" t="s">
        <v>1528</v>
      </c>
      <c r="L747" s="61"/>
      <c r="M747" s="60" t="s">
        <v>1686</v>
      </c>
      <c r="N747" s="23" t="str">
        <f t="shared" si="408"/>
        <v/>
      </c>
      <c r="O747" s="23" t="str">
        <f t="shared" si="409"/>
        <v>◄</v>
      </c>
      <c r="P747" s="24"/>
      <c r="Q747" s="21"/>
      <c r="R747" s="23" t="str">
        <f t="shared" si="410"/>
        <v/>
      </c>
      <c r="S747" s="23" t="str">
        <f t="shared" si="411"/>
        <v>◄</v>
      </c>
      <c r="T747" s="22"/>
      <c r="U747" s="21"/>
      <c r="V747" s="20"/>
      <c r="W747" s="19"/>
      <c r="X747" s="18">
        <f t="shared" si="412"/>
        <v>0</v>
      </c>
      <c r="Y747" s="17">
        <f t="shared" si="412"/>
        <v>0</v>
      </c>
      <c r="Z747" s="16"/>
      <c r="AA747" s="15">
        <f t="shared" si="413"/>
        <v>0</v>
      </c>
      <c r="AB747" s="14">
        <f t="shared" si="413"/>
        <v>0</v>
      </c>
      <c r="AC747" s="12"/>
      <c r="AD747" s="13"/>
      <c r="AE747" s="12"/>
      <c r="AF747" s="11"/>
      <c r="AG747" s="11"/>
      <c r="AH747" s="5" t="s">
        <v>0</v>
      </c>
      <c r="AI747" s="4"/>
    </row>
    <row r="748" spans="1:35" ht="15" customHeight="1" thickTop="1" thickBot="1" x14ac:dyDescent="0.25">
      <c r="A748" s="214">
        <f>ROWS(A749:A760)-1</f>
        <v>11</v>
      </c>
      <c r="B748" s="334" t="s">
        <v>1685</v>
      </c>
      <c r="C748" s="334"/>
      <c r="D748" s="334"/>
      <c r="E748" s="334"/>
      <c r="F748" s="335"/>
      <c r="G748" s="334"/>
      <c r="H748" s="334"/>
      <c r="I748" s="334"/>
      <c r="J748" s="334"/>
      <c r="K748" s="333"/>
      <c r="L748" s="6">
        <v>41377</v>
      </c>
      <c r="M748" s="9" t="s">
        <v>1684</v>
      </c>
      <c r="N748" s="23"/>
      <c r="O748" s="33" t="str">
        <f>IF(COUNTIF(N749:N760,"?")&gt;0,"?",IF(AND(P748="◄",Q748="►"),"◄►",IF(P748="◄","◄",IF(Q748="►","►",""))))</f>
        <v>◄</v>
      </c>
      <c r="P748" s="32" t="str">
        <f>IF(SUM(P749:P760)+1=ROWS(P749:P760)-COUNTIF(P749:P760,"-"),"","◄")</f>
        <v>◄</v>
      </c>
      <c r="Q748" s="31" t="str">
        <f>IF(SUM(Q749:Q760)&gt;0,"►","")</f>
        <v/>
      </c>
      <c r="R748" s="23"/>
      <c r="S748" s="33" t="str">
        <f>IF(COUNTIF(R749:R760,"?")&gt;0,"?",IF(AND(T748="◄",U748="►"),"◄►",IF(T748="◄","◄",IF(U748="►","►",""))))</f>
        <v>◄</v>
      </c>
      <c r="T748" s="32" t="str">
        <f>IF(SUM(T749:T760)+1=ROWS(T749:T760)-COUNTIF(T749:T760,"-"),"","◄")</f>
        <v>◄</v>
      </c>
      <c r="U748" s="31" t="str">
        <f>IF(SUM(U749:U760)&gt;0,"►","")</f>
        <v/>
      </c>
      <c r="V748" s="10">
        <f>ROWS(V749:V760)-1</f>
        <v>11</v>
      </c>
      <c r="W748" s="30">
        <f>SUM(W749:W760)-W760</f>
        <v>0</v>
      </c>
      <c r="X748" s="29" t="s">
        <v>17</v>
      </c>
      <c r="Y748" s="28"/>
      <c r="Z748" s="30">
        <f>SUM(Z749:Z760)-Z760</f>
        <v>0</v>
      </c>
      <c r="AA748" s="29" t="s">
        <v>17</v>
      </c>
      <c r="AB748" s="28"/>
      <c r="AC748" s="12"/>
      <c r="AD748" s="13"/>
      <c r="AE748" s="12"/>
      <c r="AF748" s="11"/>
      <c r="AG748" s="11"/>
      <c r="AH748" s="5" t="s">
        <v>0</v>
      </c>
      <c r="AI748" s="4"/>
    </row>
    <row r="749" spans="1:35" ht="15" customHeight="1" x14ac:dyDescent="0.25">
      <c r="A749" s="221"/>
      <c r="B749" s="332"/>
      <c r="C749" s="274" t="s">
        <v>1683</v>
      </c>
      <c r="D749" s="275">
        <v>41377</v>
      </c>
      <c r="E749" s="276">
        <v>0.67</v>
      </c>
      <c r="F749" s="318" t="s">
        <v>13</v>
      </c>
      <c r="G749" s="227"/>
      <c r="H749" s="227"/>
      <c r="I749" s="227"/>
      <c r="J749" s="227"/>
      <c r="K749" s="315" t="s">
        <v>1682</v>
      </c>
      <c r="L749" s="59"/>
      <c r="M749" s="25"/>
      <c r="N749" s="23" t="str">
        <f t="shared" ref="N749:N759" si="414">IF(O749="?","?","")</f>
        <v/>
      </c>
      <c r="O749" s="23" t="str">
        <f t="shared" ref="O749:O759" si="415">IF(AND(P749="",Q749&gt;0),"?",IF(P749="","◄",IF(Q749&gt;=1,"►","")))</f>
        <v>◄</v>
      </c>
      <c r="P749" s="24"/>
      <c r="Q749" s="21"/>
      <c r="R749" s="23" t="str">
        <f t="shared" ref="R749:R759" si="416">IF(S749="?","?","")</f>
        <v/>
      </c>
      <c r="S749" s="23" t="str">
        <f t="shared" ref="S749:S759" si="417">IF(AND(T749="",U749&gt;0),"?",IF(T749="","◄",IF(U749&gt;=1,"►","")))</f>
        <v>◄</v>
      </c>
      <c r="T749" s="22"/>
      <c r="U749" s="21"/>
      <c r="V749" s="20"/>
      <c r="W749" s="19"/>
      <c r="X749" s="18">
        <f t="shared" ref="X749:X759" si="418">(P749*W749)</f>
        <v>0</v>
      </c>
      <c r="Y749" s="17">
        <f t="shared" ref="Y749:Y759" si="419">(Q749*X749)</f>
        <v>0</v>
      </c>
      <c r="Z749" s="16"/>
      <c r="AA749" s="15">
        <f t="shared" ref="AA749:AA759" si="420">(T749*Z749)</f>
        <v>0</v>
      </c>
      <c r="AB749" s="14">
        <f t="shared" ref="AB749:AB759" si="421">(U749*AA749)</f>
        <v>0</v>
      </c>
      <c r="AC749" s="12"/>
      <c r="AD749" s="13"/>
      <c r="AE749" s="12"/>
      <c r="AF749" s="11"/>
      <c r="AG749" s="11"/>
      <c r="AH749" s="5" t="s">
        <v>0</v>
      </c>
      <c r="AI749" s="4"/>
    </row>
    <row r="750" spans="1:35" ht="15" customHeight="1" x14ac:dyDescent="0.25">
      <c r="A750" s="221"/>
      <c r="B750" s="332"/>
      <c r="C750" s="274">
        <v>4324</v>
      </c>
      <c r="D750" s="275">
        <v>41377</v>
      </c>
      <c r="E750" s="276">
        <v>0.67</v>
      </c>
      <c r="F750" s="318" t="s">
        <v>13</v>
      </c>
      <c r="G750" s="227"/>
      <c r="H750" s="227"/>
      <c r="I750" s="227"/>
      <c r="J750" s="227"/>
      <c r="K750" s="315" t="s">
        <v>1681</v>
      </c>
      <c r="L750" s="59"/>
      <c r="M750" s="25"/>
      <c r="N750" s="23" t="str">
        <f t="shared" si="414"/>
        <v/>
      </c>
      <c r="O750" s="23" t="str">
        <f t="shared" si="415"/>
        <v>◄</v>
      </c>
      <c r="P750" s="24"/>
      <c r="Q750" s="21"/>
      <c r="R750" s="23" t="str">
        <f t="shared" si="416"/>
        <v/>
      </c>
      <c r="S750" s="23" t="str">
        <f t="shared" si="417"/>
        <v>◄</v>
      </c>
      <c r="T750" s="22"/>
      <c r="U750" s="21"/>
      <c r="V750" s="20"/>
      <c r="W750" s="19"/>
      <c r="X750" s="18">
        <f t="shared" si="418"/>
        <v>0</v>
      </c>
      <c r="Y750" s="17">
        <f t="shared" si="419"/>
        <v>0</v>
      </c>
      <c r="Z750" s="16"/>
      <c r="AA750" s="15">
        <f t="shared" si="420"/>
        <v>0</v>
      </c>
      <c r="AB750" s="14">
        <f t="shared" si="421"/>
        <v>0</v>
      </c>
      <c r="AC750" s="12"/>
      <c r="AD750" s="13"/>
      <c r="AE750" s="12"/>
      <c r="AF750" s="11"/>
      <c r="AG750" s="11"/>
      <c r="AH750" s="5" t="s">
        <v>0</v>
      </c>
      <c r="AI750" s="4"/>
    </row>
    <row r="751" spans="1:35" ht="15" customHeight="1" x14ac:dyDescent="0.25">
      <c r="A751" s="221"/>
      <c r="B751" s="332"/>
      <c r="C751" s="274">
        <v>4325</v>
      </c>
      <c r="D751" s="275">
        <v>41377</v>
      </c>
      <c r="E751" s="276">
        <v>0.67</v>
      </c>
      <c r="F751" s="318" t="s">
        <v>13</v>
      </c>
      <c r="G751" s="227"/>
      <c r="H751" s="227"/>
      <c r="I751" s="227"/>
      <c r="J751" s="227"/>
      <c r="K751" s="315" t="s">
        <v>1680</v>
      </c>
      <c r="L751" s="59"/>
      <c r="M751" s="25"/>
      <c r="N751" s="23" t="str">
        <f t="shared" si="414"/>
        <v/>
      </c>
      <c r="O751" s="23" t="str">
        <f t="shared" si="415"/>
        <v>◄</v>
      </c>
      <c r="P751" s="24"/>
      <c r="Q751" s="21"/>
      <c r="R751" s="23" t="str">
        <f t="shared" si="416"/>
        <v/>
      </c>
      <c r="S751" s="23" t="str">
        <f t="shared" si="417"/>
        <v>◄</v>
      </c>
      <c r="T751" s="22"/>
      <c r="U751" s="21"/>
      <c r="V751" s="20"/>
      <c r="W751" s="19"/>
      <c r="X751" s="18">
        <f t="shared" si="418"/>
        <v>0</v>
      </c>
      <c r="Y751" s="17">
        <f t="shared" si="419"/>
        <v>0</v>
      </c>
      <c r="Z751" s="16"/>
      <c r="AA751" s="15">
        <f t="shared" si="420"/>
        <v>0</v>
      </c>
      <c r="AB751" s="14">
        <f t="shared" si="421"/>
        <v>0</v>
      </c>
      <c r="AC751" s="12"/>
      <c r="AD751" s="13"/>
      <c r="AE751" s="12"/>
      <c r="AF751" s="11"/>
      <c r="AG751" s="11"/>
      <c r="AH751" s="5" t="s">
        <v>0</v>
      </c>
      <c r="AI751" s="4"/>
    </row>
    <row r="752" spans="1:35" ht="15" customHeight="1" x14ac:dyDescent="0.25">
      <c r="A752" s="221"/>
      <c r="B752" s="332"/>
      <c r="C752" s="274">
        <v>4326</v>
      </c>
      <c r="D752" s="275">
        <v>41377</v>
      </c>
      <c r="E752" s="276">
        <v>0.67</v>
      </c>
      <c r="F752" s="318" t="s">
        <v>13</v>
      </c>
      <c r="G752" s="227"/>
      <c r="H752" s="227"/>
      <c r="I752" s="227"/>
      <c r="J752" s="227"/>
      <c r="K752" s="315" t="s">
        <v>1679</v>
      </c>
      <c r="L752" s="59"/>
      <c r="M752" s="25"/>
      <c r="N752" s="23" t="str">
        <f t="shared" si="414"/>
        <v/>
      </c>
      <c r="O752" s="23" t="str">
        <f t="shared" si="415"/>
        <v>◄</v>
      </c>
      <c r="P752" s="24"/>
      <c r="Q752" s="21"/>
      <c r="R752" s="23" t="str">
        <f t="shared" si="416"/>
        <v/>
      </c>
      <c r="S752" s="23" t="str">
        <f t="shared" si="417"/>
        <v>◄</v>
      </c>
      <c r="T752" s="22"/>
      <c r="U752" s="21"/>
      <c r="V752" s="20"/>
      <c r="W752" s="19"/>
      <c r="X752" s="18">
        <f t="shared" si="418"/>
        <v>0</v>
      </c>
      <c r="Y752" s="17">
        <f t="shared" si="419"/>
        <v>0</v>
      </c>
      <c r="Z752" s="16"/>
      <c r="AA752" s="15">
        <f t="shared" si="420"/>
        <v>0</v>
      </c>
      <c r="AB752" s="14">
        <f t="shared" si="421"/>
        <v>0</v>
      </c>
      <c r="AC752" s="12"/>
      <c r="AD752" s="13"/>
      <c r="AE752" s="12"/>
      <c r="AF752" s="11"/>
      <c r="AG752" s="11"/>
      <c r="AH752" s="5" t="s">
        <v>0</v>
      </c>
      <c r="AI752" s="4"/>
    </row>
    <row r="753" spans="1:35" ht="15" customHeight="1" x14ac:dyDescent="0.25">
      <c r="A753" s="221"/>
      <c r="B753" s="332"/>
      <c r="C753" s="274">
        <v>4327</v>
      </c>
      <c r="D753" s="275">
        <v>41377</v>
      </c>
      <c r="E753" s="276">
        <v>0.67</v>
      </c>
      <c r="F753" s="318" t="s">
        <v>13</v>
      </c>
      <c r="G753" s="227"/>
      <c r="H753" s="227"/>
      <c r="I753" s="227"/>
      <c r="J753" s="227"/>
      <c r="K753" s="315" t="s">
        <v>1678</v>
      </c>
      <c r="L753" s="59"/>
      <c r="M753" s="25"/>
      <c r="N753" s="23" t="str">
        <f t="shared" si="414"/>
        <v/>
      </c>
      <c r="O753" s="23" t="str">
        <f t="shared" si="415"/>
        <v>◄</v>
      </c>
      <c r="P753" s="24"/>
      <c r="Q753" s="21"/>
      <c r="R753" s="23" t="str">
        <f t="shared" si="416"/>
        <v/>
      </c>
      <c r="S753" s="23" t="str">
        <f t="shared" si="417"/>
        <v>◄</v>
      </c>
      <c r="T753" s="22"/>
      <c r="U753" s="21"/>
      <c r="V753" s="20"/>
      <c r="W753" s="19"/>
      <c r="X753" s="18">
        <f t="shared" si="418"/>
        <v>0</v>
      </c>
      <c r="Y753" s="17">
        <f t="shared" si="419"/>
        <v>0</v>
      </c>
      <c r="Z753" s="16"/>
      <c r="AA753" s="15">
        <f t="shared" si="420"/>
        <v>0</v>
      </c>
      <c r="AB753" s="14">
        <f t="shared" si="421"/>
        <v>0</v>
      </c>
      <c r="AC753" s="12"/>
      <c r="AD753" s="13"/>
      <c r="AE753" s="12"/>
      <c r="AF753" s="11"/>
      <c r="AG753" s="11"/>
      <c r="AH753" s="5" t="s">
        <v>0</v>
      </c>
      <c r="AI753" s="4"/>
    </row>
    <row r="754" spans="1:35" ht="15" customHeight="1" x14ac:dyDescent="0.25">
      <c r="A754" s="221"/>
      <c r="B754" s="332"/>
      <c r="C754" s="274">
        <v>4328</v>
      </c>
      <c r="D754" s="275">
        <v>41377</v>
      </c>
      <c r="E754" s="276">
        <v>0.67</v>
      </c>
      <c r="F754" s="318" t="s">
        <v>13</v>
      </c>
      <c r="G754" s="227"/>
      <c r="H754" s="227"/>
      <c r="I754" s="227"/>
      <c r="J754" s="227"/>
      <c r="K754" s="228" t="s">
        <v>1677</v>
      </c>
      <c r="L754" s="59"/>
      <c r="M754" s="25"/>
      <c r="N754" s="23" t="str">
        <f t="shared" si="414"/>
        <v/>
      </c>
      <c r="O754" s="23" t="str">
        <f t="shared" si="415"/>
        <v>◄</v>
      </c>
      <c r="P754" s="24"/>
      <c r="Q754" s="21"/>
      <c r="R754" s="23" t="str">
        <f t="shared" si="416"/>
        <v/>
      </c>
      <c r="S754" s="23" t="str">
        <f t="shared" si="417"/>
        <v>◄</v>
      </c>
      <c r="T754" s="22"/>
      <c r="U754" s="21"/>
      <c r="V754" s="20"/>
      <c r="W754" s="19"/>
      <c r="X754" s="18">
        <f t="shared" si="418"/>
        <v>0</v>
      </c>
      <c r="Y754" s="17">
        <f t="shared" si="419"/>
        <v>0</v>
      </c>
      <c r="Z754" s="16"/>
      <c r="AA754" s="15">
        <f t="shared" si="420"/>
        <v>0</v>
      </c>
      <c r="AB754" s="14">
        <f t="shared" si="421"/>
        <v>0</v>
      </c>
      <c r="AC754" s="12"/>
      <c r="AD754" s="13"/>
      <c r="AE754" s="12"/>
      <c r="AF754" s="11"/>
      <c r="AG754" s="11"/>
      <c r="AH754" s="5" t="s">
        <v>0</v>
      </c>
      <c r="AI754" s="4"/>
    </row>
    <row r="755" spans="1:35" ht="15" customHeight="1" x14ac:dyDescent="0.25">
      <c r="A755" s="221"/>
      <c r="B755" s="332"/>
      <c r="C755" s="274">
        <v>4329</v>
      </c>
      <c r="D755" s="275">
        <v>41377</v>
      </c>
      <c r="E755" s="276">
        <v>0.67</v>
      </c>
      <c r="F755" s="318" t="s">
        <v>13</v>
      </c>
      <c r="G755" s="227"/>
      <c r="H755" s="227"/>
      <c r="I755" s="227"/>
      <c r="J755" s="227"/>
      <c r="K755" s="315" t="s">
        <v>1676</v>
      </c>
      <c r="L755" s="59"/>
      <c r="M755" s="25"/>
      <c r="N755" s="23" t="str">
        <f t="shared" si="414"/>
        <v/>
      </c>
      <c r="O755" s="23" t="str">
        <f t="shared" si="415"/>
        <v>◄</v>
      </c>
      <c r="P755" s="24"/>
      <c r="Q755" s="21"/>
      <c r="R755" s="23" t="str">
        <f t="shared" si="416"/>
        <v/>
      </c>
      <c r="S755" s="23" t="str">
        <f t="shared" si="417"/>
        <v>◄</v>
      </c>
      <c r="T755" s="22"/>
      <c r="U755" s="21"/>
      <c r="V755" s="20"/>
      <c r="W755" s="19"/>
      <c r="X755" s="18">
        <f t="shared" si="418"/>
        <v>0</v>
      </c>
      <c r="Y755" s="17">
        <f t="shared" si="419"/>
        <v>0</v>
      </c>
      <c r="Z755" s="16"/>
      <c r="AA755" s="15">
        <f t="shared" si="420"/>
        <v>0</v>
      </c>
      <c r="AB755" s="14">
        <f t="shared" si="421"/>
        <v>0</v>
      </c>
      <c r="AC755" s="12"/>
      <c r="AD755" s="13"/>
      <c r="AE755" s="12"/>
      <c r="AF755" s="11"/>
      <c r="AG755" s="11"/>
      <c r="AH755" s="5" t="s">
        <v>0</v>
      </c>
      <c r="AI755" s="4"/>
    </row>
    <row r="756" spans="1:35" ht="15" customHeight="1" x14ac:dyDescent="0.25">
      <c r="A756" s="221"/>
      <c r="B756" s="332"/>
      <c r="C756" s="274">
        <v>4330</v>
      </c>
      <c r="D756" s="275">
        <v>41377</v>
      </c>
      <c r="E756" s="276">
        <v>0.67</v>
      </c>
      <c r="F756" s="318" t="s">
        <v>13</v>
      </c>
      <c r="G756" s="227"/>
      <c r="H756" s="227"/>
      <c r="I756" s="227"/>
      <c r="J756" s="227"/>
      <c r="K756" s="228" t="s">
        <v>1675</v>
      </c>
      <c r="L756" s="59"/>
      <c r="M756" s="25"/>
      <c r="N756" s="23" t="str">
        <f t="shared" si="414"/>
        <v/>
      </c>
      <c r="O756" s="23" t="str">
        <f t="shared" si="415"/>
        <v>◄</v>
      </c>
      <c r="P756" s="24"/>
      <c r="Q756" s="21"/>
      <c r="R756" s="23" t="str">
        <f t="shared" si="416"/>
        <v/>
      </c>
      <c r="S756" s="23" t="str">
        <f t="shared" si="417"/>
        <v>◄</v>
      </c>
      <c r="T756" s="22"/>
      <c r="U756" s="21"/>
      <c r="V756" s="20"/>
      <c r="W756" s="19"/>
      <c r="X756" s="18">
        <f t="shared" si="418"/>
        <v>0</v>
      </c>
      <c r="Y756" s="17">
        <f t="shared" si="419"/>
        <v>0</v>
      </c>
      <c r="Z756" s="16"/>
      <c r="AA756" s="15">
        <f t="shared" si="420"/>
        <v>0</v>
      </c>
      <c r="AB756" s="14">
        <f t="shared" si="421"/>
        <v>0</v>
      </c>
      <c r="AC756" s="12"/>
      <c r="AD756" s="13"/>
      <c r="AE756" s="12"/>
      <c r="AF756" s="11"/>
      <c r="AG756" s="11"/>
      <c r="AH756" s="5" t="s">
        <v>0</v>
      </c>
      <c r="AI756" s="4"/>
    </row>
    <row r="757" spans="1:35" ht="15" customHeight="1" x14ac:dyDescent="0.25">
      <c r="A757" s="221"/>
      <c r="B757" s="332"/>
      <c r="C757" s="274">
        <v>4331</v>
      </c>
      <c r="D757" s="275">
        <v>41377</v>
      </c>
      <c r="E757" s="276">
        <v>0.67</v>
      </c>
      <c r="F757" s="318" t="s">
        <v>13</v>
      </c>
      <c r="G757" s="227"/>
      <c r="H757" s="227"/>
      <c r="I757" s="227"/>
      <c r="J757" s="227"/>
      <c r="K757" s="315" t="s">
        <v>1674</v>
      </c>
      <c r="L757" s="59"/>
      <c r="M757" s="25"/>
      <c r="N757" s="23" t="str">
        <f t="shared" si="414"/>
        <v/>
      </c>
      <c r="O757" s="23" t="str">
        <f t="shared" si="415"/>
        <v>◄</v>
      </c>
      <c r="P757" s="24"/>
      <c r="Q757" s="21"/>
      <c r="R757" s="23" t="str">
        <f t="shared" si="416"/>
        <v/>
      </c>
      <c r="S757" s="23" t="str">
        <f t="shared" si="417"/>
        <v>◄</v>
      </c>
      <c r="T757" s="22"/>
      <c r="U757" s="21"/>
      <c r="V757" s="20"/>
      <c r="W757" s="19"/>
      <c r="X757" s="18">
        <f t="shared" si="418"/>
        <v>0</v>
      </c>
      <c r="Y757" s="17">
        <f t="shared" si="419"/>
        <v>0</v>
      </c>
      <c r="Z757" s="16"/>
      <c r="AA757" s="15">
        <f t="shared" si="420"/>
        <v>0</v>
      </c>
      <c r="AB757" s="14">
        <f t="shared" si="421"/>
        <v>0</v>
      </c>
      <c r="AC757" s="12"/>
      <c r="AD757" s="13"/>
      <c r="AE757" s="12"/>
      <c r="AF757" s="11"/>
      <c r="AG757" s="11"/>
      <c r="AH757" s="5" t="s">
        <v>0</v>
      </c>
      <c r="AI757" s="4"/>
    </row>
    <row r="758" spans="1:35" ht="15" customHeight="1" x14ac:dyDescent="0.25">
      <c r="A758" s="221"/>
      <c r="B758" s="332"/>
      <c r="C758" s="274">
        <v>4332</v>
      </c>
      <c r="D758" s="275">
        <v>41377</v>
      </c>
      <c r="E758" s="276">
        <v>0.67</v>
      </c>
      <c r="F758" s="318" t="s">
        <v>13</v>
      </c>
      <c r="G758" s="227"/>
      <c r="H758" s="227"/>
      <c r="I758" s="227"/>
      <c r="J758" s="227"/>
      <c r="K758" s="315" t="s">
        <v>1673</v>
      </c>
      <c r="L758" s="59"/>
      <c r="M758" s="25"/>
      <c r="N758" s="23" t="str">
        <f t="shared" si="414"/>
        <v/>
      </c>
      <c r="O758" s="23" t="str">
        <f t="shared" si="415"/>
        <v>◄</v>
      </c>
      <c r="P758" s="24"/>
      <c r="Q758" s="21"/>
      <c r="R758" s="23" t="str">
        <f t="shared" si="416"/>
        <v/>
      </c>
      <c r="S758" s="23" t="str">
        <f t="shared" si="417"/>
        <v>◄</v>
      </c>
      <c r="T758" s="22"/>
      <c r="U758" s="21"/>
      <c r="V758" s="20"/>
      <c r="W758" s="19"/>
      <c r="X758" s="18">
        <f t="shared" si="418"/>
        <v>0</v>
      </c>
      <c r="Y758" s="17">
        <f t="shared" si="419"/>
        <v>0</v>
      </c>
      <c r="Z758" s="16"/>
      <c r="AA758" s="15">
        <f t="shared" si="420"/>
        <v>0</v>
      </c>
      <c r="AB758" s="14">
        <f t="shared" si="421"/>
        <v>0</v>
      </c>
      <c r="AC758" s="12"/>
      <c r="AD758" s="13"/>
      <c r="AE758" s="12"/>
      <c r="AF758" s="11"/>
      <c r="AG758" s="11"/>
      <c r="AH758" s="5" t="s">
        <v>0</v>
      </c>
      <c r="AI758" s="4"/>
    </row>
    <row r="759" spans="1:35" ht="15" customHeight="1" thickBot="1" x14ac:dyDescent="0.3">
      <c r="A759" s="221"/>
      <c r="B759" s="252"/>
      <c r="C759" s="247" t="s">
        <v>1672</v>
      </c>
      <c r="D759" s="275">
        <v>41377</v>
      </c>
      <c r="E759" s="276">
        <v>6.7</v>
      </c>
      <c r="F759" s="318" t="s">
        <v>13</v>
      </c>
      <c r="G759" s="227"/>
      <c r="H759" s="227"/>
      <c r="I759" s="227"/>
      <c r="J759" s="227"/>
      <c r="K759" s="317" t="s">
        <v>1671</v>
      </c>
      <c r="L759" s="59"/>
      <c r="M759" s="25"/>
      <c r="N759" s="23" t="str">
        <f t="shared" si="414"/>
        <v/>
      </c>
      <c r="O759" s="23" t="str">
        <f t="shared" si="415"/>
        <v>◄</v>
      </c>
      <c r="P759" s="24"/>
      <c r="Q759" s="21"/>
      <c r="R759" s="23" t="str">
        <f t="shared" si="416"/>
        <v/>
      </c>
      <c r="S759" s="23" t="str">
        <f t="shared" si="417"/>
        <v>◄</v>
      </c>
      <c r="T759" s="22"/>
      <c r="U759" s="21"/>
      <c r="V759" s="20"/>
      <c r="W759" s="19"/>
      <c r="X759" s="18">
        <f t="shared" si="418"/>
        <v>0</v>
      </c>
      <c r="Y759" s="17">
        <f t="shared" si="419"/>
        <v>0</v>
      </c>
      <c r="Z759" s="16"/>
      <c r="AA759" s="15">
        <f t="shared" si="420"/>
        <v>0</v>
      </c>
      <c r="AB759" s="14">
        <f t="shared" si="421"/>
        <v>0</v>
      </c>
      <c r="AC759" s="12"/>
      <c r="AD759" s="13"/>
      <c r="AE759" s="12"/>
      <c r="AF759" s="11"/>
      <c r="AG759" s="11"/>
      <c r="AH759" s="5" t="s">
        <v>0</v>
      </c>
      <c r="AI759" s="4"/>
    </row>
    <row r="760" spans="1:35" ht="15" customHeight="1" thickTop="1" thickBot="1" x14ac:dyDescent="0.25">
      <c r="A760" s="214">
        <f>ROWS(A761:A765)-1</f>
        <v>4</v>
      </c>
      <c r="B760" s="334" t="s">
        <v>1670</v>
      </c>
      <c r="C760" s="334"/>
      <c r="D760" s="334"/>
      <c r="E760" s="334"/>
      <c r="F760" s="335"/>
      <c r="G760" s="334"/>
      <c r="H760" s="334"/>
      <c r="I760" s="334"/>
      <c r="J760" s="334"/>
      <c r="K760" s="333"/>
      <c r="L760" s="6">
        <v>41377</v>
      </c>
      <c r="M760" s="9" t="s">
        <v>1669</v>
      </c>
      <c r="N760" s="23"/>
      <c r="O760" s="33" t="str">
        <f>IF(COUNTIF(N761:N765,"?")&gt;0,"?",IF(AND(P760="◄",Q760="►"),"◄►",IF(P760="◄","◄",IF(Q760="►","►",""))))</f>
        <v>◄</v>
      </c>
      <c r="P760" s="32" t="str">
        <f>IF(SUM(P761:P765)+1=ROWS(P761:P765)-COUNTIF(P761:P765,"-"),"","◄")</f>
        <v>◄</v>
      </c>
      <c r="Q760" s="31" t="str">
        <f>IF(SUM(Q761:Q765)&gt;0,"►","")</f>
        <v/>
      </c>
      <c r="R760" s="23"/>
      <c r="S760" s="33" t="str">
        <f>IF(COUNTIF(R761:R765,"?")&gt;0,"?",IF(AND(T760="◄",U760="►"),"◄►",IF(T760="◄","◄",IF(U760="►","►",""))))</f>
        <v>◄</v>
      </c>
      <c r="T760" s="32" t="str">
        <f>IF(SUM(T761:T765)+1=ROWS(T761:T765)-COUNTIF(T761:T765,"-"),"","◄")</f>
        <v>◄</v>
      </c>
      <c r="U760" s="31" t="str">
        <f>IF(SUM(U761:U765)&gt;0,"►","")</f>
        <v/>
      </c>
      <c r="V760" s="10">
        <f>ROWS(V761:V765)-1</f>
        <v>4</v>
      </c>
      <c r="W760" s="30">
        <f>SUM(W761:W765)-W765</f>
        <v>0</v>
      </c>
      <c r="X760" s="29" t="s">
        <v>17</v>
      </c>
      <c r="Y760" s="28"/>
      <c r="Z760" s="30">
        <f>SUM(Z761:Z765)-Z765</f>
        <v>0</v>
      </c>
      <c r="AA760" s="29" t="s">
        <v>17</v>
      </c>
      <c r="AB760" s="28"/>
      <c r="AC760" s="12"/>
      <c r="AD760" s="13"/>
      <c r="AE760" s="12"/>
      <c r="AF760" s="11"/>
      <c r="AG760" s="11"/>
      <c r="AH760" s="5" t="s">
        <v>0</v>
      </c>
      <c r="AI760" s="4"/>
    </row>
    <row r="761" spans="1:35" ht="15" customHeight="1" x14ac:dyDescent="0.25">
      <c r="A761" s="221"/>
      <c r="B761" s="332"/>
      <c r="C761" s="274" t="s">
        <v>1665</v>
      </c>
      <c r="D761" s="275">
        <v>41377</v>
      </c>
      <c r="E761" s="276">
        <v>3.09</v>
      </c>
      <c r="F761" s="209">
        <v>3</v>
      </c>
      <c r="G761" s="227"/>
      <c r="H761" s="227"/>
      <c r="I761" s="227"/>
      <c r="J761" s="227"/>
      <c r="K761" s="228" t="s">
        <v>1668</v>
      </c>
      <c r="L761" s="59"/>
      <c r="M761" s="25"/>
      <c r="N761" s="23" t="str">
        <f>IF(O761="?","?","")</f>
        <v/>
      </c>
      <c r="O761" s="23" t="str">
        <f>IF(AND(P761="",Q761&gt;0),"?",IF(P761="","◄",IF(Q761&gt;=1,"►","")))</f>
        <v>◄</v>
      </c>
      <c r="P761" s="24"/>
      <c r="Q761" s="21"/>
      <c r="R761" s="23" t="str">
        <f>IF(S761="?","?","")</f>
        <v/>
      </c>
      <c r="S761" s="23" t="str">
        <f>IF(AND(T761="",U761&gt;0),"?",IF(T761="","◄",IF(U761&gt;=1,"►","")))</f>
        <v>◄</v>
      </c>
      <c r="T761" s="22"/>
      <c r="U761" s="21"/>
      <c r="V761" s="20"/>
      <c r="W761" s="19"/>
      <c r="X761" s="18">
        <f t="shared" ref="X761:Y764" si="422">(P761*W761)</f>
        <v>0</v>
      </c>
      <c r="Y761" s="17">
        <f t="shared" si="422"/>
        <v>0</v>
      </c>
      <c r="Z761" s="16"/>
      <c r="AA761" s="15">
        <f t="shared" ref="AA761:AB764" si="423">(T761*Z761)</f>
        <v>0</v>
      </c>
      <c r="AB761" s="14">
        <f t="shared" si="423"/>
        <v>0</v>
      </c>
      <c r="AC761" s="12"/>
      <c r="AD761" s="13"/>
      <c r="AE761" s="12"/>
      <c r="AF761" s="11"/>
      <c r="AG761" s="11"/>
      <c r="AH761" s="5" t="s">
        <v>0</v>
      </c>
      <c r="AI761" s="4"/>
    </row>
    <row r="762" spans="1:35" ht="15" customHeight="1" x14ac:dyDescent="0.25">
      <c r="A762" s="221"/>
      <c r="B762" s="332"/>
      <c r="C762" s="274">
        <v>4334</v>
      </c>
      <c r="D762" s="275">
        <v>41377</v>
      </c>
      <c r="E762" s="276">
        <v>3.09</v>
      </c>
      <c r="F762" s="209">
        <v>3</v>
      </c>
      <c r="G762" s="227"/>
      <c r="H762" s="227"/>
      <c r="I762" s="227"/>
      <c r="J762" s="227"/>
      <c r="K762" s="315" t="s">
        <v>1667</v>
      </c>
      <c r="L762" s="59"/>
      <c r="M762" s="25"/>
      <c r="N762" s="23" t="str">
        <f>IF(O762="?","?","")</f>
        <v/>
      </c>
      <c r="O762" s="23" t="str">
        <f>IF(AND(P762="",Q762&gt;0),"?",IF(P762="","◄",IF(Q762&gt;=1,"►","")))</f>
        <v>◄</v>
      </c>
      <c r="P762" s="24"/>
      <c r="Q762" s="21"/>
      <c r="R762" s="23" t="str">
        <f>IF(S762="?","?","")</f>
        <v/>
      </c>
      <c r="S762" s="23" t="str">
        <f>IF(AND(T762="",U762&gt;0),"?",IF(T762="","◄",IF(U762&gt;=1,"►","")))</f>
        <v>◄</v>
      </c>
      <c r="T762" s="22"/>
      <c r="U762" s="21"/>
      <c r="V762" s="20"/>
      <c r="W762" s="19"/>
      <c r="X762" s="18">
        <f t="shared" si="422"/>
        <v>0</v>
      </c>
      <c r="Y762" s="17">
        <f t="shared" si="422"/>
        <v>0</v>
      </c>
      <c r="Z762" s="16"/>
      <c r="AA762" s="15">
        <f t="shared" si="423"/>
        <v>0</v>
      </c>
      <c r="AB762" s="14">
        <f t="shared" si="423"/>
        <v>0</v>
      </c>
      <c r="AC762" s="12"/>
      <c r="AD762" s="13"/>
      <c r="AE762" s="12"/>
      <c r="AF762" s="11"/>
      <c r="AG762" s="11"/>
      <c r="AH762" s="5" t="s">
        <v>0</v>
      </c>
      <c r="AI762" s="4"/>
    </row>
    <row r="763" spans="1:35" ht="15" customHeight="1" x14ac:dyDescent="0.25">
      <c r="A763" s="221"/>
      <c r="B763" s="332"/>
      <c r="C763" s="281" t="s">
        <v>1666</v>
      </c>
      <c r="D763" s="275">
        <v>41377</v>
      </c>
      <c r="E763" s="276">
        <v>6.18</v>
      </c>
      <c r="F763" s="209">
        <v>3</v>
      </c>
      <c r="G763" s="227"/>
      <c r="H763" s="227"/>
      <c r="I763" s="274" t="s">
        <v>1665</v>
      </c>
      <c r="J763" s="274">
        <v>4334</v>
      </c>
      <c r="K763" s="323" t="s">
        <v>195</v>
      </c>
      <c r="L763" s="59"/>
      <c r="M763" s="25"/>
      <c r="N763" s="23" t="str">
        <f>IF(O763="?","?","")</f>
        <v/>
      </c>
      <c r="O763" s="23" t="str">
        <f>IF(AND(P763="",Q763&gt;0),"?",IF(P763="","◄",IF(Q763&gt;=1,"►","")))</f>
        <v>◄</v>
      </c>
      <c r="P763" s="24"/>
      <c r="Q763" s="21"/>
      <c r="R763" s="23" t="str">
        <f>IF(S763="?","?","")</f>
        <v/>
      </c>
      <c r="S763" s="23" t="str">
        <f>IF(AND(T763="",U763&gt;0),"?",IF(T763="","◄",IF(U763&gt;=1,"►","")))</f>
        <v>◄</v>
      </c>
      <c r="T763" s="22"/>
      <c r="U763" s="21"/>
      <c r="V763" s="20"/>
      <c r="W763" s="19"/>
      <c r="X763" s="18">
        <f t="shared" si="422"/>
        <v>0</v>
      </c>
      <c r="Y763" s="17">
        <f t="shared" si="422"/>
        <v>0</v>
      </c>
      <c r="Z763" s="16"/>
      <c r="AA763" s="15">
        <f t="shared" si="423"/>
        <v>0</v>
      </c>
      <c r="AB763" s="14">
        <f t="shared" si="423"/>
        <v>0</v>
      </c>
      <c r="AC763" s="12"/>
      <c r="AD763" s="13"/>
      <c r="AE763" s="12"/>
      <c r="AF763" s="11"/>
      <c r="AG763" s="11"/>
      <c r="AH763" s="5" t="s">
        <v>0</v>
      </c>
      <c r="AI763" s="4"/>
    </row>
    <row r="764" spans="1:35" ht="15" customHeight="1" thickBot="1" x14ac:dyDescent="0.3">
      <c r="A764" s="221"/>
      <c r="B764" s="332"/>
      <c r="C764" s="247" t="s">
        <v>1664</v>
      </c>
      <c r="D764" s="275">
        <v>41377</v>
      </c>
      <c r="E764" s="276">
        <v>6.18</v>
      </c>
      <c r="F764" s="209">
        <v>3</v>
      </c>
      <c r="G764" s="227"/>
      <c r="H764" s="227"/>
      <c r="I764" s="227"/>
      <c r="J764" s="227"/>
      <c r="K764" s="317" t="s">
        <v>1663</v>
      </c>
      <c r="L764" s="59"/>
      <c r="M764" s="25"/>
      <c r="N764" s="23" t="str">
        <f>IF(O764="?","?","")</f>
        <v/>
      </c>
      <c r="O764" s="23" t="str">
        <f>IF(AND(P764="",Q764&gt;0),"?",IF(P764="","◄",IF(Q764&gt;=1,"►","")))</f>
        <v>◄</v>
      </c>
      <c r="P764" s="24"/>
      <c r="Q764" s="21"/>
      <c r="R764" s="23" t="str">
        <f>IF(S764="?","?","")</f>
        <v/>
      </c>
      <c r="S764" s="23" t="str">
        <f>IF(AND(T764="",U764&gt;0),"?",IF(T764="","◄",IF(U764&gt;=1,"►","")))</f>
        <v>◄</v>
      </c>
      <c r="T764" s="22"/>
      <c r="U764" s="21"/>
      <c r="V764" s="20"/>
      <c r="W764" s="19"/>
      <c r="X764" s="18">
        <f t="shared" si="422"/>
        <v>0</v>
      </c>
      <c r="Y764" s="17">
        <f t="shared" si="422"/>
        <v>0</v>
      </c>
      <c r="Z764" s="16"/>
      <c r="AA764" s="15">
        <f t="shared" si="423"/>
        <v>0</v>
      </c>
      <c r="AB764" s="14">
        <f t="shared" si="423"/>
        <v>0</v>
      </c>
      <c r="AC764" s="12"/>
      <c r="AD764" s="13"/>
      <c r="AE764" s="12"/>
      <c r="AF764" s="11"/>
      <c r="AG764" s="11"/>
      <c r="AH764" s="5" t="s">
        <v>0</v>
      </c>
      <c r="AI764" s="4"/>
    </row>
    <row r="765" spans="1:35" ht="15" customHeight="1" thickTop="1" thickBot="1" x14ac:dyDescent="0.25">
      <c r="A765" s="214">
        <f>ROWS(A766:A778)-1</f>
        <v>12</v>
      </c>
      <c r="B765" s="334" t="s">
        <v>1662</v>
      </c>
      <c r="C765" s="334"/>
      <c r="D765" s="334"/>
      <c r="E765" s="334"/>
      <c r="F765" s="335"/>
      <c r="G765" s="334"/>
      <c r="H765" s="334"/>
      <c r="I765" s="334"/>
      <c r="J765" s="334"/>
      <c r="K765" s="333"/>
      <c r="L765" s="6">
        <v>41316</v>
      </c>
      <c r="M765" s="9" t="s">
        <v>1661</v>
      </c>
      <c r="N765" s="23"/>
      <c r="O765" s="33" t="str">
        <f>IF(COUNTIF(N766:N778,"?")&gt;0,"?",IF(AND(P765="◄",Q765="►"),"◄►",IF(P765="◄","◄",IF(Q765="►","►",""))))</f>
        <v>◄</v>
      </c>
      <c r="P765" s="32" t="str">
        <f>IF(SUM(P766:P778)+1=ROWS(P766:P778)-COUNTIF(P766:P778,"-"),"","◄")</f>
        <v>◄</v>
      </c>
      <c r="Q765" s="31" t="str">
        <f>IF(SUM(Q766:Q778)&gt;0,"►","")</f>
        <v/>
      </c>
      <c r="R765" s="23"/>
      <c r="S765" s="33" t="str">
        <f>IF(COUNTIF(R766:R778,"?")&gt;0,"?",IF(AND(T765="◄",U765="►"),"◄►",IF(T765="◄","◄",IF(U765="►","►",""))))</f>
        <v>◄</v>
      </c>
      <c r="T765" s="32" t="str">
        <f>IF(SUM(T766:T778)+1=ROWS(T766:T778)-COUNTIF(T766:T778,"-"),"","◄")</f>
        <v>◄</v>
      </c>
      <c r="U765" s="31" t="str">
        <f>IF(SUM(U766:U778)&gt;0,"►","")</f>
        <v/>
      </c>
      <c r="V765" s="10">
        <f>ROWS(V766:V778)-1</f>
        <v>12</v>
      </c>
      <c r="W765" s="30">
        <f>SUM(W766:W778)-W778</f>
        <v>0</v>
      </c>
      <c r="X765" s="29" t="s">
        <v>17</v>
      </c>
      <c r="Y765" s="28"/>
      <c r="Z765" s="30">
        <f>SUM(Z766:Z778)-Z778</f>
        <v>0</v>
      </c>
      <c r="AA765" s="29" t="s">
        <v>17</v>
      </c>
      <c r="AB765" s="28"/>
      <c r="AC765" s="12"/>
      <c r="AD765" s="13"/>
      <c r="AE765" s="12"/>
      <c r="AF765" s="11"/>
      <c r="AG765" s="11"/>
      <c r="AH765" s="5" t="s">
        <v>0</v>
      </c>
      <c r="AI765" s="4"/>
    </row>
    <row r="766" spans="1:35" ht="15" customHeight="1" x14ac:dyDescent="0.25">
      <c r="A766" s="221"/>
      <c r="B766" s="332"/>
      <c r="C766" s="274" t="s">
        <v>1653</v>
      </c>
      <c r="D766" s="275">
        <v>41316</v>
      </c>
      <c r="E766" s="276">
        <v>1.03</v>
      </c>
      <c r="F766" s="199">
        <v>1</v>
      </c>
      <c r="G766" s="227"/>
      <c r="H766" s="227"/>
      <c r="I766" s="227"/>
      <c r="J766" s="227"/>
      <c r="K766" s="265" t="s">
        <v>1660</v>
      </c>
      <c r="L766" s="59"/>
      <c r="M766" s="25"/>
      <c r="N766" s="23" t="str">
        <f t="shared" ref="N766:N777" si="424">IF(O766="?","?","")</f>
        <v/>
      </c>
      <c r="O766" s="23" t="str">
        <f t="shared" ref="O766:O777" si="425">IF(AND(P766="",Q766&gt;0),"?",IF(P766="","◄",IF(Q766&gt;=1,"►","")))</f>
        <v>◄</v>
      </c>
      <c r="P766" s="24"/>
      <c r="Q766" s="21"/>
      <c r="R766" s="23" t="str">
        <f t="shared" ref="R766:R777" si="426">IF(S766="?","?","")</f>
        <v/>
      </c>
      <c r="S766" s="23" t="str">
        <f t="shared" ref="S766:S777" si="427">IF(AND(T766="",U766&gt;0),"?",IF(T766="","◄",IF(U766&gt;=1,"►","")))</f>
        <v>◄</v>
      </c>
      <c r="T766" s="22"/>
      <c r="U766" s="21"/>
      <c r="V766" s="20"/>
      <c r="W766" s="19"/>
      <c r="X766" s="18">
        <f t="shared" ref="X766:X777" si="428">(P766*W766)</f>
        <v>0</v>
      </c>
      <c r="Y766" s="17">
        <f t="shared" ref="Y766:Y777" si="429">(Q766*X766)</f>
        <v>0</v>
      </c>
      <c r="Z766" s="16"/>
      <c r="AA766" s="15">
        <f t="shared" ref="AA766:AA777" si="430">(T766*Z766)</f>
        <v>0</v>
      </c>
      <c r="AB766" s="14">
        <f t="shared" ref="AB766:AB777" si="431">(U766*AA766)</f>
        <v>0</v>
      </c>
      <c r="AC766" s="12"/>
      <c r="AD766" s="13"/>
      <c r="AE766" s="12"/>
      <c r="AF766" s="11"/>
      <c r="AG766" s="11"/>
      <c r="AH766" s="5" t="s">
        <v>0</v>
      </c>
      <c r="AI766" s="4"/>
    </row>
    <row r="767" spans="1:35" ht="21" customHeight="1" x14ac:dyDescent="0.25">
      <c r="A767" s="221"/>
      <c r="B767" s="332"/>
      <c r="C767" s="274">
        <v>4336</v>
      </c>
      <c r="D767" s="275">
        <v>41316</v>
      </c>
      <c r="E767" s="276">
        <v>1.03</v>
      </c>
      <c r="F767" s="199">
        <v>1</v>
      </c>
      <c r="G767" s="227"/>
      <c r="H767" s="227"/>
      <c r="I767" s="227"/>
      <c r="J767" s="227"/>
      <c r="K767" s="265" t="s">
        <v>1659</v>
      </c>
      <c r="L767" s="59"/>
      <c r="M767" s="25"/>
      <c r="N767" s="23" t="str">
        <f t="shared" si="424"/>
        <v/>
      </c>
      <c r="O767" s="23" t="str">
        <f t="shared" si="425"/>
        <v>◄</v>
      </c>
      <c r="P767" s="24"/>
      <c r="Q767" s="21"/>
      <c r="R767" s="23" t="str">
        <f t="shared" si="426"/>
        <v/>
      </c>
      <c r="S767" s="23" t="str">
        <f t="shared" si="427"/>
        <v>◄</v>
      </c>
      <c r="T767" s="22"/>
      <c r="U767" s="21"/>
      <c r="V767" s="20"/>
      <c r="W767" s="19"/>
      <c r="X767" s="18">
        <f t="shared" si="428"/>
        <v>0</v>
      </c>
      <c r="Y767" s="17">
        <f t="shared" si="429"/>
        <v>0</v>
      </c>
      <c r="Z767" s="16"/>
      <c r="AA767" s="15">
        <f t="shared" si="430"/>
        <v>0</v>
      </c>
      <c r="AB767" s="14">
        <f t="shared" si="431"/>
        <v>0</v>
      </c>
      <c r="AC767" s="12"/>
      <c r="AD767" s="13"/>
      <c r="AE767" s="12"/>
      <c r="AF767" s="11"/>
      <c r="AG767" s="11"/>
      <c r="AH767" s="5" t="s">
        <v>0</v>
      </c>
      <c r="AI767" s="4"/>
    </row>
    <row r="768" spans="1:35" ht="15" customHeight="1" x14ac:dyDescent="0.25">
      <c r="A768" s="221"/>
      <c r="B768" s="332"/>
      <c r="C768" s="274">
        <v>4337</v>
      </c>
      <c r="D768" s="275">
        <v>41316</v>
      </c>
      <c r="E768" s="276">
        <v>1.03</v>
      </c>
      <c r="F768" s="199">
        <v>1</v>
      </c>
      <c r="G768" s="227"/>
      <c r="H768" s="227"/>
      <c r="I768" s="227"/>
      <c r="J768" s="227"/>
      <c r="K768" s="315" t="s">
        <v>1658</v>
      </c>
      <c r="L768" s="59"/>
      <c r="M768" s="25"/>
      <c r="N768" s="23" t="str">
        <f t="shared" si="424"/>
        <v/>
      </c>
      <c r="O768" s="23" t="str">
        <f t="shared" si="425"/>
        <v>◄</v>
      </c>
      <c r="P768" s="24"/>
      <c r="Q768" s="21"/>
      <c r="R768" s="23" t="str">
        <f t="shared" si="426"/>
        <v/>
      </c>
      <c r="S768" s="23" t="str">
        <f t="shared" si="427"/>
        <v>◄</v>
      </c>
      <c r="T768" s="22"/>
      <c r="U768" s="21"/>
      <c r="V768" s="20"/>
      <c r="W768" s="19"/>
      <c r="X768" s="18">
        <f t="shared" si="428"/>
        <v>0</v>
      </c>
      <c r="Y768" s="17">
        <f t="shared" si="429"/>
        <v>0</v>
      </c>
      <c r="Z768" s="16"/>
      <c r="AA768" s="15">
        <f t="shared" si="430"/>
        <v>0</v>
      </c>
      <c r="AB768" s="14">
        <f t="shared" si="431"/>
        <v>0</v>
      </c>
      <c r="AC768" s="12"/>
      <c r="AD768" s="13"/>
      <c r="AE768" s="12"/>
      <c r="AF768" s="11"/>
      <c r="AG768" s="11"/>
      <c r="AH768" s="5" t="s">
        <v>0</v>
      </c>
      <c r="AI768" s="4"/>
    </row>
    <row r="769" spans="1:35" ht="15" customHeight="1" x14ac:dyDescent="0.25">
      <c r="A769" s="221"/>
      <c r="B769" s="332"/>
      <c r="C769" s="274">
        <v>4338</v>
      </c>
      <c r="D769" s="275">
        <v>41316</v>
      </c>
      <c r="E769" s="276">
        <v>1.03</v>
      </c>
      <c r="F769" s="199">
        <v>1</v>
      </c>
      <c r="G769" s="227"/>
      <c r="H769" s="227"/>
      <c r="I769" s="227"/>
      <c r="J769" s="227"/>
      <c r="K769" s="315" t="s">
        <v>1657</v>
      </c>
      <c r="L769" s="59"/>
      <c r="M769" s="25"/>
      <c r="N769" s="23" t="str">
        <f t="shared" si="424"/>
        <v/>
      </c>
      <c r="O769" s="23" t="str">
        <f t="shared" si="425"/>
        <v>◄</v>
      </c>
      <c r="P769" s="24"/>
      <c r="Q769" s="21"/>
      <c r="R769" s="23" t="str">
        <f t="shared" si="426"/>
        <v/>
      </c>
      <c r="S769" s="23" t="str">
        <f t="shared" si="427"/>
        <v>◄</v>
      </c>
      <c r="T769" s="22"/>
      <c r="U769" s="21"/>
      <c r="V769" s="20"/>
      <c r="W769" s="19"/>
      <c r="X769" s="18">
        <f t="shared" si="428"/>
        <v>0</v>
      </c>
      <c r="Y769" s="17">
        <f t="shared" si="429"/>
        <v>0</v>
      </c>
      <c r="Z769" s="16"/>
      <c r="AA769" s="15">
        <f t="shared" si="430"/>
        <v>0</v>
      </c>
      <c r="AB769" s="14">
        <f t="shared" si="431"/>
        <v>0</v>
      </c>
      <c r="AC769" s="12"/>
      <c r="AD769" s="13"/>
      <c r="AE769" s="12"/>
      <c r="AF769" s="11"/>
      <c r="AG769" s="11"/>
      <c r="AH769" s="5" t="s">
        <v>0</v>
      </c>
      <c r="AI769" s="4"/>
    </row>
    <row r="770" spans="1:35" ht="15" customHeight="1" x14ac:dyDescent="0.25">
      <c r="A770" s="221"/>
      <c r="B770" s="332"/>
      <c r="C770" s="274">
        <v>4339</v>
      </c>
      <c r="D770" s="275">
        <v>41316</v>
      </c>
      <c r="E770" s="276">
        <v>1.03</v>
      </c>
      <c r="F770" s="199">
        <v>1</v>
      </c>
      <c r="G770" s="227"/>
      <c r="H770" s="227"/>
      <c r="I770" s="227"/>
      <c r="J770" s="227"/>
      <c r="K770" s="228" t="s">
        <v>1656</v>
      </c>
      <c r="L770" s="59"/>
      <c r="M770" s="25"/>
      <c r="N770" s="23" t="str">
        <f t="shared" si="424"/>
        <v/>
      </c>
      <c r="O770" s="23" t="str">
        <f t="shared" si="425"/>
        <v>◄</v>
      </c>
      <c r="P770" s="24"/>
      <c r="Q770" s="21"/>
      <c r="R770" s="23" t="str">
        <f t="shared" si="426"/>
        <v/>
      </c>
      <c r="S770" s="23" t="str">
        <f t="shared" si="427"/>
        <v>◄</v>
      </c>
      <c r="T770" s="22"/>
      <c r="U770" s="21"/>
      <c r="V770" s="20"/>
      <c r="W770" s="19"/>
      <c r="X770" s="18">
        <f t="shared" si="428"/>
        <v>0</v>
      </c>
      <c r="Y770" s="17">
        <f t="shared" si="429"/>
        <v>0</v>
      </c>
      <c r="Z770" s="16"/>
      <c r="AA770" s="15">
        <f t="shared" si="430"/>
        <v>0</v>
      </c>
      <c r="AB770" s="14">
        <f t="shared" si="431"/>
        <v>0</v>
      </c>
      <c r="AC770" s="12"/>
      <c r="AD770" s="13"/>
      <c r="AE770" s="12"/>
      <c r="AF770" s="11"/>
      <c r="AG770" s="11"/>
      <c r="AH770" s="5" t="s">
        <v>0</v>
      </c>
      <c r="AI770" s="4"/>
    </row>
    <row r="771" spans="1:35" ht="15" customHeight="1" x14ac:dyDescent="0.25">
      <c r="A771" s="221"/>
      <c r="B771" s="332"/>
      <c r="C771" s="281" t="s">
        <v>1655</v>
      </c>
      <c r="D771" s="275">
        <v>41316</v>
      </c>
      <c r="E771" s="276">
        <v>5.15</v>
      </c>
      <c r="F771" s="199">
        <v>1</v>
      </c>
      <c r="G771" s="227"/>
      <c r="H771" s="274" t="s">
        <v>1653</v>
      </c>
      <c r="I771" s="274" t="s">
        <v>0</v>
      </c>
      <c r="J771" s="274">
        <v>4339</v>
      </c>
      <c r="K771" s="323" t="s">
        <v>1614</v>
      </c>
      <c r="L771" s="59"/>
      <c r="M771" s="25"/>
      <c r="N771" s="23" t="str">
        <f t="shared" si="424"/>
        <v/>
      </c>
      <c r="O771" s="23" t="str">
        <f t="shared" si="425"/>
        <v>◄</v>
      </c>
      <c r="P771" s="24"/>
      <c r="Q771" s="21"/>
      <c r="R771" s="23" t="str">
        <f t="shared" si="426"/>
        <v/>
      </c>
      <c r="S771" s="23" t="str">
        <f t="shared" si="427"/>
        <v>◄</v>
      </c>
      <c r="T771" s="22"/>
      <c r="U771" s="21"/>
      <c r="V771" s="20"/>
      <c r="W771" s="19"/>
      <c r="X771" s="18">
        <f t="shared" si="428"/>
        <v>0</v>
      </c>
      <c r="Y771" s="17">
        <f t="shared" si="429"/>
        <v>0</v>
      </c>
      <c r="Z771" s="16"/>
      <c r="AA771" s="15">
        <f t="shared" si="430"/>
        <v>0</v>
      </c>
      <c r="AB771" s="14">
        <f t="shared" si="431"/>
        <v>0</v>
      </c>
      <c r="AC771" s="12"/>
      <c r="AD771" s="13"/>
      <c r="AE771" s="12"/>
      <c r="AF771" s="11"/>
      <c r="AG771" s="11"/>
      <c r="AH771" s="5" t="s">
        <v>0</v>
      </c>
      <c r="AI771" s="4"/>
    </row>
    <row r="772" spans="1:35" ht="15" customHeight="1" x14ac:dyDescent="0.25">
      <c r="A772" s="221"/>
      <c r="B772" s="332"/>
      <c r="C772" s="281" t="s">
        <v>1654</v>
      </c>
      <c r="D772" s="275">
        <v>41316</v>
      </c>
      <c r="E772" s="276">
        <v>1.03</v>
      </c>
      <c r="F772" s="199">
        <v>1</v>
      </c>
      <c r="G772" s="227"/>
      <c r="H772" s="227"/>
      <c r="I772" s="227"/>
      <c r="J772" s="274" t="s">
        <v>1653</v>
      </c>
      <c r="K772" s="316" t="s">
        <v>1648</v>
      </c>
      <c r="L772" s="59"/>
      <c r="M772" s="25"/>
      <c r="N772" s="23" t="str">
        <f t="shared" si="424"/>
        <v/>
      </c>
      <c r="O772" s="23" t="str">
        <f t="shared" si="425"/>
        <v>◄</v>
      </c>
      <c r="P772" s="24"/>
      <c r="Q772" s="21"/>
      <c r="R772" s="23" t="str">
        <f t="shared" si="426"/>
        <v/>
      </c>
      <c r="S772" s="23" t="str">
        <f t="shared" si="427"/>
        <v>◄</v>
      </c>
      <c r="T772" s="22"/>
      <c r="U772" s="21"/>
      <c r="V772" s="20"/>
      <c r="W772" s="19"/>
      <c r="X772" s="18">
        <f t="shared" si="428"/>
        <v>0</v>
      </c>
      <c r="Y772" s="17">
        <f t="shared" si="429"/>
        <v>0</v>
      </c>
      <c r="Z772" s="16"/>
      <c r="AA772" s="15">
        <f t="shared" si="430"/>
        <v>0</v>
      </c>
      <c r="AB772" s="14">
        <f t="shared" si="431"/>
        <v>0</v>
      </c>
      <c r="AC772" s="12"/>
      <c r="AD772" s="13"/>
      <c r="AE772" s="12"/>
      <c r="AF772" s="11"/>
      <c r="AG772" s="11"/>
      <c r="AH772" s="5" t="s">
        <v>0</v>
      </c>
      <c r="AI772" s="4"/>
    </row>
    <row r="773" spans="1:35" ht="15" customHeight="1" x14ac:dyDescent="0.25">
      <c r="A773" s="221"/>
      <c r="B773" s="332"/>
      <c r="C773" s="281" t="s">
        <v>1652</v>
      </c>
      <c r="D773" s="275">
        <v>41316</v>
      </c>
      <c r="E773" s="276">
        <v>1.03</v>
      </c>
      <c r="F773" s="199">
        <v>1</v>
      </c>
      <c r="G773" s="227"/>
      <c r="H773" s="227"/>
      <c r="I773" s="227"/>
      <c r="J773" s="274">
        <v>4336</v>
      </c>
      <c r="K773" s="316" t="s">
        <v>1648</v>
      </c>
      <c r="L773" s="59"/>
      <c r="M773" s="25"/>
      <c r="N773" s="23" t="str">
        <f t="shared" si="424"/>
        <v/>
      </c>
      <c r="O773" s="23" t="str">
        <f t="shared" si="425"/>
        <v>◄</v>
      </c>
      <c r="P773" s="24"/>
      <c r="Q773" s="21"/>
      <c r="R773" s="23" t="str">
        <f t="shared" si="426"/>
        <v/>
      </c>
      <c r="S773" s="23" t="str">
        <f t="shared" si="427"/>
        <v>◄</v>
      </c>
      <c r="T773" s="22"/>
      <c r="U773" s="21"/>
      <c r="V773" s="20"/>
      <c r="W773" s="19"/>
      <c r="X773" s="18">
        <f t="shared" si="428"/>
        <v>0</v>
      </c>
      <c r="Y773" s="17">
        <f t="shared" si="429"/>
        <v>0</v>
      </c>
      <c r="Z773" s="16"/>
      <c r="AA773" s="15">
        <f t="shared" si="430"/>
        <v>0</v>
      </c>
      <c r="AB773" s="14">
        <f t="shared" si="431"/>
        <v>0</v>
      </c>
      <c r="AC773" s="12"/>
      <c r="AD773" s="13"/>
      <c r="AE773" s="12"/>
      <c r="AF773" s="11"/>
      <c r="AG773" s="11"/>
      <c r="AH773" s="5" t="s">
        <v>0</v>
      </c>
      <c r="AI773" s="4"/>
    </row>
    <row r="774" spans="1:35" ht="15" customHeight="1" x14ac:dyDescent="0.25">
      <c r="A774" s="221"/>
      <c r="B774" s="332"/>
      <c r="C774" s="281" t="s">
        <v>1651</v>
      </c>
      <c r="D774" s="275">
        <v>41316</v>
      </c>
      <c r="E774" s="276">
        <v>1.03</v>
      </c>
      <c r="F774" s="199">
        <v>1</v>
      </c>
      <c r="G774" s="227"/>
      <c r="H774" s="227"/>
      <c r="I774" s="227"/>
      <c r="J774" s="274">
        <v>4337</v>
      </c>
      <c r="K774" s="316" t="s">
        <v>1648</v>
      </c>
      <c r="L774" s="59"/>
      <c r="M774" s="25"/>
      <c r="N774" s="23" t="str">
        <f t="shared" si="424"/>
        <v/>
      </c>
      <c r="O774" s="23" t="str">
        <f t="shared" si="425"/>
        <v>◄</v>
      </c>
      <c r="P774" s="24"/>
      <c r="Q774" s="21"/>
      <c r="R774" s="23" t="str">
        <f t="shared" si="426"/>
        <v/>
      </c>
      <c r="S774" s="23" t="str">
        <f t="shared" si="427"/>
        <v>◄</v>
      </c>
      <c r="T774" s="22"/>
      <c r="U774" s="21"/>
      <c r="V774" s="20"/>
      <c r="W774" s="19"/>
      <c r="X774" s="18">
        <f t="shared" si="428"/>
        <v>0</v>
      </c>
      <c r="Y774" s="17">
        <f t="shared" si="429"/>
        <v>0</v>
      </c>
      <c r="Z774" s="16"/>
      <c r="AA774" s="15">
        <f t="shared" si="430"/>
        <v>0</v>
      </c>
      <c r="AB774" s="14">
        <f t="shared" si="431"/>
        <v>0</v>
      </c>
      <c r="AC774" s="12"/>
      <c r="AD774" s="13"/>
      <c r="AE774" s="12"/>
      <c r="AF774" s="11"/>
      <c r="AG774" s="11"/>
      <c r="AH774" s="5" t="s">
        <v>0</v>
      </c>
      <c r="AI774" s="4"/>
    </row>
    <row r="775" spans="1:35" ht="15" customHeight="1" x14ac:dyDescent="0.25">
      <c r="A775" s="221"/>
      <c r="B775" s="332"/>
      <c r="C775" s="281" t="s">
        <v>1650</v>
      </c>
      <c r="D775" s="275">
        <v>41316</v>
      </c>
      <c r="E775" s="276">
        <v>1.03</v>
      </c>
      <c r="F775" s="199">
        <v>1</v>
      </c>
      <c r="G775" s="227"/>
      <c r="H775" s="227"/>
      <c r="I775" s="227"/>
      <c r="J775" s="274">
        <v>4338</v>
      </c>
      <c r="K775" s="316" t="s">
        <v>1648</v>
      </c>
      <c r="L775" s="59"/>
      <c r="M775" s="25"/>
      <c r="N775" s="23" t="str">
        <f t="shared" si="424"/>
        <v/>
      </c>
      <c r="O775" s="23" t="str">
        <f t="shared" si="425"/>
        <v>◄</v>
      </c>
      <c r="P775" s="24"/>
      <c r="Q775" s="21"/>
      <c r="R775" s="23" t="str">
        <f t="shared" si="426"/>
        <v/>
      </c>
      <c r="S775" s="23" t="str">
        <f t="shared" si="427"/>
        <v>◄</v>
      </c>
      <c r="T775" s="22"/>
      <c r="U775" s="21"/>
      <c r="V775" s="20"/>
      <c r="W775" s="19"/>
      <c r="X775" s="18">
        <f t="shared" si="428"/>
        <v>0</v>
      </c>
      <c r="Y775" s="17">
        <f t="shared" si="429"/>
        <v>0</v>
      </c>
      <c r="Z775" s="16"/>
      <c r="AA775" s="15">
        <f t="shared" si="430"/>
        <v>0</v>
      </c>
      <c r="AB775" s="14">
        <f t="shared" si="431"/>
        <v>0</v>
      </c>
      <c r="AC775" s="12"/>
      <c r="AD775" s="13"/>
      <c r="AE775" s="12"/>
      <c r="AF775" s="11"/>
      <c r="AG775" s="11"/>
      <c r="AH775" s="5" t="s">
        <v>0</v>
      </c>
      <c r="AI775" s="4"/>
    </row>
    <row r="776" spans="1:35" ht="15" customHeight="1" x14ac:dyDescent="0.25">
      <c r="A776" s="221"/>
      <c r="B776" s="332"/>
      <c r="C776" s="281" t="s">
        <v>1649</v>
      </c>
      <c r="D776" s="275">
        <v>41316</v>
      </c>
      <c r="E776" s="276">
        <v>1.03</v>
      </c>
      <c r="F776" s="199">
        <v>1</v>
      </c>
      <c r="G776" s="227"/>
      <c r="H776" s="227"/>
      <c r="I776" s="227"/>
      <c r="J776" s="274">
        <v>4339</v>
      </c>
      <c r="K776" s="316" t="s">
        <v>1648</v>
      </c>
      <c r="L776" s="59"/>
      <c r="M776" s="25"/>
      <c r="N776" s="23" t="str">
        <f t="shared" si="424"/>
        <v/>
      </c>
      <c r="O776" s="23" t="str">
        <f t="shared" si="425"/>
        <v>◄</v>
      </c>
      <c r="P776" s="24"/>
      <c r="Q776" s="21"/>
      <c r="R776" s="23" t="str">
        <f t="shared" si="426"/>
        <v/>
      </c>
      <c r="S776" s="23" t="str">
        <f t="shared" si="427"/>
        <v>◄</v>
      </c>
      <c r="T776" s="22"/>
      <c r="U776" s="21"/>
      <c r="V776" s="20"/>
      <c r="W776" s="19"/>
      <c r="X776" s="18">
        <f t="shared" si="428"/>
        <v>0</v>
      </c>
      <c r="Y776" s="17">
        <f t="shared" si="429"/>
        <v>0</v>
      </c>
      <c r="Z776" s="16"/>
      <c r="AA776" s="15">
        <f t="shared" si="430"/>
        <v>0</v>
      </c>
      <c r="AB776" s="14">
        <f t="shared" si="431"/>
        <v>0</v>
      </c>
      <c r="AC776" s="12"/>
      <c r="AD776" s="13"/>
      <c r="AE776" s="12"/>
      <c r="AF776" s="11"/>
      <c r="AG776" s="11"/>
      <c r="AH776" s="5" t="s">
        <v>0</v>
      </c>
      <c r="AI776" s="4"/>
    </row>
    <row r="777" spans="1:35" ht="15" customHeight="1" thickBot="1" x14ac:dyDescent="0.3">
      <c r="A777" s="221"/>
      <c r="B777" s="332"/>
      <c r="C777" s="247" t="s">
        <v>1647</v>
      </c>
      <c r="D777" s="275">
        <v>41316</v>
      </c>
      <c r="E777" s="276">
        <v>5.15</v>
      </c>
      <c r="F777" s="199">
        <v>1</v>
      </c>
      <c r="G777" s="227"/>
      <c r="H777" s="227"/>
      <c r="I777" s="227"/>
      <c r="J777" s="227"/>
      <c r="K777" s="237" t="s">
        <v>1646</v>
      </c>
      <c r="L777" s="59"/>
      <c r="M777" s="25"/>
      <c r="N777" s="23" t="str">
        <f t="shared" si="424"/>
        <v/>
      </c>
      <c r="O777" s="23" t="str">
        <f t="shared" si="425"/>
        <v>◄</v>
      </c>
      <c r="P777" s="24"/>
      <c r="Q777" s="21"/>
      <c r="R777" s="23" t="str">
        <f t="shared" si="426"/>
        <v/>
      </c>
      <c r="S777" s="23" t="str">
        <f t="shared" si="427"/>
        <v>◄</v>
      </c>
      <c r="T777" s="22"/>
      <c r="U777" s="21"/>
      <c r="V777" s="20"/>
      <c r="W777" s="19"/>
      <c r="X777" s="18">
        <f t="shared" si="428"/>
        <v>0</v>
      </c>
      <c r="Y777" s="17">
        <f t="shared" si="429"/>
        <v>0</v>
      </c>
      <c r="Z777" s="16"/>
      <c r="AA777" s="15">
        <f t="shared" si="430"/>
        <v>0</v>
      </c>
      <c r="AB777" s="14">
        <f t="shared" si="431"/>
        <v>0</v>
      </c>
      <c r="AC777" s="12"/>
      <c r="AD777" s="13"/>
      <c r="AE777" s="12"/>
      <c r="AF777" s="11"/>
      <c r="AG777" s="11"/>
      <c r="AH777" s="5" t="s">
        <v>0</v>
      </c>
      <c r="AI777" s="4"/>
    </row>
    <row r="778" spans="1:35" ht="15" customHeight="1" thickTop="1" thickBot="1" x14ac:dyDescent="0.25">
      <c r="A778" s="214">
        <f>ROWS(A779:A790)-1</f>
        <v>11</v>
      </c>
      <c r="B778" s="334" t="s">
        <v>1645</v>
      </c>
      <c r="C778" s="334"/>
      <c r="D778" s="334"/>
      <c r="E778" s="334"/>
      <c r="F778" s="335"/>
      <c r="G778" s="334"/>
      <c r="H778" s="334"/>
      <c r="I778" s="334"/>
      <c r="J778" s="334"/>
      <c r="K778" s="333"/>
      <c r="L778" s="6">
        <v>41405</v>
      </c>
      <c r="M778" s="9" t="s">
        <v>1644</v>
      </c>
      <c r="N778" s="23"/>
      <c r="O778" s="33" t="str">
        <f>IF(COUNTIF(N779:N790,"?")&gt;0,"?",IF(AND(P778="◄",Q778="►"),"◄►",IF(P778="◄","◄",IF(Q778="►","►",""))))</f>
        <v>◄</v>
      </c>
      <c r="P778" s="32" t="str">
        <f>IF(SUM(P779:P790)+1=ROWS(P779:P790)-COUNTIF(P779:P790,"-"),"","◄")</f>
        <v>◄</v>
      </c>
      <c r="Q778" s="31" t="str">
        <f>IF(SUM(Q779:Q790)&gt;0,"►","")</f>
        <v/>
      </c>
      <c r="R778" s="23"/>
      <c r="S778" s="33" t="str">
        <f>IF(COUNTIF(R779:R790,"?")&gt;0,"?",IF(AND(T778="◄",U778="►"),"◄►",IF(T778="◄","◄",IF(U778="►","►",""))))</f>
        <v>◄</v>
      </c>
      <c r="T778" s="32" t="str">
        <f>IF(SUM(T779:T790)+1=ROWS(T779:T790)-COUNTIF(T779:T790,"-"),"","◄")</f>
        <v>◄</v>
      </c>
      <c r="U778" s="31" t="str">
        <f>IF(SUM(U779:U790)&gt;0,"►","")</f>
        <v/>
      </c>
      <c r="V778" s="10">
        <f>ROWS(V779:V790)-1</f>
        <v>11</v>
      </c>
      <c r="W778" s="30">
        <f>SUM(W779:W790)-W790</f>
        <v>0</v>
      </c>
      <c r="X778" s="29" t="s">
        <v>17</v>
      </c>
      <c r="Y778" s="28"/>
      <c r="Z778" s="30">
        <f>SUM(Z779:Z790)-Z790</f>
        <v>0</v>
      </c>
      <c r="AA778" s="29" t="s">
        <v>17</v>
      </c>
      <c r="AB778" s="28"/>
      <c r="AC778" s="12"/>
      <c r="AD778" s="13"/>
      <c r="AE778" s="12"/>
      <c r="AF778" s="11"/>
      <c r="AG778" s="11"/>
      <c r="AH778" s="5" t="s">
        <v>0</v>
      </c>
      <c r="AI778" s="4"/>
    </row>
    <row r="779" spans="1:35" ht="15" customHeight="1" x14ac:dyDescent="0.25">
      <c r="A779" s="221"/>
      <c r="B779" s="332"/>
      <c r="C779" s="274" t="s">
        <v>1643</v>
      </c>
      <c r="D779" s="275">
        <v>41405</v>
      </c>
      <c r="E779" s="276">
        <v>0.67</v>
      </c>
      <c r="F779" s="318" t="s">
        <v>13</v>
      </c>
      <c r="G779" s="227"/>
      <c r="H779" s="227"/>
      <c r="I779" s="227"/>
      <c r="J779" s="227"/>
      <c r="K779" s="315" t="s">
        <v>1642</v>
      </c>
      <c r="L779" s="59"/>
      <c r="M779" s="25"/>
      <c r="N779" s="23" t="str">
        <f t="shared" ref="N779:N789" si="432">IF(O779="?","?","")</f>
        <v/>
      </c>
      <c r="O779" s="23" t="str">
        <f t="shared" ref="O779:O789" si="433">IF(AND(P779="",Q779&gt;0),"?",IF(P779="","◄",IF(Q779&gt;=1,"►","")))</f>
        <v>◄</v>
      </c>
      <c r="P779" s="24"/>
      <c r="Q779" s="21"/>
      <c r="R779" s="23" t="str">
        <f t="shared" ref="R779:R789" si="434">IF(S779="?","?","")</f>
        <v/>
      </c>
      <c r="S779" s="23" t="str">
        <f t="shared" ref="S779:S789" si="435">IF(AND(T779="",U779&gt;0),"?",IF(T779="","◄",IF(U779&gt;=1,"►","")))</f>
        <v>◄</v>
      </c>
      <c r="T779" s="22"/>
      <c r="U779" s="21"/>
      <c r="V779" s="20"/>
      <c r="W779" s="19"/>
      <c r="X779" s="18">
        <f t="shared" ref="X779:X789" si="436">(P779*W779)</f>
        <v>0</v>
      </c>
      <c r="Y779" s="17">
        <f t="shared" ref="Y779:Y789" si="437">(Q779*X779)</f>
        <v>0</v>
      </c>
      <c r="Z779" s="16"/>
      <c r="AA779" s="15">
        <f t="shared" ref="AA779:AA789" si="438">(T779*Z779)</f>
        <v>0</v>
      </c>
      <c r="AB779" s="14">
        <f t="shared" ref="AB779:AB789" si="439">(U779*AA779)</f>
        <v>0</v>
      </c>
      <c r="AC779" s="12"/>
      <c r="AD779" s="13"/>
      <c r="AE779" s="12"/>
      <c r="AF779" s="11"/>
      <c r="AG779" s="11"/>
      <c r="AH779" s="5" t="s">
        <v>0</v>
      </c>
      <c r="AI779" s="4"/>
    </row>
    <row r="780" spans="1:35" ht="15" customHeight="1" x14ac:dyDescent="0.25">
      <c r="A780" s="221"/>
      <c r="B780" s="332"/>
      <c r="C780" s="274">
        <v>4341</v>
      </c>
      <c r="D780" s="275">
        <v>41405</v>
      </c>
      <c r="E780" s="276">
        <v>0.67</v>
      </c>
      <c r="F780" s="318" t="s">
        <v>13</v>
      </c>
      <c r="G780" s="227"/>
      <c r="H780" s="227"/>
      <c r="I780" s="227"/>
      <c r="J780" s="227"/>
      <c r="K780" s="315" t="s">
        <v>1641</v>
      </c>
      <c r="L780" s="59"/>
      <c r="M780" s="25"/>
      <c r="N780" s="23" t="str">
        <f t="shared" si="432"/>
        <v/>
      </c>
      <c r="O780" s="23" t="str">
        <f t="shared" si="433"/>
        <v>◄</v>
      </c>
      <c r="P780" s="24"/>
      <c r="Q780" s="21"/>
      <c r="R780" s="23" t="str">
        <f t="shared" si="434"/>
        <v/>
      </c>
      <c r="S780" s="23" t="str">
        <f t="shared" si="435"/>
        <v>◄</v>
      </c>
      <c r="T780" s="22"/>
      <c r="U780" s="21"/>
      <c r="V780" s="20"/>
      <c r="W780" s="19"/>
      <c r="X780" s="18">
        <f t="shared" si="436"/>
        <v>0</v>
      </c>
      <c r="Y780" s="17">
        <f t="shared" si="437"/>
        <v>0</v>
      </c>
      <c r="Z780" s="16"/>
      <c r="AA780" s="15">
        <f t="shared" si="438"/>
        <v>0</v>
      </c>
      <c r="AB780" s="14">
        <f t="shared" si="439"/>
        <v>0</v>
      </c>
      <c r="AC780" s="12"/>
      <c r="AD780" s="13"/>
      <c r="AE780" s="12"/>
      <c r="AF780" s="11"/>
      <c r="AG780" s="11"/>
      <c r="AH780" s="5" t="s">
        <v>0</v>
      </c>
      <c r="AI780" s="4"/>
    </row>
    <row r="781" spans="1:35" ht="15" customHeight="1" x14ac:dyDescent="0.25">
      <c r="A781" s="221"/>
      <c r="B781" s="332"/>
      <c r="C781" s="274">
        <v>4342</v>
      </c>
      <c r="D781" s="275">
        <v>41405</v>
      </c>
      <c r="E781" s="276">
        <v>0.67</v>
      </c>
      <c r="F781" s="318" t="s">
        <v>13</v>
      </c>
      <c r="G781" s="227"/>
      <c r="H781" s="227"/>
      <c r="I781" s="227"/>
      <c r="J781" s="227"/>
      <c r="K781" s="315" t="s">
        <v>1640</v>
      </c>
      <c r="L781" s="59"/>
      <c r="M781" s="25"/>
      <c r="N781" s="23" t="str">
        <f t="shared" si="432"/>
        <v/>
      </c>
      <c r="O781" s="23" t="str">
        <f t="shared" si="433"/>
        <v>◄</v>
      </c>
      <c r="P781" s="24"/>
      <c r="Q781" s="21"/>
      <c r="R781" s="23" t="str">
        <f t="shared" si="434"/>
        <v/>
      </c>
      <c r="S781" s="23" t="str">
        <f t="shared" si="435"/>
        <v>◄</v>
      </c>
      <c r="T781" s="22"/>
      <c r="U781" s="21"/>
      <c r="V781" s="20"/>
      <c r="W781" s="19"/>
      <c r="X781" s="18">
        <f t="shared" si="436"/>
        <v>0</v>
      </c>
      <c r="Y781" s="17">
        <f t="shared" si="437"/>
        <v>0</v>
      </c>
      <c r="Z781" s="16"/>
      <c r="AA781" s="15">
        <f t="shared" si="438"/>
        <v>0</v>
      </c>
      <c r="AB781" s="14">
        <f t="shared" si="439"/>
        <v>0</v>
      </c>
      <c r="AC781" s="12"/>
      <c r="AD781" s="13"/>
      <c r="AE781" s="12"/>
      <c r="AF781" s="11"/>
      <c r="AG781" s="11"/>
      <c r="AH781" s="5" t="s">
        <v>0</v>
      </c>
      <c r="AI781" s="4"/>
    </row>
    <row r="782" spans="1:35" ht="15" customHeight="1" x14ac:dyDescent="0.25">
      <c r="A782" s="221"/>
      <c r="B782" s="332"/>
      <c r="C782" s="274">
        <v>4343</v>
      </c>
      <c r="D782" s="275">
        <v>41405</v>
      </c>
      <c r="E782" s="276">
        <v>0.67</v>
      </c>
      <c r="F782" s="318" t="s">
        <v>13</v>
      </c>
      <c r="G782" s="227"/>
      <c r="H782" s="227"/>
      <c r="I782" s="227"/>
      <c r="J782" s="227"/>
      <c r="K782" s="315" t="s">
        <v>1639</v>
      </c>
      <c r="L782" s="59"/>
      <c r="M782" s="25"/>
      <c r="N782" s="23" t="str">
        <f t="shared" si="432"/>
        <v/>
      </c>
      <c r="O782" s="23" t="str">
        <f t="shared" si="433"/>
        <v>◄</v>
      </c>
      <c r="P782" s="24"/>
      <c r="Q782" s="21"/>
      <c r="R782" s="23" t="str">
        <f t="shared" si="434"/>
        <v/>
      </c>
      <c r="S782" s="23" t="str">
        <f t="shared" si="435"/>
        <v>◄</v>
      </c>
      <c r="T782" s="22"/>
      <c r="U782" s="21"/>
      <c r="V782" s="20"/>
      <c r="W782" s="19"/>
      <c r="X782" s="18">
        <f t="shared" si="436"/>
        <v>0</v>
      </c>
      <c r="Y782" s="17">
        <f t="shared" si="437"/>
        <v>0</v>
      </c>
      <c r="Z782" s="16"/>
      <c r="AA782" s="15">
        <f t="shared" si="438"/>
        <v>0</v>
      </c>
      <c r="AB782" s="14">
        <f t="shared" si="439"/>
        <v>0</v>
      </c>
      <c r="AC782" s="12"/>
      <c r="AD782" s="13"/>
      <c r="AE782" s="12"/>
      <c r="AF782" s="11"/>
      <c r="AG782" s="11"/>
      <c r="AH782" s="5" t="s">
        <v>0</v>
      </c>
      <c r="AI782" s="4"/>
    </row>
    <row r="783" spans="1:35" ht="15" customHeight="1" x14ac:dyDescent="0.25">
      <c r="A783" s="221"/>
      <c r="B783" s="332"/>
      <c r="C783" s="274">
        <v>4344</v>
      </c>
      <c r="D783" s="275">
        <v>41405</v>
      </c>
      <c r="E783" s="276">
        <v>0.67</v>
      </c>
      <c r="F783" s="318" t="s">
        <v>13</v>
      </c>
      <c r="G783" s="227"/>
      <c r="H783" s="227"/>
      <c r="I783" s="227"/>
      <c r="J783" s="227"/>
      <c r="K783" s="315" t="s">
        <v>1638</v>
      </c>
      <c r="L783" s="59"/>
      <c r="M783" s="25"/>
      <c r="N783" s="23" t="str">
        <f t="shared" si="432"/>
        <v/>
      </c>
      <c r="O783" s="23" t="str">
        <f t="shared" si="433"/>
        <v>◄</v>
      </c>
      <c r="P783" s="24"/>
      <c r="Q783" s="21"/>
      <c r="R783" s="23" t="str">
        <f t="shared" si="434"/>
        <v/>
      </c>
      <c r="S783" s="23" t="str">
        <f t="shared" si="435"/>
        <v>◄</v>
      </c>
      <c r="T783" s="22"/>
      <c r="U783" s="21"/>
      <c r="V783" s="20"/>
      <c r="W783" s="19"/>
      <c r="X783" s="18">
        <f t="shared" si="436"/>
        <v>0</v>
      </c>
      <c r="Y783" s="17">
        <f t="shared" si="437"/>
        <v>0</v>
      </c>
      <c r="Z783" s="16"/>
      <c r="AA783" s="15">
        <f t="shared" si="438"/>
        <v>0</v>
      </c>
      <c r="AB783" s="14">
        <f t="shared" si="439"/>
        <v>0</v>
      </c>
      <c r="AC783" s="12"/>
      <c r="AD783" s="13"/>
      <c r="AE783" s="12"/>
      <c r="AF783" s="11"/>
      <c r="AG783" s="11"/>
      <c r="AH783" s="5" t="s">
        <v>0</v>
      </c>
      <c r="AI783" s="4"/>
    </row>
    <row r="784" spans="1:35" ht="15" customHeight="1" x14ac:dyDescent="0.25">
      <c r="A784" s="221"/>
      <c r="B784" s="332"/>
      <c r="C784" s="274">
        <v>4345</v>
      </c>
      <c r="D784" s="275">
        <v>41405</v>
      </c>
      <c r="E784" s="276">
        <v>0.67</v>
      </c>
      <c r="F784" s="318" t="s">
        <v>13</v>
      </c>
      <c r="G784" s="227"/>
      <c r="H784" s="227"/>
      <c r="I784" s="227"/>
      <c r="J784" s="227"/>
      <c r="K784" s="315" t="s">
        <v>1637</v>
      </c>
      <c r="L784" s="59"/>
      <c r="M784" s="25"/>
      <c r="N784" s="23" t="str">
        <f t="shared" si="432"/>
        <v/>
      </c>
      <c r="O784" s="23" t="str">
        <f t="shared" si="433"/>
        <v>◄</v>
      </c>
      <c r="P784" s="24"/>
      <c r="Q784" s="21"/>
      <c r="R784" s="23" t="str">
        <f t="shared" si="434"/>
        <v/>
      </c>
      <c r="S784" s="23" t="str">
        <f t="shared" si="435"/>
        <v>◄</v>
      </c>
      <c r="T784" s="22"/>
      <c r="U784" s="21"/>
      <c r="V784" s="20"/>
      <c r="W784" s="19"/>
      <c r="X784" s="18">
        <f t="shared" si="436"/>
        <v>0</v>
      </c>
      <c r="Y784" s="17">
        <f t="shared" si="437"/>
        <v>0</v>
      </c>
      <c r="Z784" s="16"/>
      <c r="AA784" s="15">
        <f t="shared" si="438"/>
        <v>0</v>
      </c>
      <c r="AB784" s="14">
        <f t="shared" si="439"/>
        <v>0</v>
      </c>
      <c r="AC784" s="12"/>
      <c r="AD784" s="13"/>
      <c r="AE784" s="12"/>
      <c r="AF784" s="11"/>
      <c r="AG784" s="11"/>
      <c r="AH784" s="5" t="s">
        <v>0</v>
      </c>
      <c r="AI784" s="4"/>
    </row>
    <row r="785" spans="1:35" ht="15" customHeight="1" x14ac:dyDescent="0.25">
      <c r="A785" s="221"/>
      <c r="B785" s="332"/>
      <c r="C785" s="274">
        <v>4346</v>
      </c>
      <c r="D785" s="275">
        <v>41405</v>
      </c>
      <c r="E785" s="276">
        <v>0.67</v>
      </c>
      <c r="F785" s="318" t="s">
        <v>13</v>
      </c>
      <c r="G785" s="227"/>
      <c r="H785" s="227"/>
      <c r="I785" s="227"/>
      <c r="J785" s="227"/>
      <c r="K785" s="315" t="s">
        <v>1636</v>
      </c>
      <c r="L785" s="59"/>
      <c r="M785" s="25"/>
      <c r="N785" s="23" t="str">
        <f t="shared" si="432"/>
        <v/>
      </c>
      <c r="O785" s="23" t="str">
        <f t="shared" si="433"/>
        <v>◄</v>
      </c>
      <c r="P785" s="24"/>
      <c r="Q785" s="21"/>
      <c r="R785" s="23" t="str">
        <f t="shared" si="434"/>
        <v/>
      </c>
      <c r="S785" s="23" t="str">
        <f t="shared" si="435"/>
        <v>◄</v>
      </c>
      <c r="T785" s="22"/>
      <c r="U785" s="21"/>
      <c r="V785" s="20"/>
      <c r="W785" s="19"/>
      <c r="X785" s="18">
        <f t="shared" si="436"/>
        <v>0</v>
      </c>
      <c r="Y785" s="17">
        <f t="shared" si="437"/>
        <v>0</v>
      </c>
      <c r="Z785" s="16"/>
      <c r="AA785" s="15">
        <f t="shared" si="438"/>
        <v>0</v>
      </c>
      <c r="AB785" s="14">
        <f t="shared" si="439"/>
        <v>0</v>
      </c>
      <c r="AC785" s="12"/>
      <c r="AD785" s="13"/>
      <c r="AE785" s="12"/>
      <c r="AF785" s="11"/>
      <c r="AG785" s="11"/>
      <c r="AH785" s="5" t="s">
        <v>0</v>
      </c>
      <c r="AI785" s="4"/>
    </row>
    <row r="786" spans="1:35" ht="15" customHeight="1" x14ac:dyDescent="0.25">
      <c r="A786" s="221"/>
      <c r="B786" s="332"/>
      <c r="C786" s="274">
        <v>4347</v>
      </c>
      <c r="D786" s="275">
        <v>41405</v>
      </c>
      <c r="E786" s="276">
        <v>0.67</v>
      </c>
      <c r="F786" s="318" t="s">
        <v>13</v>
      </c>
      <c r="G786" s="227"/>
      <c r="H786" s="227"/>
      <c r="I786" s="227"/>
      <c r="J786" s="227"/>
      <c r="K786" s="315" t="s">
        <v>1635</v>
      </c>
      <c r="L786" s="59"/>
      <c r="M786" s="25"/>
      <c r="N786" s="23" t="str">
        <f t="shared" si="432"/>
        <v/>
      </c>
      <c r="O786" s="23" t="str">
        <f t="shared" si="433"/>
        <v>◄</v>
      </c>
      <c r="P786" s="24"/>
      <c r="Q786" s="21"/>
      <c r="R786" s="23" t="str">
        <f t="shared" si="434"/>
        <v/>
      </c>
      <c r="S786" s="23" t="str">
        <f t="shared" si="435"/>
        <v>◄</v>
      </c>
      <c r="T786" s="22"/>
      <c r="U786" s="21"/>
      <c r="V786" s="20"/>
      <c r="W786" s="19"/>
      <c r="X786" s="18">
        <f t="shared" si="436"/>
        <v>0</v>
      </c>
      <c r="Y786" s="17">
        <f t="shared" si="437"/>
        <v>0</v>
      </c>
      <c r="Z786" s="16"/>
      <c r="AA786" s="15">
        <f t="shared" si="438"/>
        <v>0</v>
      </c>
      <c r="AB786" s="14">
        <f t="shared" si="439"/>
        <v>0</v>
      </c>
      <c r="AC786" s="12"/>
      <c r="AD786" s="13"/>
      <c r="AE786" s="12"/>
      <c r="AF786" s="11"/>
      <c r="AG786" s="11"/>
      <c r="AH786" s="5" t="s">
        <v>0</v>
      </c>
      <c r="AI786" s="4"/>
    </row>
    <row r="787" spans="1:35" ht="15" customHeight="1" x14ac:dyDescent="0.25">
      <c r="A787" s="221"/>
      <c r="B787" s="332"/>
      <c r="C787" s="274">
        <v>4348</v>
      </c>
      <c r="D787" s="275">
        <v>41405</v>
      </c>
      <c r="E787" s="276">
        <v>0.67</v>
      </c>
      <c r="F787" s="318" t="s">
        <v>13</v>
      </c>
      <c r="G787" s="227"/>
      <c r="H787" s="227"/>
      <c r="I787" s="227"/>
      <c r="J787" s="227"/>
      <c r="K787" s="315" t="s">
        <v>1634</v>
      </c>
      <c r="L787" s="59"/>
      <c r="M787" s="25"/>
      <c r="N787" s="23" t="str">
        <f t="shared" si="432"/>
        <v/>
      </c>
      <c r="O787" s="23" t="str">
        <f t="shared" si="433"/>
        <v>◄</v>
      </c>
      <c r="P787" s="24"/>
      <c r="Q787" s="21"/>
      <c r="R787" s="23" t="str">
        <f t="shared" si="434"/>
        <v/>
      </c>
      <c r="S787" s="23" t="str">
        <f t="shared" si="435"/>
        <v>◄</v>
      </c>
      <c r="T787" s="22"/>
      <c r="U787" s="21"/>
      <c r="V787" s="20"/>
      <c r="W787" s="19"/>
      <c r="X787" s="18">
        <f t="shared" si="436"/>
        <v>0</v>
      </c>
      <c r="Y787" s="17">
        <f t="shared" si="437"/>
        <v>0</v>
      </c>
      <c r="Z787" s="16"/>
      <c r="AA787" s="15">
        <f t="shared" si="438"/>
        <v>0</v>
      </c>
      <c r="AB787" s="14">
        <f t="shared" si="439"/>
        <v>0</v>
      </c>
      <c r="AC787" s="12"/>
      <c r="AD787" s="13"/>
      <c r="AE787" s="12"/>
      <c r="AF787" s="11"/>
      <c r="AG787" s="11"/>
      <c r="AH787" s="5" t="s">
        <v>0</v>
      </c>
      <c r="AI787" s="4"/>
    </row>
    <row r="788" spans="1:35" ht="15" customHeight="1" x14ac:dyDescent="0.25">
      <c r="A788" s="221"/>
      <c r="B788" s="332"/>
      <c r="C788" s="274">
        <v>4349</v>
      </c>
      <c r="D788" s="275">
        <v>41405</v>
      </c>
      <c r="E788" s="276">
        <v>0.67</v>
      </c>
      <c r="F788" s="318" t="s">
        <v>13</v>
      </c>
      <c r="G788" s="227"/>
      <c r="H788" s="227"/>
      <c r="I788" s="227"/>
      <c r="J788" s="227"/>
      <c r="K788" s="315" t="s">
        <v>1633</v>
      </c>
      <c r="L788" s="59"/>
      <c r="M788" s="25"/>
      <c r="N788" s="23" t="str">
        <f t="shared" si="432"/>
        <v/>
      </c>
      <c r="O788" s="23" t="str">
        <f t="shared" si="433"/>
        <v>◄</v>
      </c>
      <c r="P788" s="24"/>
      <c r="Q788" s="21"/>
      <c r="R788" s="23" t="str">
        <f t="shared" si="434"/>
        <v/>
      </c>
      <c r="S788" s="23" t="str">
        <f t="shared" si="435"/>
        <v>◄</v>
      </c>
      <c r="T788" s="22"/>
      <c r="U788" s="21"/>
      <c r="V788" s="20"/>
      <c r="W788" s="19"/>
      <c r="X788" s="18">
        <f t="shared" si="436"/>
        <v>0</v>
      </c>
      <c r="Y788" s="17">
        <f t="shared" si="437"/>
        <v>0</v>
      </c>
      <c r="Z788" s="16"/>
      <c r="AA788" s="15">
        <f t="shared" si="438"/>
        <v>0</v>
      </c>
      <c r="AB788" s="14">
        <f t="shared" si="439"/>
        <v>0</v>
      </c>
      <c r="AC788" s="12"/>
      <c r="AD788" s="13"/>
      <c r="AE788" s="12"/>
      <c r="AF788" s="11"/>
      <c r="AG788" s="11"/>
      <c r="AH788" s="5" t="s">
        <v>0</v>
      </c>
      <c r="AI788" s="4"/>
    </row>
    <row r="789" spans="1:35" ht="15" customHeight="1" thickBot="1" x14ac:dyDescent="0.3">
      <c r="A789" s="221"/>
      <c r="B789" s="332"/>
      <c r="C789" s="247" t="s">
        <v>1632</v>
      </c>
      <c r="D789" s="275">
        <v>41405</v>
      </c>
      <c r="E789" s="276">
        <v>6.7</v>
      </c>
      <c r="F789" s="318" t="s">
        <v>13</v>
      </c>
      <c r="G789" s="227"/>
      <c r="H789" s="227"/>
      <c r="I789" s="227"/>
      <c r="J789" s="227"/>
      <c r="K789" s="237" t="s">
        <v>1631</v>
      </c>
      <c r="L789" s="59"/>
      <c r="M789" s="25"/>
      <c r="N789" s="23" t="str">
        <f t="shared" si="432"/>
        <v/>
      </c>
      <c r="O789" s="23" t="str">
        <f t="shared" si="433"/>
        <v>◄</v>
      </c>
      <c r="P789" s="24"/>
      <c r="Q789" s="21"/>
      <c r="R789" s="23" t="str">
        <f t="shared" si="434"/>
        <v/>
      </c>
      <c r="S789" s="23" t="str">
        <f t="shared" si="435"/>
        <v>◄</v>
      </c>
      <c r="T789" s="22"/>
      <c r="U789" s="21"/>
      <c r="V789" s="20"/>
      <c r="W789" s="19"/>
      <c r="X789" s="18">
        <f t="shared" si="436"/>
        <v>0</v>
      </c>
      <c r="Y789" s="17">
        <f t="shared" si="437"/>
        <v>0</v>
      </c>
      <c r="Z789" s="16"/>
      <c r="AA789" s="15">
        <f t="shared" si="438"/>
        <v>0</v>
      </c>
      <c r="AB789" s="14">
        <f t="shared" si="439"/>
        <v>0</v>
      </c>
      <c r="AC789" s="12"/>
      <c r="AD789" s="13"/>
      <c r="AE789" s="12"/>
      <c r="AF789" s="11"/>
      <c r="AG789" s="11"/>
      <c r="AH789" s="5" t="s">
        <v>0</v>
      </c>
      <c r="AI789" s="4"/>
    </row>
    <row r="790" spans="1:35" ht="15" customHeight="1" thickTop="1" thickBot="1" x14ac:dyDescent="0.25">
      <c r="A790" s="214">
        <f>ROWS(A791:A794)-1</f>
        <v>3</v>
      </c>
      <c r="B790" s="334" t="s">
        <v>1630</v>
      </c>
      <c r="C790" s="334"/>
      <c r="D790" s="334"/>
      <c r="E790" s="334"/>
      <c r="F790" s="335"/>
      <c r="G790" s="334"/>
      <c r="H790" s="334"/>
      <c r="I790" s="334"/>
      <c r="J790" s="334"/>
      <c r="K790" s="333"/>
      <c r="L790" s="6">
        <v>41447</v>
      </c>
      <c r="M790" s="9" t="s">
        <v>1629</v>
      </c>
      <c r="N790" s="23"/>
      <c r="O790" s="33" t="str">
        <f>IF(COUNTIF(N791:N794,"?")&gt;0,"?",IF(AND(P790="◄",Q790="►"),"◄►",IF(P790="◄","◄",IF(Q790="►","►",""))))</f>
        <v>◄</v>
      </c>
      <c r="P790" s="32" t="str">
        <f>IF(SUM(P791:P794)+1=ROWS(P791:P794)-COUNTIF(P791:P794,"-"),"","◄")</f>
        <v>◄</v>
      </c>
      <c r="Q790" s="31" t="str">
        <f>IF(SUM(Q791:Q794)&gt;0,"►","")</f>
        <v/>
      </c>
      <c r="R790" s="23"/>
      <c r="S790" s="33" t="str">
        <f>IF(COUNTIF(R791:R794,"?")&gt;0,"?",IF(AND(T790="◄",U790="►"),"◄►",IF(T790="◄","◄",IF(U790="►","►",""))))</f>
        <v>◄</v>
      </c>
      <c r="T790" s="32" t="str">
        <f>IF(SUM(T791:T794)+1=ROWS(T791:T794)-COUNTIF(T791:T794,"-"),"","◄")</f>
        <v>◄</v>
      </c>
      <c r="U790" s="31" t="str">
        <f>IF(SUM(U791:U794)&gt;0,"►","")</f>
        <v/>
      </c>
      <c r="V790" s="10">
        <f>ROWS(V791:V794)-1</f>
        <v>3</v>
      </c>
      <c r="W790" s="30">
        <f>SUM(W791:W794)-W794</f>
        <v>0</v>
      </c>
      <c r="X790" s="29" t="s">
        <v>17</v>
      </c>
      <c r="Y790" s="28"/>
      <c r="Z790" s="30">
        <f>SUM(Z791:Z794)-Z794</f>
        <v>0</v>
      </c>
      <c r="AA790" s="29" t="s">
        <v>17</v>
      </c>
      <c r="AB790" s="28"/>
      <c r="AC790" s="12"/>
      <c r="AD790" s="13"/>
      <c r="AE790" s="12"/>
      <c r="AF790" s="11"/>
      <c r="AG790" s="11"/>
      <c r="AH790" s="5" t="s">
        <v>0</v>
      </c>
      <c r="AI790" s="4"/>
    </row>
    <row r="791" spans="1:35" ht="15" customHeight="1" x14ac:dyDescent="0.25">
      <c r="A791" s="221"/>
      <c r="B791" s="332"/>
      <c r="C791" s="274" t="s">
        <v>1628</v>
      </c>
      <c r="D791" s="275">
        <v>41447</v>
      </c>
      <c r="E791" s="276">
        <v>3.09</v>
      </c>
      <c r="F791" s="209">
        <v>3</v>
      </c>
      <c r="G791" s="227"/>
      <c r="H791" s="227"/>
      <c r="I791" s="227"/>
      <c r="J791" s="227"/>
      <c r="K791" s="315" t="s">
        <v>1627</v>
      </c>
      <c r="L791" s="59"/>
      <c r="M791" s="25"/>
      <c r="N791" s="23" t="str">
        <f>IF(O791="?","?","")</f>
        <v/>
      </c>
      <c r="O791" s="23" t="str">
        <f>IF(AND(P791="",Q791&gt;0),"?",IF(P791="","◄",IF(Q791&gt;=1,"►","")))</f>
        <v>◄</v>
      </c>
      <c r="P791" s="24"/>
      <c r="Q791" s="21"/>
      <c r="R791" s="23" t="str">
        <f>IF(S791="?","?","")</f>
        <v/>
      </c>
      <c r="S791" s="23" t="str">
        <f>IF(AND(T791="",U791&gt;0),"?",IF(T791="","◄",IF(U791&gt;=1,"►","")))</f>
        <v>◄</v>
      </c>
      <c r="T791" s="22"/>
      <c r="U791" s="21"/>
      <c r="V791" s="20"/>
      <c r="W791" s="19"/>
      <c r="X791" s="18">
        <f t="shared" ref="X791:Y793" si="440">(P791*W791)</f>
        <v>0</v>
      </c>
      <c r="Y791" s="17">
        <f t="shared" si="440"/>
        <v>0</v>
      </c>
      <c r="Z791" s="16"/>
      <c r="AA791" s="15">
        <f t="shared" ref="AA791:AB793" si="441">(T791*Z791)</f>
        <v>0</v>
      </c>
      <c r="AB791" s="14">
        <f t="shared" si="441"/>
        <v>0</v>
      </c>
      <c r="AC791" s="12"/>
      <c r="AD791" s="13"/>
      <c r="AE791" s="12"/>
      <c r="AF791" s="11"/>
      <c r="AG791" s="11"/>
      <c r="AH791" s="5" t="s">
        <v>0</v>
      </c>
      <c r="AI791" s="4"/>
    </row>
    <row r="792" spans="1:35" ht="15" customHeight="1" x14ac:dyDescent="0.25">
      <c r="A792" s="221"/>
      <c r="B792" s="332"/>
      <c r="C792" s="274">
        <v>4351</v>
      </c>
      <c r="D792" s="275">
        <v>41447</v>
      </c>
      <c r="E792" s="276">
        <v>3.09</v>
      </c>
      <c r="F792" s="209">
        <v>3</v>
      </c>
      <c r="G792" s="227"/>
      <c r="H792" s="227"/>
      <c r="I792" s="227"/>
      <c r="J792" s="227"/>
      <c r="K792" s="315" t="s">
        <v>1626</v>
      </c>
      <c r="L792" s="59"/>
      <c r="M792" s="25"/>
      <c r="N792" s="23" t="str">
        <f>IF(O792="?","?","")</f>
        <v/>
      </c>
      <c r="O792" s="23" t="str">
        <f>IF(AND(P792="",Q792&gt;0),"?",IF(P792="","◄",IF(Q792&gt;=1,"►","")))</f>
        <v>◄</v>
      </c>
      <c r="P792" s="24"/>
      <c r="Q792" s="21"/>
      <c r="R792" s="23" t="str">
        <f>IF(S792="?","?","")</f>
        <v/>
      </c>
      <c r="S792" s="23" t="str">
        <f>IF(AND(T792="",U792&gt;0),"?",IF(T792="","◄",IF(U792&gt;=1,"►","")))</f>
        <v>◄</v>
      </c>
      <c r="T792" s="22"/>
      <c r="U792" s="21"/>
      <c r="V792" s="20"/>
      <c r="W792" s="19"/>
      <c r="X792" s="18">
        <f t="shared" si="440"/>
        <v>0</v>
      </c>
      <c r="Y792" s="17">
        <f t="shared" si="440"/>
        <v>0</v>
      </c>
      <c r="Z792" s="16"/>
      <c r="AA792" s="15">
        <f t="shared" si="441"/>
        <v>0</v>
      </c>
      <c r="AB792" s="14">
        <f t="shared" si="441"/>
        <v>0</v>
      </c>
      <c r="AC792" s="12"/>
      <c r="AD792" s="13"/>
      <c r="AE792" s="12"/>
      <c r="AF792" s="11"/>
      <c r="AG792" s="11"/>
      <c r="AH792" s="5" t="s">
        <v>0</v>
      </c>
      <c r="AI792" s="4"/>
    </row>
    <row r="793" spans="1:35" ht="15" customHeight="1" thickBot="1" x14ac:dyDescent="0.3">
      <c r="A793" s="221"/>
      <c r="B793" s="252"/>
      <c r="C793" s="247" t="s">
        <v>1625</v>
      </c>
      <c r="D793" s="275">
        <v>41447</v>
      </c>
      <c r="E793" s="276">
        <v>6.18</v>
      </c>
      <c r="F793" s="209">
        <v>3</v>
      </c>
      <c r="G793" s="227"/>
      <c r="H793" s="227"/>
      <c r="I793" s="227"/>
      <c r="J793" s="227"/>
      <c r="K793" s="317" t="s">
        <v>1624</v>
      </c>
      <c r="L793" s="59"/>
      <c r="M793" s="25"/>
      <c r="N793" s="23" t="str">
        <f>IF(O793="?","?","")</f>
        <v/>
      </c>
      <c r="O793" s="23" t="str">
        <f>IF(AND(P793="",Q793&gt;0),"?",IF(P793="","◄",IF(Q793&gt;=1,"►","")))</f>
        <v>◄</v>
      </c>
      <c r="P793" s="24"/>
      <c r="Q793" s="21"/>
      <c r="R793" s="23" t="str">
        <f>IF(S793="?","?","")</f>
        <v/>
      </c>
      <c r="S793" s="23" t="str">
        <f>IF(AND(T793="",U793&gt;0),"?",IF(T793="","◄",IF(U793&gt;=1,"►","")))</f>
        <v>◄</v>
      </c>
      <c r="T793" s="22"/>
      <c r="U793" s="21"/>
      <c r="V793" s="20"/>
      <c r="W793" s="19"/>
      <c r="X793" s="18">
        <f t="shared" si="440"/>
        <v>0</v>
      </c>
      <c r="Y793" s="17">
        <f t="shared" si="440"/>
        <v>0</v>
      </c>
      <c r="Z793" s="16"/>
      <c r="AA793" s="15">
        <f t="shared" si="441"/>
        <v>0</v>
      </c>
      <c r="AB793" s="14">
        <f t="shared" si="441"/>
        <v>0</v>
      </c>
      <c r="AC793" s="12"/>
      <c r="AD793" s="13"/>
      <c r="AE793" s="12"/>
      <c r="AF793" s="11"/>
      <c r="AG793" s="11"/>
      <c r="AH793" s="5" t="s">
        <v>0</v>
      </c>
      <c r="AI793" s="4"/>
    </row>
    <row r="794" spans="1:35" ht="15" customHeight="1" thickTop="1" thickBot="1" x14ac:dyDescent="0.25">
      <c r="A794" s="214">
        <f>ROWS(A795:A802)-1</f>
        <v>7</v>
      </c>
      <c r="B794" s="254" t="s">
        <v>1623</v>
      </c>
      <c r="C794" s="254"/>
      <c r="D794" s="254"/>
      <c r="E794" s="254"/>
      <c r="F794" s="254"/>
      <c r="G794" s="254"/>
      <c r="H794" s="254"/>
      <c r="I794" s="254"/>
      <c r="J794" s="254"/>
      <c r="K794" s="333"/>
      <c r="L794" s="6">
        <v>41447</v>
      </c>
      <c r="M794" s="9" t="s">
        <v>1622</v>
      </c>
      <c r="N794" s="23"/>
      <c r="O794" s="33" t="str">
        <f>IF(COUNTIF(N795:N802,"?")&gt;0,"?",IF(AND(P794="◄",Q794="►"),"◄►",IF(P794="◄","◄",IF(Q794="►","►",""))))</f>
        <v>◄</v>
      </c>
      <c r="P794" s="32" t="str">
        <f>IF(SUM(P795:P802)+1=ROWS(P795:P802)-COUNTIF(P795:P802,"-"),"","◄")</f>
        <v>◄</v>
      </c>
      <c r="Q794" s="31" t="str">
        <f>IF(SUM(Q795:Q802)&gt;0,"►","")</f>
        <v/>
      </c>
      <c r="R794" s="23"/>
      <c r="S794" s="33" t="str">
        <f>IF(COUNTIF(R795:R802,"?")&gt;0,"?",IF(AND(T794="◄",U794="►"),"◄►",IF(T794="◄","◄",IF(U794="►","►",""))))</f>
        <v>◄</v>
      </c>
      <c r="T794" s="32" t="str">
        <f>IF(SUM(T795:T802)+1=ROWS(T795:T802)-COUNTIF(T795:T802,"-"),"","◄")</f>
        <v>◄</v>
      </c>
      <c r="U794" s="31" t="str">
        <f>IF(SUM(U795:U802)&gt;0,"►","")</f>
        <v/>
      </c>
      <c r="V794" s="10">
        <f>ROWS(V795:V802)-1</f>
        <v>7</v>
      </c>
      <c r="W794" s="30">
        <f>SUM(W795:W802)-W802</f>
        <v>0</v>
      </c>
      <c r="X794" s="29" t="s">
        <v>17</v>
      </c>
      <c r="Y794" s="28"/>
      <c r="Z794" s="30">
        <f>SUM(Z795:Z802)-Z802</f>
        <v>0</v>
      </c>
      <c r="AA794" s="29" t="s">
        <v>17</v>
      </c>
      <c r="AB794" s="28"/>
      <c r="AC794" s="12"/>
      <c r="AD794" s="13"/>
      <c r="AE794" s="12"/>
      <c r="AF794" s="11"/>
      <c r="AG794" s="11"/>
      <c r="AH794" s="5" t="s">
        <v>0</v>
      </c>
      <c r="AI794" s="4"/>
    </row>
    <row r="795" spans="1:35" ht="15" customHeight="1" x14ac:dyDescent="0.25">
      <c r="A795" s="221"/>
      <c r="B795" s="332"/>
      <c r="C795" s="274" t="s">
        <v>1615</v>
      </c>
      <c r="D795" s="275">
        <v>41447</v>
      </c>
      <c r="E795" s="276">
        <v>1.03</v>
      </c>
      <c r="F795" s="199">
        <v>1</v>
      </c>
      <c r="G795" s="227"/>
      <c r="H795" s="227"/>
      <c r="I795" s="227"/>
      <c r="J795" s="227"/>
      <c r="K795" s="315" t="s">
        <v>1621</v>
      </c>
      <c r="L795" s="59"/>
      <c r="M795" s="25"/>
      <c r="N795" s="23" t="str">
        <f t="shared" ref="N795:N801" si="442">IF(O795="?","?","")</f>
        <v/>
      </c>
      <c r="O795" s="23" t="str">
        <f t="shared" ref="O795:O801" si="443">IF(AND(P795="",Q795&gt;0),"?",IF(P795="","◄",IF(Q795&gt;=1,"►","")))</f>
        <v>◄</v>
      </c>
      <c r="P795" s="24"/>
      <c r="Q795" s="21"/>
      <c r="R795" s="23" t="str">
        <f t="shared" ref="R795:R801" si="444">IF(S795="?","?","")</f>
        <v/>
      </c>
      <c r="S795" s="23" t="str">
        <f t="shared" ref="S795:S801" si="445">IF(AND(T795="",U795&gt;0),"?",IF(T795="","◄",IF(U795&gt;=1,"►","")))</f>
        <v>◄</v>
      </c>
      <c r="T795" s="22"/>
      <c r="U795" s="21"/>
      <c r="V795" s="20"/>
      <c r="W795" s="19"/>
      <c r="X795" s="18">
        <f t="shared" ref="X795:Y801" si="446">(P795*W795)</f>
        <v>0</v>
      </c>
      <c r="Y795" s="17">
        <f t="shared" si="446"/>
        <v>0</v>
      </c>
      <c r="Z795" s="16"/>
      <c r="AA795" s="15">
        <f t="shared" ref="AA795:AB801" si="447">(T795*Z795)</f>
        <v>0</v>
      </c>
      <c r="AB795" s="14">
        <f t="shared" si="447"/>
        <v>0</v>
      </c>
      <c r="AC795" s="12"/>
      <c r="AD795" s="13"/>
      <c r="AE795" s="12"/>
      <c r="AF795" s="11"/>
      <c r="AG795" s="11"/>
      <c r="AH795" s="5" t="s">
        <v>0</v>
      </c>
      <c r="AI795" s="4"/>
    </row>
    <row r="796" spans="1:35" ht="15" customHeight="1" x14ac:dyDescent="0.25">
      <c r="A796" s="221"/>
      <c r="B796" s="332"/>
      <c r="C796" s="274">
        <v>4353</v>
      </c>
      <c r="D796" s="275">
        <v>41447</v>
      </c>
      <c r="E796" s="276">
        <v>1.03</v>
      </c>
      <c r="F796" s="199">
        <v>1</v>
      </c>
      <c r="G796" s="227"/>
      <c r="H796" s="227"/>
      <c r="I796" s="227"/>
      <c r="J796" s="227"/>
      <c r="K796" s="315" t="s">
        <v>1620</v>
      </c>
      <c r="L796" s="59"/>
      <c r="M796" s="25"/>
      <c r="N796" s="23" t="str">
        <f t="shared" si="442"/>
        <v/>
      </c>
      <c r="O796" s="23" t="str">
        <f t="shared" si="443"/>
        <v>◄</v>
      </c>
      <c r="P796" s="24"/>
      <c r="Q796" s="21"/>
      <c r="R796" s="23" t="str">
        <f t="shared" si="444"/>
        <v/>
      </c>
      <c r="S796" s="23" t="str">
        <f t="shared" si="445"/>
        <v>◄</v>
      </c>
      <c r="T796" s="22"/>
      <c r="U796" s="21"/>
      <c r="V796" s="20"/>
      <c r="W796" s="19"/>
      <c r="X796" s="18">
        <f t="shared" si="446"/>
        <v>0</v>
      </c>
      <c r="Y796" s="17">
        <f t="shared" si="446"/>
        <v>0</v>
      </c>
      <c r="Z796" s="16"/>
      <c r="AA796" s="15">
        <f t="shared" si="447"/>
        <v>0</v>
      </c>
      <c r="AB796" s="14">
        <f t="shared" si="447"/>
        <v>0</v>
      </c>
      <c r="AC796" s="12"/>
      <c r="AD796" s="13"/>
      <c r="AE796" s="12"/>
      <c r="AF796" s="11"/>
      <c r="AG796" s="11"/>
      <c r="AH796" s="5" t="s">
        <v>0</v>
      </c>
      <c r="AI796" s="4"/>
    </row>
    <row r="797" spans="1:35" ht="15" customHeight="1" x14ac:dyDescent="0.25">
      <c r="A797" s="221"/>
      <c r="B797" s="332"/>
      <c r="C797" s="274">
        <v>4354</v>
      </c>
      <c r="D797" s="275">
        <v>41447</v>
      </c>
      <c r="E797" s="276">
        <v>1.03</v>
      </c>
      <c r="F797" s="199">
        <v>1</v>
      </c>
      <c r="G797" s="227"/>
      <c r="H797" s="227"/>
      <c r="I797" s="227"/>
      <c r="J797" s="227"/>
      <c r="K797" s="315" t="s">
        <v>1619</v>
      </c>
      <c r="L797" s="59"/>
      <c r="M797" s="25"/>
      <c r="N797" s="23" t="str">
        <f t="shared" si="442"/>
        <v/>
      </c>
      <c r="O797" s="23" t="str">
        <f t="shared" si="443"/>
        <v>◄</v>
      </c>
      <c r="P797" s="24"/>
      <c r="Q797" s="21"/>
      <c r="R797" s="23" t="str">
        <f t="shared" si="444"/>
        <v/>
      </c>
      <c r="S797" s="23" t="str">
        <f t="shared" si="445"/>
        <v>◄</v>
      </c>
      <c r="T797" s="22"/>
      <c r="U797" s="21"/>
      <c r="V797" s="20"/>
      <c r="W797" s="19"/>
      <c r="X797" s="18">
        <f t="shared" si="446"/>
        <v>0</v>
      </c>
      <c r="Y797" s="17">
        <f t="shared" si="446"/>
        <v>0</v>
      </c>
      <c r="Z797" s="16"/>
      <c r="AA797" s="15">
        <f t="shared" si="447"/>
        <v>0</v>
      </c>
      <c r="AB797" s="14">
        <f t="shared" si="447"/>
        <v>0</v>
      </c>
      <c r="AC797" s="12"/>
      <c r="AD797" s="13"/>
      <c r="AE797" s="12"/>
      <c r="AF797" s="11"/>
      <c r="AG797" s="11"/>
      <c r="AH797" s="5" t="s">
        <v>0</v>
      </c>
      <c r="AI797" s="4"/>
    </row>
    <row r="798" spans="1:35" ht="15" customHeight="1" x14ac:dyDescent="0.25">
      <c r="A798" s="221"/>
      <c r="B798" s="332"/>
      <c r="C798" s="274">
        <v>4355</v>
      </c>
      <c r="D798" s="275">
        <v>41447</v>
      </c>
      <c r="E798" s="276">
        <v>1.03</v>
      </c>
      <c r="F798" s="199">
        <v>1</v>
      </c>
      <c r="G798" s="227"/>
      <c r="H798" s="227"/>
      <c r="I798" s="227"/>
      <c r="J798" s="227"/>
      <c r="K798" s="315" t="s">
        <v>1618</v>
      </c>
      <c r="L798" s="59"/>
      <c r="M798" s="25"/>
      <c r="N798" s="23" t="str">
        <f t="shared" si="442"/>
        <v/>
      </c>
      <c r="O798" s="23" t="str">
        <f t="shared" si="443"/>
        <v>◄</v>
      </c>
      <c r="P798" s="24"/>
      <c r="Q798" s="21"/>
      <c r="R798" s="23" t="str">
        <f t="shared" si="444"/>
        <v/>
      </c>
      <c r="S798" s="23" t="str">
        <f t="shared" si="445"/>
        <v>◄</v>
      </c>
      <c r="T798" s="22"/>
      <c r="U798" s="21"/>
      <c r="V798" s="20"/>
      <c r="W798" s="19"/>
      <c r="X798" s="18">
        <f t="shared" si="446"/>
        <v>0</v>
      </c>
      <c r="Y798" s="17">
        <f t="shared" si="446"/>
        <v>0</v>
      </c>
      <c r="Z798" s="16"/>
      <c r="AA798" s="15">
        <f t="shared" si="447"/>
        <v>0</v>
      </c>
      <c r="AB798" s="14">
        <f t="shared" si="447"/>
        <v>0</v>
      </c>
      <c r="AC798" s="12"/>
      <c r="AD798" s="13"/>
      <c r="AE798" s="12"/>
      <c r="AF798" s="11"/>
      <c r="AG798" s="11"/>
      <c r="AH798" s="5" t="s">
        <v>0</v>
      </c>
      <c r="AI798" s="4"/>
    </row>
    <row r="799" spans="1:35" ht="15" customHeight="1" x14ac:dyDescent="0.25">
      <c r="A799" s="221"/>
      <c r="B799" s="332"/>
      <c r="C799" s="274">
        <v>4356</v>
      </c>
      <c r="D799" s="275">
        <v>41447</v>
      </c>
      <c r="E799" s="276">
        <v>1.03</v>
      </c>
      <c r="F799" s="199">
        <v>1</v>
      </c>
      <c r="G799" s="227"/>
      <c r="H799" s="227"/>
      <c r="I799" s="227"/>
      <c r="J799" s="227"/>
      <c r="K799" s="315" t="s">
        <v>1617</v>
      </c>
      <c r="L799" s="59"/>
      <c r="M799" s="25"/>
      <c r="N799" s="23" t="str">
        <f t="shared" si="442"/>
        <v/>
      </c>
      <c r="O799" s="23" t="str">
        <f t="shared" si="443"/>
        <v>◄</v>
      </c>
      <c r="P799" s="24"/>
      <c r="Q799" s="21"/>
      <c r="R799" s="23" t="str">
        <f t="shared" si="444"/>
        <v/>
      </c>
      <c r="S799" s="23" t="str">
        <f t="shared" si="445"/>
        <v>◄</v>
      </c>
      <c r="T799" s="22"/>
      <c r="U799" s="21"/>
      <c r="V799" s="20"/>
      <c r="W799" s="19"/>
      <c r="X799" s="18">
        <f t="shared" si="446"/>
        <v>0</v>
      </c>
      <c r="Y799" s="17">
        <f t="shared" si="446"/>
        <v>0</v>
      </c>
      <c r="Z799" s="16"/>
      <c r="AA799" s="15">
        <f t="shared" si="447"/>
        <v>0</v>
      </c>
      <c r="AB799" s="14">
        <f t="shared" si="447"/>
        <v>0</v>
      </c>
      <c r="AC799" s="12"/>
      <c r="AD799" s="13"/>
      <c r="AE799" s="12"/>
      <c r="AF799" s="11"/>
      <c r="AG799" s="11"/>
      <c r="AH799" s="5" t="s">
        <v>0</v>
      </c>
      <c r="AI799" s="4"/>
    </row>
    <row r="800" spans="1:35" ht="15" customHeight="1" x14ac:dyDescent="0.25">
      <c r="A800" s="221"/>
      <c r="B800" s="332"/>
      <c r="C800" s="281" t="s">
        <v>1616</v>
      </c>
      <c r="D800" s="275">
        <v>41447</v>
      </c>
      <c r="E800" s="276">
        <v>5.15</v>
      </c>
      <c r="F800" s="199">
        <v>1</v>
      </c>
      <c r="G800" s="227"/>
      <c r="H800" s="274" t="s">
        <v>1615</v>
      </c>
      <c r="I800" s="274" t="s">
        <v>0</v>
      </c>
      <c r="J800" s="274">
        <v>4356</v>
      </c>
      <c r="K800" s="323" t="s">
        <v>1614</v>
      </c>
      <c r="L800" s="59"/>
      <c r="M800" s="25"/>
      <c r="N800" s="23" t="str">
        <f t="shared" si="442"/>
        <v/>
      </c>
      <c r="O800" s="23" t="str">
        <f t="shared" si="443"/>
        <v>◄</v>
      </c>
      <c r="P800" s="24"/>
      <c r="Q800" s="21"/>
      <c r="R800" s="23" t="str">
        <f t="shared" si="444"/>
        <v/>
      </c>
      <c r="S800" s="23" t="str">
        <f t="shared" si="445"/>
        <v>◄</v>
      </c>
      <c r="T800" s="22"/>
      <c r="U800" s="21"/>
      <c r="V800" s="20"/>
      <c r="W800" s="19"/>
      <c r="X800" s="18">
        <f t="shared" si="446"/>
        <v>0</v>
      </c>
      <c r="Y800" s="17">
        <f t="shared" si="446"/>
        <v>0</v>
      </c>
      <c r="Z800" s="16"/>
      <c r="AA800" s="15">
        <f t="shared" si="447"/>
        <v>0</v>
      </c>
      <c r="AB800" s="14">
        <f t="shared" si="447"/>
        <v>0</v>
      </c>
      <c r="AC800" s="12"/>
      <c r="AD800" s="13"/>
      <c r="AE800" s="12"/>
      <c r="AF800" s="11"/>
      <c r="AG800" s="11"/>
      <c r="AH800" s="5" t="s">
        <v>0</v>
      </c>
      <c r="AI800" s="4"/>
    </row>
    <row r="801" spans="1:35" ht="15" customHeight="1" thickBot="1" x14ac:dyDescent="0.3">
      <c r="A801" s="221"/>
      <c r="B801" s="332"/>
      <c r="C801" s="247" t="s">
        <v>1613</v>
      </c>
      <c r="D801" s="275">
        <v>41447</v>
      </c>
      <c r="E801" s="276">
        <v>5.15</v>
      </c>
      <c r="F801" s="199">
        <v>1</v>
      </c>
      <c r="G801" s="227"/>
      <c r="H801" s="227"/>
      <c r="I801" s="227"/>
      <c r="J801" s="227"/>
      <c r="K801" s="317" t="s">
        <v>1612</v>
      </c>
      <c r="L801" s="59"/>
      <c r="M801" s="25"/>
      <c r="N801" s="23" t="str">
        <f t="shared" si="442"/>
        <v/>
      </c>
      <c r="O801" s="23" t="str">
        <f t="shared" si="443"/>
        <v>◄</v>
      </c>
      <c r="P801" s="24"/>
      <c r="Q801" s="21"/>
      <c r="R801" s="23" t="str">
        <f t="shared" si="444"/>
        <v/>
      </c>
      <c r="S801" s="23" t="str">
        <f t="shared" si="445"/>
        <v>◄</v>
      </c>
      <c r="T801" s="22"/>
      <c r="U801" s="21"/>
      <c r="V801" s="20"/>
      <c r="W801" s="19"/>
      <c r="X801" s="18">
        <f t="shared" si="446"/>
        <v>0</v>
      </c>
      <c r="Y801" s="17">
        <f t="shared" si="446"/>
        <v>0</v>
      </c>
      <c r="Z801" s="16"/>
      <c r="AA801" s="15">
        <f t="shared" si="447"/>
        <v>0</v>
      </c>
      <c r="AB801" s="14">
        <f t="shared" si="447"/>
        <v>0</v>
      </c>
      <c r="AC801" s="12"/>
      <c r="AD801" s="13"/>
      <c r="AE801" s="12"/>
      <c r="AF801" s="11"/>
      <c r="AG801" s="11"/>
      <c r="AH801" s="5" t="s">
        <v>0</v>
      </c>
      <c r="AI801" s="4"/>
    </row>
    <row r="802" spans="1:35" ht="15" customHeight="1" thickTop="1" thickBot="1" x14ac:dyDescent="0.25">
      <c r="A802" s="214">
        <f>ROWS(A803:A805)-1</f>
        <v>2</v>
      </c>
      <c r="B802" s="254" t="s">
        <v>1611</v>
      </c>
      <c r="C802" s="254"/>
      <c r="D802" s="254"/>
      <c r="E802" s="254"/>
      <c r="F802" s="254"/>
      <c r="G802" s="254"/>
      <c r="H802" s="254"/>
      <c r="I802" s="254"/>
      <c r="J802" s="254"/>
      <c r="K802" s="333"/>
      <c r="L802" s="6">
        <v>41447</v>
      </c>
      <c r="M802" s="9" t="s">
        <v>1610</v>
      </c>
      <c r="N802" s="23"/>
      <c r="O802" s="33" t="str">
        <f>IF(COUNTIF(N803:N805,"?")&gt;0,"?",IF(AND(P802="◄",Q802="►"),"◄►",IF(P802="◄","◄",IF(Q802="►","►",""))))</f>
        <v>◄</v>
      </c>
      <c r="P802" s="32" t="str">
        <f>IF(SUM(P803:P805)+1=ROWS(P803:P805)-COUNTIF(P803:P805,"-"),"","◄")</f>
        <v>◄</v>
      </c>
      <c r="Q802" s="31" t="str">
        <f>IF(SUM(Q803:Q805)&gt;0,"►","")</f>
        <v/>
      </c>
      <c r="R802" s="23"/>
      <c r="S802" s="33" t="str">
        <f>IF(COUNTIF(R803:R805,"?")&gt;0,"?",IF(AND(T802="◄",U802="►"),"◄►",IF(T802="◄","◄",IF(U802="►","►",""))))</f>
        <v>◄</v>
      </c>
      <c r="T802" s="32" t="str">
        <f>IF(SUM(T803:T805)+1=ROWS(T803:T805)-COUNTIF(T803:T805,"-"),"","◄")</f>
        <v>◄</v>
      </c>
      <c r="U802" s="31" t="str">
        <f>IF(SUM(U803:U805)&gt;0,"►","")</f>
        <v/>
      </c>
      <c r="V802" s="10">
        <f>ROWS(V803:V805)-1</f>
        <v>2</v>
      </c>
      <c r="W802" s="30">
        <f>SUM(W803:W805)-W805</f>
        <v>0</v>
      </c>
      <c r="X802" s="29" t="s">
        <v>17</v>
      </c>
      <c r="Y802" s="28"/>
      <c r="Z802" s="30">
        <f>SUM(Z803:Z805)-Z805</f>
        <v>0</v>
      </c>
      <c r="AA802" s="29" t="s">
        <v>17</v>
      </c>
      <c r="AB802" s="28"/>
      <c r="AC802" s="12"/>
      <c r="AD802" s="13"/>
      <c r="AE802" s="12"/>
      <c r="AF802" s="11"/>
      <c r="AG802" s="11"/>
      <c r="AH802" s="5" t="s">
        <v>0</v>
      </c>
      <c r="AI802" s="4"/>
    </row>
    <row r="803" spans="1:35" ht="15" customHeight="1" x14ac:dyDescent="0.25">
      <c r="A803" s="221"/>
      <c r="B803" s="332"/>
      <c r="C803" s="274" t="s">
        <v>1608</v>
      </c>
      <c r="D803" s="275">
        <v>41447</v>
      </c>
      <c r="E803" s="276">
        <v>0.67</v>
      </c>
      <c r="F803" s="318" t="s">
        <v>13</v>
      </c>
      <c r="G803" s="227"/>
      <c r="H803" s="227"/>
      <c r="I803" s="227"/>
      <c r="J803" s="227"/>
      <c r="K803" s="315" t="s">
        <v>1609</v>
      </c>
      <c r="L803" s="59"/>
      <c r="M803" s="25"/>
      <c r="N803" s="23" t="str">
        <f>IF(O803="?","?","")</f>
        <v/>
      </c>
      <c r="O803" s="23" t="str">
        <f>IF(AND(P803="",Q803&gt;0),"?",IF(P803="","◄",IF(Q803&gt;=1,"►","")))</f>
        <v>◄</v>
      </c>
      <c r="P803" s="24"/>
      <c r="Q803" s="21"/>
      <c r="R803" s="23" t="str">
        <f>IF(S803="?","?","")</f>
        <v/>
      </c>
      <c r="S803" s="23" t="str">
        <f>IF(AND(T803="",U803&gt;0),"?",IF(T803="","◄",IF(U803&gt;=1,"►","")))</f>
        <v>◄</v>
      </c>
      <c r="T803" s="22"/>
      <c r="U803" s="21"/>
      <c r="V803" s="20"/>
      <c r="W803" s="19"/>
      <c r="X803" s="18">
        <f>(P803*W803)</f>
        <v>0</v>
      </c>
      <c r="Y803" s="17">
        <f>(Q803*X803)</f>
        <v>0</v>
      </c>
      <c r="Z803" s="16"/>
      <c r="AA803" s="15">
        <f>(T803*Z803)</f>
        <v>0</v>
      </c>
      <c r="AB803" s="14">
        <f>(U803*AA803)</f>
        <v>0</v>
      </c>
      <c r="AC803" s="12"/>
      <c r="AD803" s="13"/>
      <c r="AE803" s="12"/>
      <c r="AF803" s="11"/>
      <c r="AG803" s="11"/>
      <c r="AH803" s="5" t="s">
        <v>0</v>
      </c>
      <c r="AI803" s="4"/>
    </row>
    <row r="804" spans="1:35" ht="15" customHeight="1" thickBot="1" x14ac:dyDescent="0.3">
      <c r="A804" s="221"/>
      <c r="B804" s="252" t="s">
        <v>57</v>
      </c>
      <c r="C804" s="242" t="s">
        <v>1608</v>
      </c>
      <c r="D804" s="275">
        <v>41447</v>
      </c>
      <c r="E804" s="276">
        <v>6.7</v>
      </c>
      <c r="F804" s="318" t="s">
        <v>13</v>
      </c>
      <c r="G804" s="227"/>
      <c r="H804" s="227"/>
      <c r="I804" s="227"/>
      <c r="J804" s="227"/>
      <c r="K804" s="237" t="s">
        <v>1607</v>
      </c>
      <c r="L804" s="59"/>
      <c r="M804" s="25"/>
      <c r="N804" s="23" t="str">
        <f>IF(O804="?","?","")</f>
        <v/>
      </c>
      <c r="O804" s="23" t="str">
        <f>IF(AND(P804="",Q804&gt;0),"?",IF(P804="","◄",IF(Q804&gt;=1,"►","")))</f>
        <v>◄</v>
      </c>
      <c r="P804" s="24"/>
      <c r="Q804" s="21"/>
      <c r="R804" s="23" t="str">
        <f>IF(S804="?","?","")</f>
        <v/>
      </c>
      <c r="S804" s="23" t="str">
        <f>IF(AND(T804="",U804&gt;0),"?",IF(T804="","◄",IF(U804&gt;=1,"►","")))</f>
        <v>◄</v>
      </c>
      <c r="T804" s="22"/>
      <c r="U804" s="21"/>
      <c r="V804" s="20"/>
      <c r="W804" s="19"/>
      <c r="X804" s="18">
        <f>(P804*W804)</f>
        <v>0</v>
      </c>
      <c r="Y804" s="17">
        <f>(Q804*X804)</f>
        <v>0</v>
      </c>
      <c r="Z804" s="16"/>
      <c r="AA804" s="15">
        <f>(T804*Z804)</f>
        <v>0</v>
      </c>
      <c r="AB804" s="14">
        <f>(U804*AA804)</f>
        <v>0</v>
      </c>
      <c r="AC804" s="12"/>
      <c r="AD804" s="13"/>
      <c r="AE804" s="12"/>
      <c r="AF804" s="11"/>
      <c r="AG804" s="11"/>
      <c r="AH804" s="5" t="s">
        <v>0</v>
      </c>
      <c r="AI804" s="4"/>
    </row>
    <row r="805" spans="1:35" ht="15" customHeight="1" thickTop="1" thickBot="1" x14ac:dyDescent="0.25">
      <c r="A805" s="214">
        <f>ROWS(A806:A810)-1</f>
        <v>4</v>
      </c>
      <c r="B805" s="334" t="s">
        <v>1606</v>
      </c>
      <c r="C805" s="334"/>
      <c r="D805" s="334"/>
      <c r="E805" s="334"/>
      <c r="F805" s="335"/>
      <c r="G805" s="334"/>
      <c r="H805" s="334"/>
      <c r="I805" s="334"/>
      <c r="J805" s="334"/>
      <c r="K805" s="333"/>
      <c r="L805" s="6">
        <v>41575</v>
      </c>
      <c r="M805" s="9" t="s">
        <v>1558</v>
      </c>
      <c r="N805" s="23"/>
      <c r="O805" s="33" t="str">
        <f>IF(COUNTIF(N806:N810,"?")&gt;0,"?",IF(AND(P805="◄",Q805="►"),"◄►",IF(P805="◄","◄",IF(Q805="►","►",""))))</f>
        <v>◄</v>
      </c>
      <c r="P805" s="32" t="str">
        <f>IF(SUM(P806:P810)+1=ROWS(P806:P810)-COUNTIF(P806:P810,"-"),"","◄")</f>
        <v>◄</v>
      </c>
      <c r="Q805" s="31" t="str">
        <f>IF(SUM(Q806:Q810)&gt;0,"►","")</f>
        <v/>
      </c>
      <c r="R805" s="23"/>
      <c r="S805" s="33" t="str">
        <f>IF(COUNTIF(R806:R810,"?")&gt;0,"?",IF(AND(T805="◄",U805="►"),"◄►",IF(T805="◄","◄",IF(U805="►","►",""))))</f>
        <v>◄</v>
      </c>
      <c r="T805" s="32" t="str">
        <f>IF(SUM(T806:T810)+1=ROWS(T806:T810)-COUNTIF(T806:T810,"-"),"","◄")</f>
        <v>◄</v>
      </c>
      <c r="U805" s="31" t="str">
        <f>IF(SUM(U806:U810)&gt;0,"►","")</f>
        <v/>
      </c>
      <c r="V805" s="10">
        <f>ROWS(V806:V810)-1</f>
        <v>4</v>
      </c>
      <c r="W805" s="30">
        <f>SUM(W806:W810)-W810</f>
        <v>0</v>
      </c>
      <c r="X805" s="29" t="s">
        <v>17</v>
      </c>
      <c r="Y805" s="28"/>
      <c r="Z805" s="30">
        <f>SUM(Z806:Z810)-Z810</f>
        <v>0</v>
      </c>
      <c r="AA805" s="29" t="s">
        <v>17</v>
      </c>
      <c r="AB805" s="28"/>
      <c r="AC805" s="12"/>
      <c r="AD805" s="13"/>
      <c r="AE805" s="12"/>
      <c r="AF805" s="11"/>
      <c r="AG805" s="11"/>
      <c r="AH805" s="5" t="s">
        <v>0</v>
      </c>
      <c r="AI805" s="4"/>
    </row>
    <row r="806" spans="1:35" ht="15" customHeight="1" x14ac:dyDescent="0.25">
      <c r="A806" s="221"/>
      <c r="B806" s="332"/>
      <c r="C806" s="274" t="s">
        <v>1605</v>
      </c>
      <c r="D806" s="275">
        <v>41575</v>
      </c>
      <c r="E806" s="276">
        <v>3.09</v>
      </c>
      <c r="F806" s="209">
        <v>3</v>
      </c>
      <c r="G806" s="227"/>
      <c r="H806" s="227"/>
      <c r="I806" s="227"/>
      <c r="J806" s="227"/>
      <c r="K806" s="315" t="s">
        <v>1604</v>
      </c>
      <c r="L806" s="59"/>
      <c r="M806" s="25"/>
      <c r="N806" s="23" t="str">
        <f>IF(O806="?","?","")</f>
        <v/>
      </c>
      <c r="O806" s="23" t="str">
        <f>IF(AND(P806="",Q806&gt;0),"?",IF(P806="","◄",IF(Q806&gt;=1,"►","")))</f>
        <v>◄</v>
      </c>
      <c r="P806" s="24"/>
      <c r="Q806" s="21"/>
      <c r="R806" s="23" t="str">
        <f>IF(S806="?","?","")</f>
        <v/>
      </c>
      <c r="S806" s="23" t="str">
        <f>IF(AND(T806="",U806&gt;0),"?",IF(T806="","◄",IF(U806&gt;=1,"►","")))</f>
        <v>◄</v>
      </c>
      <c r="T806" s="22"/>
      <c r="U806" s="21"/>
      <c r="V806" s="20"/>
      <c r="W806" s="19"/>
      <c r="X806" s="18">
        <f t="shared" ref="X806:Y809" si="448">(P806*W806)</f>
        <v>0</v>
      </c>
      <c r="Y806" s="17">
        <f t="shared" si="448"/>
        <v>0</v>
      </c>
      <c r="Z806" s="16"/>
      <c r="AA806" s="15">
        <f t="shared" ref="AA806:AB809" si="449">(T806*Z806)</f>
        <v>0</v>
      </c>
      <c r="AB806" s="14">
        <f t="shared" si="449"/>
        <v>0</v>
      </c>
      <c r="AC806" s="12"/>
      <c r="AD806" s="13"/>
      <c r="AE806" s="12"/>
      <c r="AF806" s="11"/>
      <c r="AG806" s="11"/>
      <c r="AH806" s="5" t="s">
        <v>0</v>
      </c>
      <c r="AI806" s="4"/>
    </row>
    <row r="807" spans="1:35" ht="15" customHeight="1" x14ac:dyDescent="0.25">
      <c r="A807" s="221"/>
      <c r="B807" s="332"/>
      <c r="C807" s="274">
        <v>4359</v>
      </c>
      <c r="D807" s="275">
        <v>41575</v>
      </c>
      <c r="E807" s="276">
        <v>3.09</v>
      </c>
      <c r="F807" s="209">
        <v>3</v>
      </c>
      <c r="G807" s="227"/>
      <c r="H807" s="227"/>
      <c r="I807" s="227"/>
      <c r="J807" s="227"/>
      <c r="K807" s="315" t="s">
        <v>1603</v>
      </c>
      <c r="L807" s="59"/>
      <c r="M807" s="25"/>
      <c r="N807" s="23" t="str">
        <f>IF(O807="?","?","")</f>
        <v/>
      </c>
      <c r="O807" s="23" t="str">
        <f>IF(AND(P807="",Q807&gt;0),"?",IF(P807="","◄",IF(Q807&gt;=1,"►","")))</f>
        <v>◄</v>
      </c>
      <c r="P807" s="24"/>
      <c r="Q807" s="21"/>
      <c r="R807" s="23" t="str">
        <f>IF(S807="?","?","")</f>
        <v/>
      </c>
      <c r="S807" s="23" t="str">
        <f>IF(AND(T807="",U807&gt;0),"?",IF(T807="","◄",IF(U807&gt;=1,"►","")))</f>
        <v>◄</v>
      </c>
      <c r="T807" s="22"/>
      <c r="U807" s="21"/>
      <c r="V807" s="20"/>
      <c r="W807" s="19"/>
      <c r="X807" s="18">
        <f t="shared" si="448"/>
        <v>0</v>
      </c>
      <c r="Y807" s="17">
        <f t="shared" si="448"/>
        <v>0</v>
      </c>
      <c r="Z807" s="16"/>
      <c r="AA807" s="15">
        <f t="shared" si="449"/>
        <v>0</v>
      </c>
      <c r="AB807" s="14">
        <f t="shared" si="449"/>
        <v>0</v>
      </c>
      <c r="AC807" s="12"/>
      <c r="AD807" s="13"/>
      <c r="AE807" s="12"/>
      <c r="AF807" s="11"/>
      <c r="AG807" s="11"/>
      <c r="AH807" s="5" t="s">
        <v>0</v>
      </c>
      <c r="AI807" s="4"/>
    </row>
    <row r="808" spans="1:35" ht="15" customHeight="1" x14ac:dyDescent="0.25">
      <c r="A808" s="221"/>
      <c r="B808" s="332"/>
      <c r="C808" s="320" t="s">
        <v>1602</v>
      </c>
      <c r="D808" s="275">
        <v>41575</v>
      </c>
      <c r="E808" s="276">
        <v>6.18</v>
      </c>
      <c r="F808" s="209">
        <v>3</v>
      </c>
      <c r="G808" s="227"/>
      <c r="H808" s="227"/>
      <c r="I808" s="227"/>
      <c r="J808" s="227"/>
      <c r="K808" s="323" t="s">
        <v>1019</v>
      </c>
      <c r="L808" s="59"/>
      <c r="M808" s="25"/>
      <c r="N808" s="23" t="str">
        <f>IF(O808="?","?","")</f>
        <v/>
      </c>
      <c r="O808" s="23" t="str">
        <f>IF(AND(P808="",Q808&gt;0),"?",IF(P808="","◄",IF(Q808&gt;=1,"►","")))</f>
        <v>◄</v>
      </c>
      <c r="P808" s="24"/>
      <c r="Q808" s="21"/>
      <c r="R808" s="23" t="str">
        <f>IF(S808="?","?","")</f>
        <v/>
      </c>
      <c r="S808" s="23" t="str">
        <f>IF(AND(T808="",U808&gt;0),"?",IF(T808="","◄",IF(U808&gt;=1,"►","")))</f>
        <v>◄</v>
      </c>
      <c r="T808" s="22"/>
      <c r="U808" s="21"/>
      <c r="V808" s="20"/>
      <c r="W808" s="19"/>
      <c r="X808" s="18">
        <f t="shared" si="448"/>
        <v>0</v>
      </c>
      <c r="Y808" s="17">
        <f t="shared" si="448"/>
        <v>0</v>
      </c>
      <c r="Z808" s="16"/>
      <c r="AA808" s="15">
        <f t="shared" si="449"/>
        <v>0</v>
      </c>
      <c r="AB808" s="14">
        <f t="shared" si="449"/>
        <v>0</v>
      </c>
      <c r="AC808" s="12"/>
      <c r="AD808" s="13"/>
      <c r="AE808" s="12"/>
      <c r="AF808" s="11"/>
      <c r="AG808" s="11"/>
      <c r="AH808" s="5" t="s">
        <v>0</v>
      </c>
      <c r="AI808" s="4"/>
    </row>
    <row r="809" spans="1:35" ht="15" customHeight="1" thickBot="1" x14ac:dyDescent="0.3">
      <c r="A809" s="221"/>
      <c r="B809" s="332"/>
      <c r="C809" s="247" t="s">
        <v>1601</v>
      </c>
      <c r="D809" s="275">
        <v>41575</v>
      </c>
      <c r="E809" s="276">
        <v>6.18</v>
      </c>
      <c r="F809" s="209">
        <v>3</v>
      </c>
      <c r="G809" s="227"/>
      <c r="H809" s="227"/>
      <c r="I809" s="227"/>
      <c r="J809" s="227"/>
      <c r="K809" s="317" t="s">
        <v>1600</v>
      </c>
      <c r="L809" s="59"/>
      <c r="M809" s="25"/>
      <c r="N809" s="23" t="str">
        <f>IF(O809="?","?","")</f>
        <v/>
      </c>
      <c r="O809" s="23" t="str">
        <f>IF(AND(P809="",Q809&gt;0),"?",IF(P809="","◄",IF(Q809&gt;=1,"►","")))</f>
        <v>◄</v>
      </c>
      <c r="P809" s="24"/>
      <c r="Q809" s="21"/>
      <c r="R809" s="23" t="str">
        <f>IF(S809="?","?","")</f>
        <v/>
      </c>
      <c r="S809" s="23" t="str">
        <f>IF(AND(T809="",U809&gt;0),"?",IF(T809="","◄",IF(U809&gt;=1,"►","")))</f>
        <v>◄</v>
      </c>
      <c r="T809" s="22"/>
      <c r="U809" s="21"/>
      <c r="V809" s="20"/>
      <c r="W809" s="19"/>
      <c r="X809" s="18">
        <f t="shared" si="448"/>
        <v>0</v>
      </c>
      <c r="Y809" s="17">
        <f t="shared" si="448"/>
        <v>0</v>
      </c>
      <c r="Z809" s="16"/>
      <c r="AA809" s="15">
        <f t="shared" si="449"/>
        <v>0</v>
      </c>
      <c r="AB809" s="14">
        <f t="shared" si="449"/>
        <v>0</v>
      </c>
      <c r="AC809" s="12"/>
      <c r="AD809" s="13"/>
      <c r="AE809" s="12"/>
      <c r="AF809" s="11"/>
      <c r="AG809" s="11"/>
      <c r="AH809" s="5" t="s">
        <v>0</v>
      </c>
      <c r="AI809" s="4"/>
    </row>
    <row r="810" spans="1:35" ht="15" customHeight="1" thickTop="1" thickBot="1" x14ac:dyDescent="0.25">
      <c r="A810" s="214">
        <f>ROWS(A811:A819)-1</f>
        <v>8</v>
      </c>
      <c r="B810" s="336" t="s">
        <v>1599</v>
      </c>
      <c r="C810" s="336"/>
      <c r="D810" s="336"/>
      <c r="E810" s="336"/>
      <c r="F810" s="336"/>
      <c r="G810" s="336"/>
      <c r="H810" s="336"/>
      <c r="I810" s="336"/>
      <c r="J810" s="336"/>
      <c r="K810" s="333"/>
      <c r="L810" s="6">
        <v>41530</v>
      </c>
      <c r="M810" s="9" t="s">
        <v>1598</v>
      </c>
      <c r="N810" s="23"/>
      <c r="O810" s="33" t="str">
        <f>IF(COUNTIF(N811:N819,"?")&gt;0,"?",IF(AND(P810="◄",Q810="►"),"◄►",IF(P810="◄","◄",IF(Q810="►","►",""))))</f>
        <v>◄</v>
      </c>
      <c r="P810" s="32" t="str">
        <f>IF(SUM(P811:P819)+1=ROWS(P811:P819)-COUNTIF(P811:P819,"-"),"","◄")</f>
        <v>◄</v>
      </c>
      <c r="Q810" s="31" t="str">
        <f>IF(SUM(Q811:Q819)&gt;0,"►","")</f>
        <v/>
      </c>
      <c r="R810" s="23"/>
      <c r="S810" s="33" t="str">
        <f>IF(COUNTIF(R811:R819,"?")&gt;0,"?",IF(AND(T810="◄",U810="►"),"◄►",IF(T810="◄","◄",IF(U810="►","►",""))))</f>
        <v>◄</v>
      </c>
      <c r="T810" s="32" t="str">
        <f>IF(SUM(T811:T819)+1=ROWS(T811:T819)-COUNTIF(T811:T819,"-"),"","◄")</f>
        <v>◄</v>
      </c>
      <c r="U810" s="31" t="str">
        <f>IF(SUM(U811:U819)&gt;0,"►","")</f>
        <v/>
      </c>
      <c r="V810" s="10">
        <f>ROWS(V811:V819)-1</f>
        <v>8</v>
      </c>
      <c r="W810" s="30">
        <f>SUM(W811:W819)-W819</f>
        <v>0</v>
      </c>
      <c r="X810" s="29" t="s">
        <v>17</v>
      </c>
      <c r="Y810" s="28"/>
      <c r="Z810" s="30">
        <f>SUM(Z811:Z819)-Z819</f>
        <v>0</v>
      </c>
      <c r="AA810" s="29" t="s">
        <v>17</v>
      </c>
      <c r="AB810" s="28"/>
      <c r="AC810" s="43" t="str">
        <f>IF(AD810="◄","◄",IF(AD810="ok","►",""))</f>
        <v>◄</v>
      </c>
      <c r="AD810" s="42" t="str">
        <f>IF(AD811&gt;0,"OK","◄")</f>
        <v>◄</v>
      </c>
      <c r="AE810" s="41" t="str">
        <f>IF(AND(AF810="◄",AG810="►"),"◄?►",IF(AF810="◄","◄",IF(AG810="►","►","")))</f>
        <v>◄</v>
      </c>
      <c r="AF810" s="32" t="str">
        <f>IF(AF811&gt;0,"","◄")</f>
        <v>◄</v>
      </c>
      <c r="AG810" s="31" t="str">
        <f>IF(AG811&gt;0,"►","")</f>
        <v/>
      </c>
      <c r="AH810" s="5" t="s">
        <v>0</v>
      </c>
      <c r="AI810" s="4"/>
    </row>
    <row r="811" spans="1:35" ht="15" customHeight="1" x14ac:dyDescent="0.25">
      <c r="A811" s="221"/>
      <c r="B811" s="332"/>
      <c r="C811" s="274" t="s">
        <v>1597</v>
      </c>
      <c r="D811" s="275">
        <v>41530</v>
      </c>
      <c r="E811" s="276">
        <v>0.67</v>
      </c>
      <c r="F811" s="318" t="s">
        <v>13</v>
      </c>
      <c r="G811" s="227"/>
      <c r="H811" s="227"/>
      <c r="I811" s="227"/>
      <c r="J811" s="227"/>
      <c r="K811" s="315" t="s">
        <v>1596</v>
      </c>
      <c r="L811" s="61"/>
      <c r="M811" s="60" t="s">
        <v>183</v>
      </c>
      <c r="N811" s="23" t="str">
        <f t="shared" ref="N811:N818" si="450">IF(O811="?","?","")</f>
        <v/>
      </c>
      <c r="O811" s="23" t="str">
        <f t="shared" ref="O811:O818" si="451">IF(AND(P811="",Q811&gt;0),"?",IF(P811="","◄",IF(Q811&gt;=1,"►","")))</f>
        <v>◄</v>
      </c>
      <c r="P811" s="24"/>
      <c r="Q811" s="21"/>
      <c r="R811" s="23" t="str">
        <f t="shared" ref="R811:R818" si="452">IF(S811="?","?","")</f>
        <v/>
      </c>
      <c r="S811" s="23" t="str">
        <f t="shared" ref="S811:S818" si="453">IF(AND(T811="",U811&gt;0),"?",IF(T811="","◄",IF(U811&gt;=1,"►","")))</f>
        <v>◄</v>
      </c>
      <c r="T811" s="22"/>
      <c r="U811" s="21"/>
      <c r="V811" s="20"/>
      <c r="W811" s="19"/>
      <c r="X811" s="18">
        <f t="shared" ref="X811:Y818" si="454">(P811*W811)</f>
        <v>0</v>
      </c>
      <c r="Y811" s="17">
        <f t="shared" si="454"/>
        <v>0</v>
      </c>
      <c r="Z811" s="16"/>
      <c r="AA811" s="15">
        <f t="shared" ref="AA811:AB818" si="455">(T811*Z811)</f>
        <v>0</v>
      </c>
      <c r="AB811" s="14">
        <f t="shared" si="455"/>
        <v>0</v>
      </c>
      <c r="AC811" s="39" t="str">
        <f>IF(AD811&gt;0,"ok","◄")</f>
        <v>◄</v>
      </c>
      <c r="AD811" s="40"/>
      <c r="AE811" s="39" t="str">
        <f>IF(AND(AF811="",AG811&gt;0),"?",IF(AF811="","◄",IF(AG811&gt;=1,"►","")))</f>
        <v>◄</v>
      </c>
      <c r="AF811" s="38"/>
      <c r="AG811" s="37"/>
      <c r="AH811" s="5" t="s">
        <v>0</v>
      </c>
      <c r="AI811" s="4"/>
    </row>
    <row r="812" spans="1:35" ht="15" customHeight="1" x14ac:dyDescent="0.25">
      <c r="A812" s="221"/>
      <c r="B812" s="332"/>
      <c r="C812" s="274">
        <v>4361</v>
      </c>
      <c r="D812" s="275">
        <v>41530</v>
      </c>
      <c r="E812" s="276">
        <v>0.67</v>
      </c>
      <c r="F812" s="318" t="s">
        <v>13</v>
      </c>
      <c r="G812" s="227"/>
      <c r="H812" s="227"/>
      <c r="I812" s="227"/>
      <c r="J812" s="227"/>
      <c r="K812" s="315" t="s">
        <v>1595</v>
      </c>
      <c r="L812" s="61"/>
      <c r="M812" s="60" t="s">
        <v>183</v>
      </c>
      <c r="N812" s="23" t="str">
        <f t="shared" si="450"/>
        <v/>
      </c>
      <c r="O812" s="23" t="str">
        <f t="shared" si="451"/>
        <v>◄</v>
      </c>
      <c r="P812" s="24"/>
      <c r="Q812" s="21"/>
      <c r="R812" s="23" t="str">
        <f t="shared" si="452"/>
        <v/>
      </c>
      <c r="S812" s="23" t="str">
        <f t="shared" si="453"/>
        <v>◄</v>
      </c>
      <c r="T812" s="22"/>
      <c r="U812" s="21"/>
      <c r="V812" s="20"/>
      <c r="W812" s="19"/>
      <c r="X812" s="18">
        <f t="shared" si="454"/>
        <v>0</v>
      </c>
      <c r="Y812" s="17">
        <f t="shared" si="454"/>
        <v>0</v>
      </c>
      <c r="Z812" s="16"/>
      <c r="AA812" s="15">
        <f t="shared" si="455"/>
        <v>0</v>
      </c>
      <c r="AB812" s="14">
        <f t="shared" si="455"/>
        <v>0</v>
      </c>
      <c r="AC812" s="12"/>
      <c r="AD812" s="13"/>
      <c r="AE812" s="12"/>
      <c r="AF812" s="149" t="str">
        <f>LEFT(M810,17)</f>
        <v>▬ Philanews Nr. 4</v>
      </c>
      <c r="AG812" s="150"/>
      <c r="AH812" s="5" t="s">
        <v>0</v>
      </c>
      <c r="AI812" s="4"/>
    </row>
    <row r="813" spans="1:35" ht="15" customHeight="1" x14ac:dyDescent="0.25">
      <c r="A813" s="221"/>
      <c r="B813" s="332"/>
      <c r="C813" s="274">
        <v>4362</v>
      </c>
      <c r="D813" s="275">
        <v>41530</v>
      </c>
      <c r="E813" s="276">
        <v>0.67</v>
      </c>
      <c r="F813" s="318" t="s">
        <v>13</v>
      </c>
      <c r="G813" s="227"/>
      <c r="H813" s="227"/>
      <c r="I813" s="227"/>
      <c r="J813" s="227"/>
      <c r="K813" s="315" t="s">
        <v>1594</v>
      </c>
      <c r="L813" s="61"/>
      <c r="M813" s="60" t="s">
        <v>183</v>
      </c>
      <c r="N813" s="23" t="str">
        <f t="shared" si="450"/>
        <v/>
      </c>
      <c r="O813" s="23" t="str">
        <f t="shared" si="451"/>
        <v>◄</v>
      </c>
      <c r="P813" s="24"/>
      <c r="Q813" s="21"/>
      <c r="R813" s="23" t="str">
        <f t="shared" si="452"/>
        <v/>
      </c>
      <c r="S813" s="23" t="str">
        <f t="shared" si="453"/>
        <v>◄</v>
      </c>
      <c r="T813" s="22"/>
      <c r="U813" s="21"/>
      <c r="V813" s="20"/>
      <c r="W813" s="19"/>
      <c r="X813" s="18">
        <f t="shared" si="454"/>
        <v>0</v>
      </c>
      <c r="Y813" s="17">
        <f t="shared" si="454"/>
        <v>0</v>
      </c>
      <c r="Z813" s="16"/>
      <c r="AA813" s="15">
        <f t="shared" si="455"/>
        <v>0</v>
      </c>
      <c r="AB813" s="14">
        <f t="shared" si="455"/>
        <v>0</v>
      </c>
      <c r="AC813" s="12"/>
      <c r="AD813" s="13"/>
      <c r="AE813" s="12"/>
      <c r="AF813" s="151"/>
      <c r="AG813" s="152"/>
      <c r="AH813" s="5" t="s">
        <v>0</v>
      </c>
      <c r="AI813" s="4"/>
    </row>
    <row r="814" spans="1:35" ht="15" customHeight="1" x14ac:dyDescent="0.25">
      <c r="A814" s="221"/>
      <c r="B814" s="332"/>
      <c r="C814" s="274">
        <v>4363</v>
      </c>
      <c r="D814" s="275">
        <v>41530</v>
      </c>
      <c r="E814" s="276">
        <v>0.67</v>
      </c>
      <c r="F814" s="318" t="s">
        <v>13</v>
      </c>
      <c r="G814" s="227"/>
      <c r="H814" s="227"/>
      <c r="I814" s="227"/>
      <c r="J814" s="227"/>
      <c r="K814" s="315" t="s">
        <v>1592</v>
      </c>
      <c r="L814" s="61"/>
      <c r="M814" s="60" t="s">
        <v>183</v>
      </c>
      <c r="N814" s="23" t="str">
        <f t="shared" si="450"/>
        <v/>
      </c>
      <c r="O814" s="23" t="str">
        <f t="shared" si="451"/>
        <v>◄</v>
      </c>
      <c r="P814" s="24"/>
      <c r="Q814" s="21"/>
      <c r="R814" s="23" t="str">
        <f t="shared" si="452"/>
        <v/>
      </c>
      <c r="S814" s="23" t="str">
        <f t="shared" si="453"/>
        <v>◄</v>
      </c>
      <c r="T814" s="22"/>
      <c r="U814" s="21"/>
      <c r="V814" s="20"/>
      <c r="W814" s="19"/>
      <c r="X814" s="18">
        <f t="shared" si="454"/>
        <v>0</v>
      </c>
      <c r="Y814" s="17">
        <f t="shared" si="454"/>
        <v>0</v>
      </c>
      <c r="Z814" s="16"/>
      <c r="AA814" s="15">
        <f t="shared" si="455"/>
        <v>0</v>
      </c>
      <c r="AB814" s="14">
        <f t="shared" si="455"/>
        <v>0</v>
      </c>
      <c r="AC814" s="12"/>
      <c r="AD814" s="13"/>
      <c r="AE814" s="12"/>
      <c r="AF814" s="36" t="s">
        <v>47</v>
      </c>
      <c r="AG814" s="35">
        <f>D811</f>
        <v>41530</v>
      </c>
      <c r="AH814" s="5" t="s">
        <v>0</v>
      </c>
      <c r="AI814" s="4"/>
    </row>
    <row r="815" spans="1:35" ht="15" customHeight="1" x14ac:dyDescent="0.25">
      <c r="A815" s="221"/>
      <c r="B815" s="332"/>
      <c r="C815" s="281" t="s">
        <v>1593</v>
      </c>
      <c r="D815" s="275">
        <v>41530</v>
      </c>
      <c r="E815" s="276">
        <v>0.67</v>
      </c>
      <c r="F815" s="318" t="s">
        <v>13</v>
      </c>
      <c r="G815" s="227"/>
      <c r="H815" s="227"/>
      <c r="I815" s="227"/>
      <c r="J815" s="227"/>
      <c r="K815" s="315" t="s">
        <v>1592</v>
      </c>
      <c r="L815" s="61"/>
      <c r="M815" s="60" t="s">
        <v>491</v>
      </c>
      <c r="N815" s="23" t="str">
        <f t="shared" si="450"/>
        <v/>
      </c>
      <c r="O815" s="23" t="str">
        <f t="shared" si="451"/>
        <v>◄</v>
      </c>
      <c r="P815" s="24"/>
      <c r="Q815" s="21"/>
      <c r="R815" s="23" t="str">
        <f t="shared" si="452"/>
        <v/>
      </c>
      <c r="S815" s="23" t="str">
        <f t="shared" si="453"/>
        <v>◄</v>
      </c>
      <c r="T815" s="22"/>
      <c r="U815" s="21"/>
      <c r="V815" s="20"/>
      <c r="W815" s="19"/>
      <c r="X815" s="18">
        <f t="shared" si="454"/>
        <v>0</v>
      </c>
      <c r="Y815" s="17">
        <f t="shared" si="454"/>
        <v>0</v>
      </c>
      <c r="Z815" s="16"/>
      <c r="AA815" s="15">
        <f t="shared" si="455"/>
        <v>0</v>
      </c>
      <c r="AB815" s="14">
        <f t="shared" si="455"/>
        <v>0</v>
      </c>
      <c r="AC815" s="12"/>
      <c r="AD815" s="13"/>
      <c r="AE815" s="12"/>
      <c r="AF815" s="11"/>
      <c r="AG815" s="11"/>
      <c r="AH815" s="5" t="s">
        <v>0</v>
      </c>
      <c r="AI815" s="4"/>
    </row>
    <row r="816" spans="1:35" ht="15" customHeight="1" x14ac:dyDescent="0.25">
      <c r="A816" s="221"/>
      <c r="B816" s="332"/>
      <c r="C816" s="274">
        <v>4364</v>
      </c>
      <c r="D816" s="275">
        <v>41530</v>
      </c>
      <c r="E816" s="276">
        <v>0.67</v>
      </c>
      <c r="F816" s="318" t="s">
        <v>13</v>
      </c>
      <c r="G816" s="227"/>
      <c r="H816" s="227"/>
      <c r="I816" s="227"/>
      <c r="J816" s="227"/>
      <c r="K816" s="315" t="s">
        <v>1590</v>
      </c>
      <c r="L816" s="61"/>
      <c r="M816" s="60" t="s">
        <v>183</v>
      </c>
      <c r="N816" s="23" t="str">
        <f t="shared" si="450"/>
        <v/>
      </c>
      <c r="O816" s="23" t="str">
        <f t="shared" si="451"/>
        <v>◄</v>
      </c>
      <c r="P816" s="24"/>
      <c r="Q816" s="21"/>
      <c r="R816" s="23" t="str">
        <f t="shared" si="452"/>
        <v/>
      </c>
      <c r="S816" s="23" t="str">
        <f t="shared" si="453"/>
        <v>◄</v>
      </c>
      <c r="T816" s="22"/>
      <c r="U816" s="21"/>
      <c r="V816" s="20"/>
      <c r="W816" s="19"/>
      <c r="X816" s="18">
        <f t="shared" si="454"/>
        <v>0</v>
      </c>
      <c r="Y816" s="17">
        <f t="shared" si="454"/>
        <v>0</v>
      </c>
      <c r="Z816" s="16"/>
      <c r="AA816" s="15">
        <f t="shared" si="455"/>
        <v>0</v>
      </c>
      <c r="AB816" s="14">
        <f t="shared" si="455"/>
        <v>0</v>
      </c>
      <c r="AC816" s="12"/>
      <c r="AD816" s="13"/>
      <c r="AE816" s="12"/>
      <c r="AF816" s="11"/>
      <c r="AG816" s="11"/>
      <c r="AH816" s="5" t="s">
        <v>0</v>
      </c>
      <c r="AI816" s="4"/>
    </row>
    <row r="817" spans="1:35" ht="15" customHeight="1" x14ac:dyDescent="0.25">
      <c r="A817" s="221"/>
      <c r="B817" s="332"/>
      <c r="C817" s="281" t="s">
        <v>1591</v>
      </c>
      <c r="D817" s="275">
        <v>41530</v>
      </c>
      <c r="E817" s="276">
        <v>0.67</v>
      </c>
      <c r="F817" s="318" t="s">
        <v>13</v>
      </c>
      <c r="G817" s="227"/>
      <c r="H817" s="227"/>
      <c r="I817" s="227"/>
      <c r="J817" s="274">
        <v>4364</v>
      </c>
      <c r="K817" s="315" t="s">
        <v>1590</v>
      </c>
      <c r="L817" s="61"/>
      <c r="M817" s="60" t="s">
        <v>750</v>
      </c>
      <c r="N817" s="23" t="str">
        <f t="shared" si="450"/>
        <v/>
      </c>
      <c r="O817" s="23" t="str">
        <f t="shared" si="451"/>
        <v>◄</v>
      </c>
      <c r="P817" s="24"/>
      <c r="Q817" s="21"/>
      <c r="R817" s="23" t="str">
        <f t="shared" si="452"/>
        <v/>
      </c>
      <c r="S817" s="23" t="str">
        <f t="shared" si="453"/>
        <v>◄</v>
      </c>
      <c r="T817" s="22"/>
      <c r="U817" s="21"/>
      <c r="V817" s="20"/>
      <c r="W817" s="19"/>
      <c r="X817" s="18">
        <f t="shared" si="454"/>
        <v>0</v>
      </c>
      <c r="Y817" s="17">
        <f t="shared" si="454"/>
        <v>0</v>
      </c>
      <c r="Z817" s="16"/>
      <c r="AA817" s="15">
        <f t="shared" si="455"/>
        <v>0</v>
      </c>
      <c r="AB817" s="14">
        <f t="shared" si="455"/>
        <v>0</v>
      </c>
      <c r="AC817" s="12"/>
      <c r="AD817" s="13"/>
      <c r="AE817" s="12"/>
      <c r="AF817" s="11"/>
      <c r="AG817" s="11"/>
      <c r="AH817" s="5" t="s">
        <v>0</v>
      </c>
      <c r="AI817" s="4"/>
    </row>
    <row r="818" spans="1:35" ht="15" customHeight="1" thickBot="1" x14ac:dyDescent="0.3">
      <c r="A818" s="221"/>
      <c r="B818" s="332"/>
      <c r="C818" s="247" t="s">
        <v>1589</v>
      </c>
      <c r="D818" s="275">
        <v>41530</v>
      </c>
      <c r="E818" s="276">
        <v>6.7</v>
      </c>
      <c r="F818" s="318" t="s">
        <v>13</v>
      </c>
      <c r="G818" s="227"/>
      <c r="H818" s="227"/>
      <c r="I818" s="227"/>
      <c r="J818" s="227"/>
      <c r="K818" s="317" t="s">
        <v>1588</v>
      </c>
      <c r="L818" s="59"/>
      <c r="M818" s="63"/>
      <c r="N818" s="23" t="str">
        <f t="shared" si="450"/>
        <v/>
      </c>
      <c r="O818" s="23" t="str">
        <f t="shared" si="451"/>
        <v>◄</v>
      </c>
      <c r="P818" s="24"/>
      <c r="Q818" s="21"/>
      <c r="R818" s="23" t="str">
        <f t="shared" si="452"/>
        <v/>
      </c>
      <c r="S818" s="23" t="str">
        <f t="shared" si="453"/>
        <v>◄</v>
      </c>
      <c r="T818" s="22"/>
      <c r="U818" s="21"/>
      <c r="V818" s="20"/>
      <c r="W818" s="19"/>
      <c r="X818" s="18">
        <f t="shared" si="454"/>
        <v>0</v>
      </c>
      <c r="Y818" s="17">
        <f t="shared" si="454"/>
        <v>0</v>
      </c>
      <c r="Z818" s="16"/>
      <c r="AA818" s="15">
        <f t="shared" si="455"/>
        <v>0</v>
      </c>
      <c r="AB818" s="14">
        <f t="shared" si="455"/>
        <v>0</v>
      </c>
      <c r="AC818" s="12"/>
      <c r="AD818" s="13"/>
      <c r="AE818" s="12"/>
      <c r="AF818" s="11"/>
      <c r="AG818" s="11"/>
      <c r="AH818" s="5" t="s">
        <v>0</v>
      </c>
      <c r="AI818" s="4"/>
    </row>
    <row r="819" spans="1:35" ht="15" customHeight="1" thickTop="1" thickBot="1" x14ac:dyDescent="0.25">
      <c r="A819" s="214">
        <f>ROWS(A820:A824)-1</f>
        <v>4</v>
      </c>
      <c r="B819" s="334" t="s">
        <v>1587</v>
      </c>
      <c r="C819" s="334"/>
      <c r="D819" s="334"/>
      <c r="E819" s="334"/>
      <c r="F819" s="335"/>
      <c r="G819" s="334"/>
      <c r="H819" s="334"/>
      <c r="I819" s="334"/>
      <c r="J819" s="334"/>
      <c r="K819" s="333"/>
      <c r="L819" s="6">
        <v>41530</v>
      </c>
      <c r="M819" s="9" t="s">
        <v>1586</v>
      </c>
      <c r="N819" s="23"/>
      <c r="O819" s="33" t="str">
        <f>IF(COUNTIF(N820:N824,"?")&gt;0,"?",IF(AND(P819="◄",Q819="►"),"◄►",IF(P819="◄","◄",IF(Q819="►","►",""))))</f>
        <v>◄</v>
      </c>
      <c r="P819" s="32" t="str">
        <f>IF(SUM(P820:P824)+1=ROWS(P820:P824)-COUNTIF(P820:P824,"-"),"","◄")</f>
        <v>◄</v>
      </c>
      <c r="Q819" s="31" t="str">
        <f>IF(SUM(Q820:Q824)&gt;0,"►","")</f>
        <v/>
      </c>
      <c r="R819" s="23"/>
      <c r="S819" s="33" t="str">
        <f>IF(COUNTIF(R820:R824,"?")&gt;0,"?",IF(AND(T819="◄",U819="►"),"◄►",IF(T819="◄","◄",IF(U819="►","►",""))))</f>
        <v>◄</v>
      </c>
      <c r="T819" s="32" t="str">
        <f>IF(SUM(T820:T824)+1=ROWS(T820:T824)-COUNTIF(T820:T824,"-"),"","◄")</f>
        <v>◄</v>
      </c>
      <c r="U819" s="31" t="str">
        <f>IF(SUM(U820:U824)&gt;0,"►","")</f>
        <v/>
      </c>
      <c r="V819" s="10">
        <f>ROWS(V820:V824)-1</f>
        <v>4</v>
      </c>
      <c r="W819" s="30">
        <f>SUM(W820:W824)-W824</f>
        <v>0</v>
      </c>
      <c r="X819" s="29" t="s">
        <v>17</v>
      </c>
      <c r="Y819" s="28"/>
      <c r="Z819" s="30">
        <f>SUM(Z820:Z824)-Z824</f>
        <v>0</v>
      </c>
      <c r="AA819" s="29" t="s">
        <v>17</v>
      </c>
      <c r="AB819" s="28"/>
      <c r="AC819" s="12"/>
      <c r="AD819" s="13"/>
      <c r="AE819" s="12"/>
      <c r="AF819" s="11"/>
      <c r="AG819" s="11"/>
      <c r="AH819" s="5" t="s">
        <v>0</v>
      </c>
      <c r="AI819" s="4"/>
    </row>
    <row r="820" spans="1:35" ht="15" customHeight="1" x14ac:dyDescent="0.25">
      <c r="A820" s="221"/>
      <c r="B820" s="332"/>
      <c r="C820" s="274" t="s">
        <v>1582</v>
      </c>
      <c r="D820" s="275">
        <v>41530</v>
      </c>
      <c r="E820" s="276">
        <v>3.09</v>
      </c>
      <c r="F820" s="209">
        <v>3</v>
      </c>
      <c r="G820" s="227"/>
      <c r="H820" s="227"/>
      <c r="I820" s="227"/>
      <c r="J820" s="227"/>
      <c r="K820" s="315" t="s">
        <v>1585</v>
      </c>
      <c r="L820" s="59"/>
      <c r="M820" s="63"/>
      <c r="N820" s="23" t="str">
        <f>IF(O820="?","?","")</f>
        <v/>
      </c>
      <c r="O820" s="23" t="str">
        <f>IF(AND(P820="",Q820&gt;0),"?",IF(P820="","◄",IF(Q820&gt;=1,"►","")))</f>
        <v>◄</v>
      </c>
      <c r="P820" s="24"/>
      <c r="Q820" s="21"/>
      <c r="R820" s="23" t="str">
        <f>IF(S820="?","?","")</f>
        <v/>
      </c>
      <c r="S820" s="23" t="str">
        <f>IF(AND(T820="",U820&gt;0),"?",IF(T820="","◄",IF(U820&gt;=1,"►","")))</f>
        <v>◄</v>
      </c>
      <c r="T820" s="22"/>
      <c r="U820" s="21"/>
      <c r="V820" s="20"/>
      <c r="W820" s="19"/>
      <c r="X820" s="18">
        <f t="shared" ref="X820:Y823" si="456">(P820*W820)</f>
        <v>0</v>
      </c>
      <c r="Y820" s="17">
        <f t="shared" si="456"/>
        <v>0</v>
      </c>
      <c r="Z820" s="16"/>
      <c r="AA820" s="15">
        <f t="shared" ref="AA820:AB823" si="457">(T820*Z820)</f>
        <v>0</v>
      </c>
      <c r="AB820" s="14">
        <f t="shared" si="457"/>
        <v>0</v>
      </c>
      <c r="AC820" s="12"/>
      <c r="AD820" s="13"/>
      <c r="AE820" s="12"/>
      <c r="AF820" s="11"/>
      <c r="AG820" s="11"/>
      <c r="AH820" s="5" t="s">
        <v>0</v>
      </c>
      <c r="AI820" s="4"/>
    </row>
    <row r="821" spans="1:35" ht="15" customHeight="1" x14ac:dyDescent="0.25">
      <c r="A821" s="221"/>
      <c r="B821" s="332"/>
      <c r="C821" s="274">
        <v>4366</v>
      </c>
      <c r="D821" s="275">
        <v>41530</v>
      </c>
      <c r="E821" s="276">
        <v>3.09</v>
      </c>
      <c r="F821" s="209">
        <v>3</v>
      </c>
      <c r="G821" s="227"/>
      <c r="H821" s="227"/>
      <c r="I821" s="227"/>
      <c r="J821" s="227"/>
      <c r="K821" s="315" t="s">
        <v>1584</v>
      </c>
      <c r="L821" s="59"/>
      <c r="M821" s="63"/>
      <c r="N821" s="23" t="str">
        <f>IF(O821="?","?","")</f>
        <v/>
      </c>
      <c r="O821" s="23" t="str">
        <f>IF(AND(P821="",Q821&gt;0),"?",IF(P821="","◄",IF(Q821&gt;=1,"►","")))</f>
        <v>◄</v>
      </c>
      <c r="P821" s="24"/>
      <c r="Q821" s="21"/>
      <c r="R821" s="23" t="str">
        <f>IF(S821="?","?","")</f>
        <v/>
      </c>
      <c r="S821" s="23" t="str">
        <f>IF(AND(T821="",U821&gt;0),"?",IF(T821="","◄",IF(U821&gt;=1,"►","")))</f>
        <v>◄</v>
      </c>
      <c r="T821" s="22"/>
      <c r="U821" s="21"/>
      <c r="V821" s="20"/>
      <c r="W821" s="19"/>
      <c r="X821" s="18">
        <f t="shared" si="456"/>
        <v>0</v>
      </c>
      <c r="Y821" s="17">
        <f t="shared" si="456"/>
        <v>0</v>
      </c>
      <c r="Z821" s="16"/>
      <c r="AA821" s="15">
        <f t="shared" si="457"/>
        <v>0</v>
      </c>
      <c r="AB821" s="14">
        <f t="shared" si="457"/>
        <v>0</v>
      </c>
      <c r="AC821" s="12"/>
      <c r="AD821" s="13"/>
      <c r="AE821" s="12"/>
      <c r="AF821" s="11"/>
      <c r="AG821" s="11"/>
      <c r="AH821" s="5" t="s">
        <v>0</v>
      </c>
      <c r="AI821" s="4"/>
    </row>
    <row r="822" spans="1:35" ht="15" customHeight="1" x14ac:dyDescent="0.25">
      <c r="A822" s="221"/>
      <c r="B822" s="332"/>
      <c r="C822" s="281" t="s">
        <v>1583</v>
      </c>
      <c r="D822" s="275">
        <v>41530</v>
      </c>
      <c r="E822" s="276">
        <v>3.09</v>
      </c>
      <c r="F822" s="209">
        <v>3</v>
      </c>
      <c r="G822" s="227"/>
      <c r="H822" s="227"/>
      <c r="I822" s="274" t="s">
        <v>1582</v>
      </c>
      <c r="J822" s="274">
        <v>4366</v>
      </c>
      <c r="K822" s="323" t="s">
        <v>1581</v>
      </c>
      <c r="L822" s="59"/>
      <c r="M822" s="63"/>
      <c r="N822" s="23" t="str">
        <f>IF(O822="?","?","")</f>
        <v/>
      </c>
      <c r="O822" s="23" t="str">
        <f>IF(AND(P822="",Q822&gt;0),"?",IF(P822="","◄",IF(Q822&gt;=1,"►","")))</f>
        <v>◄</v>
      </c>
      <c r="P822" s="24"/>
      <c r="Q822" s="21"/>
      <c r="R822" s="23" t="str">
        <f>IF(S822="?","?","")</f>
        <v/>
      </c>
      <c r="S822" s="23" t="str">
        <f>IF(AND(T822="",U822&gt;0),"?",IF(T822="","◄",IF(U822&gt;=1,"►","")))</f>
        <v>◄</v>
      </c>
      <c r="T822" s="22"/>
      <c r="U822" s="21"/>
      <c r="V822" s="20"/>
      <c r="W822" s="19"/>
      <c r="X822" s="18">
        <f t="shared" si="456"/>
        <v>0</v>
      </c>
      <c r="Y822" s="17">
        <f t="shared" si="456"/>
        <v>0</v>
      </c>
      <c r="Z822" s="16"/>
      <c r="AA822" s="15">
        <f t="shared" si="457"/>
        <v>0</v>
      </c>
      <c r="AB822" s="14">
        <f t="shared" si="457"/>
        <v>0</v>
      </c>
      <c r="AC822" s="12"/>
      <c r="AD822" s="13"/>
      <c r="AE822" s="12"/>
      <c r="AF822" s="11"/>
      <c r="AG822" s="11"/>
      <c r="AH822" s="5" t="s">
        <v>0</v>
      </c>
      <c r="AI822" s="4"/>
    </row>
    <row r="823" spans="1:35" ht="15" customHeight="1" thickBot="1" x14ac:dyDescent="0.3">
      <c r="A823" s="221"/>
      <c r="B823" s="332"/>
      <c r="C823" s="247" t="s">
        <v>1580</v>
      </c>
      <c r="D823" s="275">
        <v>41530</v>
      </c>
      <c r="E823" s="276">
        <v>6.18</v>
      </c>
      <c r="F823" s="209">
        <v>3</v>
      </c>
      <c r="G823" s="227"/>
      <c r="H823" s="227"/>
      <c r="I823" s="227"/>
      <c r="J823" s="227"/>
      <c r="K823" s="337" t="s">
        <v>1579</v>
      </c>
      <c r="L823" s="59"/>
      <c r="M823" s="63"/>
      <c r="N823" s="23" t="str">
        <f>IF(O823="?","?","")</f>
        <v/>
      </c>
      <c r="O823" s="23" t="str">
        <f>IF(AND(P823="",Q823&gt;0),"?",IF(P823="","◄",IF(Q823&gt;=1,"►","")))</f>
        <v>◄</v>
      </c>
      <c r="P823" s="24"/>
      <c r="Q823" s="21"/>
      <c r="R823" s="23" t="str">
        <f>IF(S823="?","?","")</f>
        <v/>
      </c>
      <c r="S823" s="23" t="str">
        <f>IF(AND(T823="",U823&gt;0),"?",IF(T823="","◄",IF(U823&gt;=1,"►","")))</f>
        <v>◄</v>
      </c>
      <c r="T823" s="22"/>
      <c r="U823" s="21"/>
      <c r="V823" s="20"/>
      <c r="W823" s="19"/>
      <c r="X823" s="18">
        <f t="shared" si="456"/>
        <v>0</v>
      </c>
      <c r="Y823" s="17">
        <f t="shared" si="456"/>
        <v>0</v>
      </c>
      <c r="Z823" s="16"/>
      <c r="AA823" s="15">
        <f t="shared" si="457"/>
        <v>0</v>
      </c>
      <c r="AB823" s="14">
        <f t="shared" si="457"/>
        <v>0</v>
      </c>
      <c r="AC823" s="12"/>
      <c r="AD823" s="13"/>
      <c r="AE823" s="12"/>
      <c r="AF823" s="11"/>
      <c r="AG823" s="11"/>
      <c r="AH823" s="5" t="s">
        <v>0</v>
      </c>
      <c r="AI823" s="4"/>
    </row>
    <row r="824" spans="1:35" ht="15" customHeight="1" thickTop="1" thickBot="1" x14ac:dyDescent="0.25">
      <c r="A824" s="214">
        <f>ROWS(A825:A830)-1</f>
        <v>5</v>
      </c>
      <c r="B824" s="334" t="s">
        <v>1578</v>
      </c>
      <c r="C824" s="334"/>
      <c r="D824" s="334"/>
      <c r="E824" s="334"/>
      <c r="F824" s="335"/>
      <c r="G824" s="334"/>
      <c r="H824" s="334"/>
      <c r="I824" s="334"/>
      <c r="J824" s="334"/>
      <c r="K824" s="333"/>
      <c r="L824" s="6">
        <v>41530</v>
      </c>
      <c r="M824" s="9" t="s">
        <v>1567</v>
      </c>
      <c r="N824" s="23"/>
      <c r="O824" s="33" t="str">
        <f>IF(COUNTIF(N825:N830,"?")&gt;0,"?",IF(AND(P824="◄",Q824="►"),"◄►",IF(P824="◄","◄",IF(Q824="►","►",""))))</f>
        <v>◄</v>
      </c>
      <c r="P824" s="32" t="str">
        <f>IF(SUM(P825:P830)+1=ROWS(P825:P830)-COUNTIF(P825:P830,"-"),"","◄")</f>
        <v>◄</v>
      </c>
      <c r="Q824" s="31" t="str">
        <f>IF(SUM(Q825:Q830)&gt;0,"►","")</f>
        <v/>
      </c>
      <c r="R824" s="23"/>
      <c r="S824" s="33" t="str">
        <f>IF(COUNTIF(R825:R830,"?")&gt;0,"?",IF(AND(T824="◄",U824="►"),"◄►",IF(T824="◄","◄",IF(U824="►","►",""))))</f>
        <v>◄</v>
      </c>
      <c r="T824" s="32" t="str">
        <f>IF(SUM(T825:T830)+1=ROWS(T825:T830)-COUNTIF(T825:T830,"-"),"","◄")</f>
        <v>◄</v>
      </c>
      <c r="U824" s="31" t="str">
        <f>IF(SUM(U825:U830)&gt;0,"►","")</f>
        <v/>
      </c>
      <c r="V824" s="10">
        <f>ROWS(V825:V830)-1</f>
        <v>5</v>
      </c>
      <c r="W824" s="30">
        <f>SUM(W825:W830)-W830</f>
        <v>0</v>
      </c>
      <c r="X824" s="29" t="s">
        <v>17</v>
      </c>
      <c r="Y824" s="28"/>
      <c r="Z824" s="30">
        <f>SUM(Z825:Z830)-Z830</f>
        <v>0</v>
      </c>
      <c r="AA824" s="29" t="s">
        <v>17</v>
      </c>
      <c r="AB824" s="28"/>
      <c r="AC824" s="12"/>
      <c r="AD824" s="13"/>
      <c r="AE824" s="12"/>
      <c r="AF824" s="11"/>
      <c r="AG824" s="11"/>
      <c r="AH824" s="5" t="s">
        <v>0</v>
      </c>
      <c r="AI824" s="4"/>
    </row>
    <row r="825" spans="1:35" ht="15" customHeight="1" x14ac:dyDescent="0.25">
      <c r="A825" s="221"/>
      <c r="B825" s="332"/>
      <c r="C825" s="274" t="s">
        <v>1571</v>
      </c>
      <c r="D825" s="275">
        <v>41530</v>
      </c>
      <c r="E825" s="276">
        <v>1.2</v>
      </c>
      <c r="F825" s="277" t="s">
        <v>711</v>
      </c>
      <c r="G825" s="227"/>
      <c r="H825" s="227"/>
      <c r="I825" s="227"/>
      <c r="J825" s="227"/>
      <c r="K825" s="315" t="s">
        <v>1577</v>
      </c>
      <c r="L825" s="59"/>
      <c r="M825" s="63"/>
      <c r="N825" s="23" t="str">
        <f>IF(O825="?","?","")</f>
        <v/>
      </c>
      <c r="O825" s="23" t="str">
        <f>IF(AND(P825="",Q825&gt;0),"?",IF(P825="","◄",IF(Q825&gt;=1,"►","")))</f>
        <v>◄</v>
      </c>
      <c r="P825" s="24"/>
      <c r="Q825" s="21"/>
      <c r="R825" s="23" t="str">
        <f>IF(S825="?","?","")</f>
        <v/>
      </c>
      <c r="S825" s="23" t="str">
        <f>IF(AND(T825="",U825&gt;0),"?",IF(T825="","◄",IF(U825&gt;=1,"►","")))</f>
        <v>◄</v>
      </c>
      <c r="T825" s="22"/>
      <c r="U825" s="21"/>
      <c r="V825" s="20"/>
      <c r="W825" s="19"/>
      <c r="X825" s="18">
        <f t="shared" ref="X825:Y829" si="458">(P825*W825)</f>
        <v>0</v>
      </c>
      <c r="Y825" s="17">
        <f t="shared" si="458"/>
        <v>0</v>
      </c>
      <c r="Z825" s="16"/>
      <c r="AA825" s="15">
        <f t="shared" ref="AA825:AB829" si="459">(T825*Z825)</f>
        <v>0</v>
      </c>
      <c r="AB825" s="14">
        <f t="shared" si="459"/>
        <v>0</v>
      </c>
      <c r="AC825" s="12"/>
      <c r="AD825" s="13"/>
      <c r="AE825" s="12"/>
      <c r="AF825" s="11"/>
      <c r="AG825" s="11"/>
      <c r="AH825" s="5" t="s">
        <v>0</v>
      </c>
      <c r="AI825" s="4"/>
    </row>
    <row r="826" spans="1:35" ht="15" customHeight="1" x14ac:dyDescent="0.25">
      <c r="A826" s="221"/>
      <c r="B826" s="332"/>
      <c r="C826" s="281" t="s">
        <v>1576</v>
      </c>
      <c r="D826" s="275">
        <v>41530</v>
      </c>
      <c r="E826" s="276">
        <v>1.2</v>
      </c>
      <c r="F826" s="277" t="s">
        <v>711</v>
      </c>
      <c r="G826" s="227"/>
      <c r="H826" s="227"/>
      <c r="I826" s="227"/>
      <c r="J826" s="274" t="s">
        <v>1571</v>
      </c>
      <c r="K826" s="323" t="s">
        <v>1575</v>
      </c>
      <c r="L826" s="59"/>
      <c r="M826" s="63"/>
      <c r="N826" s="23" t="str">
        <f>IF(O826="?","?","")</f>
        <v/>
      </c>
      <c r="O826" s="23" t="str">
        <f>IF(AND(P826="",Q826&gt;0),"?",IF(P826="","◄",IF(Q826&gt;=1,"►","")))</f>
        <v>◄</v>
      </c>
      <c r="P826" s="24"/>
      <c r="Q826" s="21"/>
      <c r="R826" s="23" t="str">
        <f>IF(S826="?","?","")</f>
        <v/>
      </c>
      <c r="S826" s="23" t="str">
        <f>IF(AND(T826="",U826&gt;0),"?",IF(T826="","◄",IF(U826&gt;=1,"►","")))</f>
        <v>◄</v>
      </c>
      <c r="T826" s="22"/>
      <c r="U826" s="21"/>
      <c r="V826" s="20"/>
      <c r="W826" s="19"/>
      <c r="X826" s="18">
        <f t="shared" si="458"/>
        <v>0</v>
      </c>
      <c r="Y826" s="17">
        <f t="shared" si="458"/>
        <v>0</v>
      </c>
      <c r="Z826" s="16"/>
      <c r="AA826" s="15">
        <f t="shared" si="459"/>
        <v>0</v>
      </c>
      <c r="AB826" s="14">
        <f t="shared" si="459"/>
        <v>0</v>
      </c>
      <c r="AC826" s="12"/>
      <c r="AD826" s="13"/>
      <c r="AE826" s="12"/>
      <c r="AF826" s="11"/>
      <c r="AG826" s="11"/>
      <c r="AH826" s="5" t="s">
        <v>0</v>
      </c>
      <c r="AI826" s="4"/>
    </row>
    <row r="827" spans="1:35" ht="15" customHeight="1" thickBot="1" x14ac:dyDescent="0.3">
      <c r="A827" s="221"/>
      <c r="B827" s="332"/>
      <c r="C827" s="281" t="s">
        <v>1574</v>
      </c>
      <c r="D827" s="275">
        <v>41530</v>
      </c>
      <c r="E827" s="276">
        <v>1.2</v>
      </c>
      <c r="F827" s="277" t="s">
        <v>711</v>
      </c>
      <c r="G827" s="227"/>
      <c r="H827" s="227"/>
      <c r="I827" s="227"/>
      <c r="J827" s="274" t="s">
        <v>1571</v>
      </c>
      <c r="K827" s="323" t="s">
        <v>1573</v>
      </c>
      <c r="L827" s="59"/>
      <c r="M827" s="63"/>
      <c r="N827" s="23" t="str">
        <f>IF(O827="?","?","")</f>
        <v/>
      </c>
      <c r="O827" s="23" t="str">
        <f>IF(AND(P827="",Q827&gt;0),"?",IF(P827="","◄",IF(Q827&gt;=1,"►","")))</f>
        <v>◄</v>
      </c>
      <c r="P827" s="24"/>
      <c r="Q827" s="21"/>
      <c r="R827" s="23" t="str">
        <f>IF(S827="?","?","")</f>
        <v/>
      </c>
      <c r="S827" s="23" t="str">
        <f>IF(AND(T827="",U827&gt;0),"?",IF(T827="","◄",IF(U827&gt;=1,"►","")))</f>
        <v>◄</v>
      </c>
      <c r="T827" s="22"/>
      <c r="U827" s="21"/>
      <c r="V827" s="20"/>
      <c r="W827" s="19"/>
      <c r="X827" s="18">
        <f t="shared" si="458"/>
        <v>0</v>
      </c>
      <c r="Y827" s="17">
        <f t="shared" si="458"/>
        <v>0</v>
      </c>
      <c r="Z827" s="16"/>
      <c r="AA827" s="15">
        <f t="shared" si="459"/>
        <v>0</v>
      </c>
      <c r="AB827" s="14">
        <f t="shared" si="459"/>
        <v>0</v>
      </c>
      <c r="AC827" s="12"/>
      <c r="AD827" s="13"/>
      <c r="AE827" s="12"/>
      <c r="AF827" s="11"/>
      <c r="AG827" s="11"/>
      <c r="AH827" s="5" t="s">
        <v>0</v>
      </c>
      <c r="AI827" s="4"/>
    </row>
    <row r="828" spans="1:35" ht="15" customHeight="1" thickBot="1" x14ac:dyDescent="0.3">
      <c r="A828" s="221"/>
      <c r="B828" s="252" t="s">
        <v>57</v>
      </c>
      <c r="C828" s="242" t="s">
        <v>1571</v>
      </c>
      <c r="D828" s="275">
        <v>41530</v>
      </c>
      <c r="E828" s="276">
        <v>12</v>
      </c>
      <c r="F828" s="277" t="s">
        <v>711</v>
      </c>
      <c r="G828" s="227"/>
      <c r="H828" s="234" t="s">
        <v>1572</v>
      </c>
      <c r="I828" s="235"/>
      <c r="J828" s="236" t="s">
        <v>709</v>
      </c>
      <c r="K828" s="237" t="s">
        <v>1569</v>
      </c>
      <c r="L828" s="62" t="s">
        <v>1552</v>
      </c>
      <c r="M828" s="63"/>
      <c r="N828" s="23" t="str">
        <f>IF(O828="?","?","")</f>
        <v/>
      </c>
      <c r="O828" s="23" t="str">
        <f>IF(AND(P828="",Q828&gt;0),"?",IF(P828="","◄",IF(Q828&gt;=1,"►","")))</f>
        <v>◄</v>
      </c>
      <c r="P828" s="24"/>
      <c r="Q828" s="21"/>
      <c r="R828" s="23" t="str">
        <f>IF(S828="?","?","")</f>
        <v/>
      </c>
      <c r="S828" s="23" t="str">
        <f>IF(AND(T828="",U828&gt;0),"?",IF(T828="","◄",IF(U828&gt;=1,"►","")))</f>
        <v>◄</v>
      </c>
      <c r="T828" s="22"/>
      <c r="U828" s="21"/>
      <c r="V828" s="20"/>
      <c r="W828" s="19"/>
      <c r="X828" s="18">
        <f t="shared" si="458"/>
        <v>0</v>
      </c>
      <c r="Y828" s="17">
        <f t="shared" si="458"/>
        <v>0</v>
      </c>
      <c r="Z828" s="16"/>
      <c r="AA828" s="15">
        <f t="shared" si="459"/>
        <v>0</v>
      </c>
      <c r="AB828" s="14">
        <f t="shared" si="459"/>
        <v>0</v>
      </c>
      <c r="AC828" s="12"/>
      <c r="AD828" s="13"/>
      <c r="AE828" s="12"/>
      <c r="AF828" s="11"/>
      <c r="AG828" s="11"/>
      <c r="AH828" s="5" t="s">
        <v>0</v>
      </c>
      <c r="AI828" s="4"/>
    </row>
    <row r="829" spans="1:35" ht="15" customHeight="1" thickBot="1" x14ac:dyDescent="0.3">
      <c r="A829" s="221"/>
      <c r="B829" s="252" t="s">
        <v>57</v>
      </c>
      <c r="C829" s="242" t="s">
        <v>1571</v>
      </c>
      <c r="D829" s="275">
        <v>41530</v>
      </c>
      <c r="E829" s="276">
        <v>12</v>
      </c>
      <c r="F829" s="277" t="s">
        <v>711</v>
      </c>
      <c r="G829" s="227"/>
      <c r="H829" s="234" t="s">
        <v>1570</v>
      </c>
      <c r="I829" s="338"/>
      <c r="J829" s="236" t="s">
        <v>709</v>
      </c>
      <c r="K829" s="237" t="s">
        <v>1569</v>
      </c>
      <c r="L829" s="62" t="s">
        <v>1552</v>
      </c>
      <c r="M829" s="63"/>
      <c r="N829" s="23" t="str">
        <f>IF(O829="?","?","")</f>
        <v/>
      </c>
      <c r="O829" s="23" t="str">
        <f>IF(AND(P829="",Q829&gt;0),"?",IF(P829="","◄",IF(Q829&gt;=1,"►","")))</f>
        <v>◄</v>
      </c>
      <c r="P829" s="24"/>
      <c r="Q829" s="21"/>
      <c r="R829" s="23" t="str">
        <f>IF(S829="?","?","")</f>
        <v/>
      </c>
      <c r="S829" s="23" t="str">
        <f>IF(AND(T829="",U829&gt;0),"?",IF(T829="","◄",IF(U829&gt;=1,"►","")))</f>
        <v>◄</v>
      </c>
      <c r="T829" s="22"/>
      <c r="U829" s="21"/>
      <c r="V829" s="20"/>
      <c r="W829" s="19"/>
      <c r="X829" s="18">
        <f t="shared" si="458"/>
        <v>0</v>
      </c>
      <c r="Y829" s="17">
        <f t="shared" si="458"/>
        <v>0</v>
      </c>
      <c r="Z829" s="16"/>
      <c r="AA829" s="15">
        <f t="shared" si="459"/>
        <v>0</v>
      </c>
      <c r="AB829" s="14">
        <f t="shared" si="459"/>
        <v>0</v>
      </c>
      <c r="AC829" s="12"/>
      <c r="AD829" s="13"/>
      <c r="AE829" s="12"/>
      <c r="AF829" s="11"/>
      <c r="AG829" s="11"/>
      <c r="AH829" s="5" t="s">
        <v>0</v>
      </c>
      <c r="AI829" s="4"/>
    </row>
    <row r="830" spans="1:35" ht="15" customHeight="1" thickTop="1" thickBot="1" x14ac:dyDescent="0.25">
      <c r="A830" s="214">
        <f>ROWS(A831:A836)-1</f>
        <v>5</v>
      </c>
      <c r="B830" s="254" t="s">
        <v>1568</v>
      </c>
      <c r="C830" s="254"/>
      <c r="D830" s="254"/>
      <c r="E830" s="254"/>
      <c r="F830" s="254"/>
      <c r="G830" s="254"/>
      <c r="H830" s="254"/>
      <c r="I830" s="254"/>
      <c r="J830" s="254"/>
      <c r="K830" s="333"/>
      <c r="L830" s="6">
        <v>41530</v>
      </c>
      <c r="M830" s="9" t="s">
        <v>1567</v>
      </c>
      <c r="N830" s="23"/>
      <c r="O830" s="33" t="str">
        <f>IF(COUNTIF(N831:N836,"?")&gt;0,"?",IF(AND(P830="◄",Q830="►"),"◄►",IF(P830="◄","◄",IF(Q830="►","►",""))))</f>
        <v>◄</v>
      </c>
      <c r="P830" s="32" t="str">
        <f>IF(SUM(P831:P836)+1=ROWS(P831:P836)-COUNTIF(P831:P836,"-"),"","◄")</f>
        <v>◄</v>
      </c>
      <c r="Q830" s="31" t="str">
        <f>IF(SUM(Q831:Q836)&gt;0,"►","")</f>
        <v/>
      </c>
      <c r="R830" s="23"/>
      <c r="S830" s="33" t="str">
        <f>IF(COUNTIF(R831:R836,"?")&gt;0,"?",IF(AND(T830="◄",U830="►"),"◄►",IF(T830="◄","◄",IF(U830="►","►",""))))</f>
        <v>◄</v>
      </c>
      <c r="T830" s="32" t="str">
        <f>IF(SUM(T831:T836)+1=ROWS(T831:T836)-COUNTIF(T831:T836,"-"),"","◄")</f>
        <v>◄</v>
      </c>
      <c r="U830" s="31" t="str">
        <f>IF(SUM(U831:U836)&gt;0,"►","")</f>
        <v/>
      </c>
      <c r="V830" s="10">
        <f>ROWS(V831:V836)-1</f>
        <v>5</v>
      </c>
      <c r="W830" s="30">
        <f>SUM(W831:W836)-W836</f>
        <v>0</v>
      </c>
      <c r="X830" s="29" t="s">
        <v>17</v>
      </c>
      <c r="Y830" s="28"/>
      <c r="Z830" s="30">
        <f>SUM(Z831:Z836)-Z836</f>
        <v>0</v>
      </c>
      <c r="AA830" s="29" t="s">
        <v>17</v>
      </c>
      <c r="AB830" s="28"/>
      <c r="AC830" s="12"/>
      <c r="AD830" s="13"/>
      <c r="AE830" s="12"/>
      <c r="AF830" s="11"/>
      <c r="AG830" s="11"/>
      <c r="AH830" s="5" t="s">
        <v>0</v>
      </c>
      <c r="AI830" s="4"/>
    </row>
    <row r="831" spans="1:35" ht="15" customHeight="1" x14ac:dyDescent="0.25">
      <c r="A831" s="221"/>
      <c r="B831" s="332"/>
      <c r="C831" s="274" t="s">
        <v>1566</v>
      </c>
      <c r="D831" s="275">
        <v>41530</v>
      </c>
      <c r="E831" s="276">
        <v>0.67</v>
      </c>
      <c r="F831" s="318" t="s">
        <v>13</v>
      </c>
      <c r="G831" s="227"/>
      <c r="H831" s="227"/>
      <c r="I831" s="227"/>
      <c r="J831" s="227"/>
      <c r="K831" s="315" t="s">
        <v>1565</v>
      </c>
      <c r="L831" s="61"/>
      <c r="M831" s="60" t="s">
        <v>599</v>
      </c>
      <c r="N831" s="23" t="str">
        <f>IF(O831="?","?","")</f>
        <v/>
      </c>
      <c r="O831" s="23" t="str">
        <f>IF(AND(P831="",Q831&gt;0),"?",IF(P831="","◄",IF(Q831&gt;=1,"►","")))</f>
        <v>◄</v>
      </c>
      <c r="P831" s="24"/>
      <c r="Q831" s="21"/>
      <c r="R831" s="23" t="str">
        <f>IF(S831="?","?","")</f>
        <v/>
      </c>
      <c r="S831" s="23" t="str">
        <f>IF(AND(T831="",U831&gt;0),"?",IF(T831="","◄",IF(U831&gt;=1,"►","")))</f>
        <v>◄</v>
      </c>
      <c r="T831" s="22"/>
      <c r="U831" s="21"/>
      <c r="V831" s="20"/>
      <c r="W831" s="19"/>
      <c r="X831" s="18">
        <f t="shared" ref="X831:Y835" si="460">(P831*W831)</f>
        <v>0</v>
      </c>
      <c r="Y831" s="17">
        <f t="shared" si="460"/>
        <v>0</v>
      </c>
      <c r="Z831" s="16"/>
      <c r="AA831" s="15">
        <f t="shared" ref="AA831:AB835" si="461">(T831*Z831)</f>
        <v>0</v>
      </c>
      <c r="AB831" s="14">
        <f t="shared" si="461"/>
        <v>0</v>
      </c>
      <c r="AC831" s="12"/>
      <c r="AD831" s="13"/>
      <c r="AE831" s="12"/>
      <c r="AF831" s="11"/>
      <c r="AG831" s="11"/>
      <c r="AH831" s="5" t="s">
        <v>0</v>
      </c>
      <c r="AI831" s="4"/>
    </row>
    <row r="832" spans="1:35" ht="15" customHeight="1" x14ac:dyDescent="0.25">
      <c r="A832" s="221"/>
      <c r="B832" s="332"/>
      <c r="C832" s="281" t="s">
        <v>1564</v>
      </c>
      <c r="D832" s="275">
        <v>41530</v>
      </c>
      <c r="E832" s="276">
        <v>0.67</v>
      </c>
      <c r="F832" s="318" t="s">
        <v>13</v>
      </c>
      <c r="G832" s="227"/>
      <c r="H832" s="227"/>
      <c r="I832" s="227"/>
      <c r="J832" s="283">
        <v>4368</v>
      </c>
      <c r="K832" s="323" t="s">
        <v>597</v>
      </c>
      <c r="L832" s="59"/>
      <c r="M832" s="25"/>
      <c r="N832" s="23" t="str">
        <f>IF(O832="?","?","")</f>
        <v/>
      </c>
      <c r="O832" s="23" t="str">
        <f>IF(AND(P832="",Q832&gt;0),"?",IF(P832="","◄",IF(Q832&gt;=1,"►","")))</f>
        <v>◄</v>
      </c>
      <c r="P832" s="24"/>
      <c r="Q832" s="21"/>
      <c r="R832" s="23" t="str">
        <f>IF(S832="?","?","")</f>
        <v/>
      </c>
      <c r="S832" s="23" t="str">
        <f>IF(AND(T832="",U832&gt;0),"?",IF(T832="","◄",IF(U832&gt;=1,"►","")))</f>
        <v>◄</v>
      </c>
      <c r="T832" s="22"/>
      <c r="U832" s="21"/>
      <c r="V832" s="20"/>
      <c r="W832" s="19"/>
      <c r="X832" s="18">
        <f t="shared" si="460"/>
        <v>0</v>
      </c>
      <c r="Y832" s="17">
        <f t="shared" si="460"/>
        <v>0</v>
      </c>
      <c r="Z832" s="16"/>
      <c r="AA832" s="15">
        <f t="shared" si="461"/>
        <v>0</v>
      </c>
      <c r="AB832" s="14">
        <f t="shared" si="461"/>
        <v>0</v>
      </c>
      <c r="AC832" s="12"/>
      <c r="AD832" s="13"/>
      <c r="AE832" s="12"/>
      <c r="AF832" s="11"/>
      <c r="AG832" s="11"/>
      <c r="AH832" s="5" t="s">
        <v>0</v>
      </c>
      <c r="AI832" s="4"/>
    </row>
    <row r="833" spans="1:35" ht="15" customHeight="1" x14ac:dyDescent="0.25">
      <c r="A833" s="221"/>
      <c r="B833" s="332"/>
      <c r="C833" s="281" t="s">
        <v>1563</v>
      </c>
      <c r="D833" s="275">
        <v>41530</v>
      </c>
      <c r="E833" s="276">
        <v>0.67</v>
      </c>
      <c r="F833" s="318" t="s">
        <v>13</v>
      </c>
      <c r="G833" s="227"/>
      <c r="H833" s="227"/>
      <c r="I833" s="227"/>
      <c r="J833" s="283">
        <v>4368</v>
      </c>
      <c r="K833" s="323" t="s">
        <v>595</v>
      </c>
      <c r="L833" s="59"/>
      <c r="M833" s="25"/>
      <c r="N833" s="23" t="str">
        <f>IF(O833="?","?","")</f>
        <v/>
      </c>
      <c r="O833" s="23" t="str">
        <f>IF(AND(P833="",Q833&gt;0),"?",IF(P833="","◄",IF(Q833&gt;=1,"►","")))</f>
        <v>◄</v>
      </c>
      <c r="P833" s="24"/>
      <c r="Q833" s="21"/>
      <c r="R833" s="23" t="str">
        <f>IF(S833="?","?","")</f>
        <v/>
      </c>
      <c r="S833" s="23" t="str">
        <f>IF(AND(T833="",U833&gt;0),"?",IF(T833="","◄",IF(U833&gt;=1,"►","")))</f>
        <v>◄</v>
      </c>
      <c r="T833" s="22"/>
      <c r="U833" s="21"/>
      <c r="V833" s="20"/>
      <c r="W833" s="19"/>
      <c r="X833" s="18">
        <f t="shared" si="460"/>
        <v>0</v>
      </c>
      <c r="Y833" s="17">
        <f t="shared" si="460"/>
        <v>0</v>
      </c>
      <c r="Z833" s="16"/>
      <c r="AA833" s="15">
        <f t="shared" si="461"/>
        <v>0</v>
      </c>
      <c r="AB833" s="14">
        <f t="shared" si="461"/>
        <v>0</v>
      </c>
      <c r="AC833" s="12"/>
      <c r="AD833" s="13"/>
      <c r="AE833" s="12"/>
      <c r="AF833" s="11"/>
      <c r="AG833" s="11"/>
      <c r="AH833" s="5" t="s">
        <v>0</v>
      </c>
      <c r="AI833" s="4"/>
    </row>
    <row r="834" spans="1:35" ht="15" customHeight="1" x14ac:dyDescent="0.25">
      <c r="A834" s="221"/>
      <c r="B834" s="332"/>
      <c r="C834" s="281" t="s">
        <v>1562</v>
      </c>
      <c r="D834" s="275">
        <v>41530</v>
      </c>
      <c r="E834" s="276">
        <v>0.67</v>
      </c>
      <c r="F834" s="318" t="s">
        <v>13</v>
      </c>
      <c r="G834" s="227"/>
      <c r="H834" s="227"/>
      <c r="I834" s="227"/>
      <c r="J834" s="283">
        <v>4368</v>
      </c>
      <c r="K834" s="323" t="s">
        <v>179</v>
      </c>
      <c r="L834" s="59"/>
      <c r="M834" s="25"/>
      <c r="N834" s="23" t="str">
        <f>IF(O834="?","?","")</f>
        <v/>
      </c>
      <c r="O834" s="23" t="str">
        <f>IF(AND(P834="",Q834&gt;0),"?",IF(P834="","◄",IF(Q834&gt;=1,"►","")))</f>
        <v>◄</v>
      </c>
      <c r="P834" s="24"/>
      <c r="Q834" s="21"/>
      <c r="R834" s="23" t="str">
        <f>IF(S834="?","?","")</f>
        <v/>
      </c>
      <c r="S834" s="23" t="str">
        <f>IF(AND(T834="",U834&gt;0),"?",IF(T834="","◄",IF(U834&gt;=1,"►","")))</f>
        <v>◄</v>
      </c>
      <c r="T834" s="22"/>
      <c r="U834" s="21"/>
      <c r="V834" s="20"/>
      <c r="W834" s="19"/>
      <c r="X834" s="18">
        <f t="shared" si="460"/>
        <v>0</v>
      </c>
      <c r="Y834" s="17">
        <f t="shared" si="460"/>
        <v>0</v>
      </c>
      <c r="Z834" s="16"/>
      <c r="AA834" s="15">
        <f t="shared" si="461"/>
        <v>0</v>
      </c>
      <c r="AB834" s="14">
        <f t="shared" si="461"/>
        <v>0</v>
      </c>
      <c r="AC834" s="12"/>
      <c r="AD834" s="13"/>
      <c r="AE834" s="12"/>
      <c r="AF834" s="11"/>
      <c r="AG834" s="11"/>
      <c r="AH834" s="5" t="s">
        <v>0</v>
      </c>
      <c r="AI834" s="4"/>
    </row>
    <row r="835" spans="1:35" ht="15" customHeight="1" thickBot="1" x14ac:dyDescent="0.3">
      <c r="A835" s="221"/>
      <c r="B835" s="332"/>
      <c r="C835" s="247" t="s">
        <v>1561</v>
      </c>
      <c r="D835" s="275">
        <v>41530</v>
      </c>
      <c r="E835" s="276">
        <v>6.7</v>
      </c>
      <c r="F835" s="318" t="s">
        <v>13</v>
      </c>
      <c r="G835" s="227"/>
      <c r="H835" s="227"/>
      <c r="I835" s="227"/>
      <c r="J835" s="227"/>
      <c r="K835" s="317" t="s">
        <v>1560</v>
      </c>
      <c r="L835" s="59"/>
      <c r="M835" s="25"/>
      <c r="N835" s="23" t="str">
        <f>IF(O835="?","?","")</f>
        <v/>
      </c>
      <c r="O835" s="23" t="str">
        <f>IF(AND(P835="",Q835&gt;0),"?",IF(P835="","◄",IF(Q835&gt;=1,"►","")))</f>
        <v>◄</v>
      </c>
      <c r="P835" s="24"/>
      <c r="Q835" s="21"/>
      <c r="R835" s="23" t="str">
        <f>IF(S835="?","?","")</f>
        <v/>
      </c>
      <c r="S835" s="23" t="str">
        <f>IF(AND(T835="",U835&gt;0),"?",IF(T835="","◄",IF(U835&gt;=1,"►","")))</f>
        <v>◄</v>
      </c>
      <c r="T835" s="22"/>
      <c r="U835" s="21"/>
      <c r="V835" s="20"/>
      <c r="W835" s="19"/>
      <c r="X835" s="18">
        <f t="shared" si="460"/>
        <v>0</v>
      </c>
      <c r="Y835" s="17">
        <f t="shared" si="460"/>
        <v>0</v>
      </c>
      <c r="Z835" s="16"/>
      <c r="AA835" s="15">
        <f t="shared" si="461"/>
        <v>0</v>
      </c>
      <c r="AB835" s="14">
        <f t="shared" si="461"/>
        <v>0</v>
      </c>
      <c r="AC835" s="12"/>
      <c r="AD835" s="13"/>
      <c r="AE835" s="12"/>
      <c r="AF835" s="11"/>
      <c r="AG835" s="11"/>
      <c r="AH835" s="5" t="s">
        <v>0</v>
      </c>
      <c r="AI835" s="4"/>
    </row>
    <row r="836" spans="1:35" ht="15" customHeight="1" thickTop="1" thickBot="1" x14ac:dyDescent="0.25">
      <c r="A836" s="214">
        <f>ROWS(A837:A846)-1</f>
        <v>9</v>
      </c>
      <c r="B836" s="254" t="s">
        <v>1559</v>
      </c>
      <c r="C836" s="255"/>
      <c r="D836" s="255"/>
      <c r="E836" s="255"/>
      <c r="F836" s="255"/>
      <c r="G836" s="255"/>
      <c r="H836" s="255"/>
      <c r="I836" s="255"/>
      <c r="J836" s="255"/>
      <c r="K836" s="255"/>
      <c r="L836" s="6">
        <v>41573</v>
      </c>
      <c r="M836" s="9" t="s">
        <v>1558</v>
      </c>
      <c r="N836" s="23"/>
      <c r="O836" s="33" t="str">
        <f>IF(COUNTIF(N837:N846,"?")&gt;0,"?",IF(AND(P836="◄",Q836="►"),"◄►",IF(P836="◄","◄",IF(Q836="►","►",""))))</f>
        <v>◄</v>
      </c>
      <c r="P836" s="32" t="str">
        <f>IF(SUM(P837:P846)+1=ROWS(P837:P846)-COUNTIF(P837:P846,"-"),"","◄")</f>
        <v>◄</v>
      </c>
      <c r="Q836" s="31" t="str">
        <f>IF(SUM(Q837:Q846)&gt;0,"►","")</f>
        <v/>
      </c>
      <c r="R836" s="23"/>
      <c r="S836" s="33" t="str">
        <f>IF(COUNTIF(R837:R846,"?")&gt;0,"?",IF(AND(T836="◄",U836="►"),"◄►",IF(T836="◄","◄",IF(U836="►","►",""))))</f>
        <v>◄</v>
      </c>
      <c r="T836" s="32" t="str">
        <f>IF(SUM(T837:T846)+1=ROWS(T837:T846)-COUNTIF(T837:T846,"-"),"","◄")</f>
        <v>◄</v>
      </c>
      <c r="U836" s="31" t="str">
        <f>IF(SUM(U837:U846)&gt;0,"►","")</f>
        <v/>
      </c>
      <c r="V836" s="10">
        <f>ROWS(V837:V846)-1</f>
        <v>9</v>
      </c>
      <c r="W836" s="30">
        <f>SUM(W837:W846)-W846</f>
        <v>0</v>
      </c>
      <c r="X836" s="29" t="s">
        <v>17</v>
      </c>
      <c r="Y836" s="28"/>
      <c r="Z836" s="30">
        <f>SUM(Z837:Z846)-Z846</f>
        <v>0</v>
      </c>
      <c r="AA836" s="29" t="s">
        <v>17</v>
      </c>
      <c r="AB836" s="28"/>
      <c r="AC836" s="12"/>
      <c r="AD836" s="13"/>
      <c r="AE836" s="12"/>
      <c r="AF836" s="11"/>
      <c r="AG836" s="11"/>
      <c r="AH836" s="5" t="s">
        <v>0</v>
      </c>
      <c r="AI836" s="4"/>
    </row>
    <row r="837" spans="1:35" ht="15" customHeight="1" thickBot="1" x14ac:dyDescent="0.3">
      <c r="A837" s="221"/>
      <c r="B837" s="332"/>
      <c r="C837" s="274" t="s">
        <v>1557</v>
      </c>
      <c r="D837" s="275">
        <v>41573</v>
      </c>
      <c r="E837" s="276">
        <v>0.7</v>
      </c>
      <c r="F837" s="318" t="s">
        <v>13</v>
      </c>
      <c r="G837" s="227"/>
      <c r="H837" s="227"/>
      <c r="I837" s="227"/>
      <c r="J837" s="227"/>
      <c r="K837" s="315" t="s">
        <v>1556</v>
      </c>
      <c r="L837" s="59"/>
      <c r="M837" s="25"/>
      <c r="N837" s="23" t="str">
        <f t="shared" ref="N837:N845" si="462">IF(O837="?","?","")</f>
        <v/>
      </c>
      <c r="O837" s="23" t="str">
        <f t="shared" ref="O837:O845" si="463">IF(AND(P837="",Q837&gt;0),"?",IF(P837="","◄",IF(Q837&gt;=1,"►","")))</f>
        <v>◄</v>
      </c>
      <c r="P837" s="24"/>
      <c r="Q837" s="21"/>
      <c r="R837" s="23" t="str">
        <f t="shared" ref="R837:R845" si="464">IF(S837="?","?","")</f>
        <v/>
      </c>
      <c r="S837" s="23" t="str">
        <f t="shared" ref="S837:S845" si="465">IF(AND(T837="",U837&gt;0),"?",IF(T837="","◄",IF(U837&gt;=1,"►","")))</f>
        <v>◄</v>
      </c>
      <c r="T837" s="22"/>
      <c r="U837" s="21"/>
      <c r="V837" s="20"/>
      <c r="W837" s="19"/>
      <c r="X837" s="18">
        <f t="shared" ref="X837:X845" si="466">(P837*W837)</f>
        <v>0</v>
      </c>
      <c r="Y837" s="17">
        <f t="shared" ref="Y837:Y845" si="467">(Q837*X837)</f>
        <v>0</v>
      </c>
      <c r="Z837" s="16"/>
      <c r="AA837" s="15">
        <f t="shared" ref="AA837:AA845" si="468">(T837*Z837)</f>
        <v>0</v>
      </c>
      <c r="AB837" s="14">
        <f t="shared" ref="AB837:AB845" si="469">(U837*AA837)</f>
        <v>0</v>
      </c>
      <c r="AC837" s="12"/>
      <c r="AD837" s="13"/>
      <c r="AE837" s="12"/>
      <c r="AF837" s="11"/>
      <c r="AG837" s="11"/>
      <c r="AH837" s="5" t="s">
        <v>0</v>
      </c>
      <c r="AI837" s="4"/>
    </row>
    <row r="838" spans="1:35" ht="15" customHeight="1" thickBot="1" x14ac:dyDescent="0.3">
      <c r="A838" s="221"/>
      <c r="B838" s="252" t="s">
        <v>57</v>
      </c>
      <c r="C838" s="242" t="s">
        <v>1557</v>
      </c>
      <c r="D838" s="275">
        <v>41573</v>
      </c>
      <c r="E838" s="276">
        <v>7</v>
      </c>
      <c r="F838" s="318" t="s">
        <v>13</v>
      </c>
      <c r="G838" s="227"/>
      <c r="H838" s="234" t="s">
        <v>1555</v>
      </c>
      <c r="I838" s="235"/>
      <c r="J838" s="236" t="s">
        <v>709</v>
      </c>
      <c r="K838" s="237" t="s">
        <v>1553</v>
      </c>
      <c r="L838" s="62" t="s">
        <v>1552</v>
      </c>
      <c r="M838" s="25"/>
      <c r="N838" s="23" t="str">
        <f t="shared" si="462"/>
        <v/>
      </c>
      <c r="O838" s="23" t="str">
        <f t="shared" si="463"/>
        <v>◄</v>
      </c>
      <c r="P838" s="24"/>
      <c r="Q838" s="21"/>
      <c r="R838" s="23" t="str">
        <f t="shared" si="464"/>
        <v/>
      </c>
      <c r="S838" s="23" t="str">
        <f t="shared" si="465"/>
        <v>◄</v>
      </c>
      <c r="T838" s="22"/>
      <c r="U838" s="21"/>
      <c r="V838" s="20"/>
      <c r="W838" s="19"/>
      <c r="X838" s="18">
        <f t="shared" si="466"/>
        <v>0</v>
      </c>
      <c r="Y838" s="17">
        <f t="shared" si="467"/>
        <v>0</v>
      </c>
      <c r="Z838" s="16"/>
      <c r="AA838" s="15">
        <f t="shared" si="468"/>
        <v>0</v>
      </c>
      <c r="AB838" s="14">
        <f t="shared" si="469"/>
        <v>0</v>
      </c>
      <c r="AC838" s="12"/>
      <c r="AD838" s="13"/>
      <c r="AE838" s="12"/>
      <c r="AF838" s="11"/>
      <c r="AG838" s="11"/>
      <c r="AH838" s="5" t="s">
        <v>0</v>
      </c>
      <c r="AI838" s="4"/>
    </row>
    <row r="839" spans="1:35" ht="15" customHeight="1" thickBot="1" x14ac:dyDescent="0.3">
      <c r="A839" s="221"/>
      <c r="B839" s="252" t="s">
        <v>57</v>
      </c>
      <c r="C839" s="242" t="s">
        <v>1557</v>
      </c>
      <c r="D839" s="275">
        <v>41573</v>
      </c>
      <c r="E839" s="276">
        <v>7</v>
      </c>
      <c r="F839" s="318" t="s">
        <v>13</v>
      </c>
      <c r="G839" s="227"/>
      <c r="H839" s="234" t="s">
        <v>1554</v>
      </c>
      <c r="I839" s="235"/>
      <c r="J839" s="236" t="s">
        <v>709</v>
      </c>
      <c r="K839" s="237" t="s">
        <v>1553</v>
      </c>
      <c r="L839" s="62" t="s">
        <v>1552</v>
      </c>
      <c r="M839" s="25"/>
      <c r="N839" s="23" t="str">
        <f t="shared" si="462"/>
        <v/>
      </c>
      <c r="O839" s="23" t="str">
        <f t="shared" si="463"/>
        <v>◄</v>
      </c>
      <c r="P839" s="24"/>
      <c r="Q839" s="21"/>
      <c r="R839" s="23" t="str">
        <f t="shared" si="464"/>
        <v/>
      </c>
      <c r="S839" s="23" t="str">
        <f t="shared" si="465"/>
        <v>◄</v>
      </c>
      <c r="T839" s="22"/>
      <c r="U839" s="21"/>
      <c r="V839" s="20"/>
      <c r="W839" s="19"/>
      <c r="X839" s="18">
        <f t="shared" si="466"/>
        <v>0</v>
      </c>
      <c r="Y839" s="17">
        <f t="shared" si="467"/>
        <v>0</v>
      </c>
      <c r="Z839" s="16"/>
      <c r="AA839" s="15">
        <f t="shared" si="468"/>
        <v>0</v>
      </c>
      <c r="AB839" s="14">
        <f t="shared" si="469"/>
        <v>0</v>
      </c>
      <c r="AC839" s="12"/>
      <c r="AD839" s="13"/>
      <c r="AE839" s="12"/>
      <c r="AF839" s="11"/>
      <c r="AG839" s="11"/>
      <c r="AH839" s="5" t="s">
        <v>0</v>
      </c>
      <c r="AI839" s="4"/>
    </row>
    <row r="840" spans="1:35" ht="15" customHeight="1" thickBot="1" x14ac:dyDescent="0.3">
      <c r="A840" s="221"/>
      <c r="B840" s="332"/>
      <c r="C840" s="274">
        <v>4370</v>
      </c>
      <c r="D840" s="275">
        <v>41573</v>
      </c>
      <c r="E840" s="276">
        <v>1.07</v>
      </c>
      <c r="F840" s="318" t="s">
        <v>2</v>
      </c>
      <c r="G840" s="227"/>
      <c r="H840" s="227"/>
      <c r="I840" s="227"/>
      <c r="J840" s="227"/>
      <c r="K840" s="315" t="s">
        <v>1556</v>
      </c>
      <c r="L840" s="59"/>
      <c r="M840" s="25"/>
      <c r="N840" s="23" t="str">
        <f t="shared" si="462"/>
        <v/>
      </c>
      <c r="O840" s="23" t="str">
        <f t="shared" si="463"/>
        <v>◄</v>
      </c>
      <c r="P840" s="24"/>
      <c r="Q840" s="21"/>
      <c r="R840" s="23" t="str">
        <f t="shared" si="464"/>
        <v/>
      </c>
      <c r="S840" s="23" t="str">
        <f t="shared" si="465"/>
        <v>◄</v>
      </c>
      <c r="T840" s="22"/>
      <c r="U840" s="21"/>
      <c r="V840" s="20"/>
      <c r="W840" s="19"/>
      <c r="X840" s="18">
        <f t="shared" si="466"/>
        <v>0</v>
      </c>
      <c r="Y840" s="17">
        <f t="shared" si="467"/>
        <v>0</v>
      </c>
      <c r="Z840" s="16"/>
      <c r="AA840" s="15">
        <f t="shared" si="468"/>
        <v>0</v>
      </c>
      <c r="AB840" s="14">
        <f t="shared" si="469"/>
        <v>0</v>
      </c>
      <c r="AC840" s="12"/>
      <c r="AD840" s="13"/>
      <c r="AE840" s="12"/>
      <c r="AF840" s="11"/>
      <c r="AG840" s="11"/>
      <c r="AH840" s="5" t="s">
        <v>0</v>
      </c>
      <c r="AI840" s="4"/>
    </row>
    <row r="841" spans="1:35" ht="15" customHeight="1" thickBot="1" x14ac:dyDescent="0.3">
      <c r="A841" s="221"/>
      <c r="B841" s="252" t="s">
        <v>57</v>
      </c>
      <c r="C841" s="242">
        <v>4370</v>
      </c>
      <c r="D841" s="275">
        <v>41573</v>
      </c>
      <c r="E841" s="276">
        <v>10.700000000000001</v>
      </c>
      <c r="F841" s="318" t="s">
        <v>2</v>
      </c>
      <c r="G841" s="227"/>
      <c r="H841" s="234" t="s">
        <v>1555</v>
      </c>
      <c r="I841" s="235"/>
      <c r="J841" s="236" t="s">
        <v>709</v>
      </c>
      <c r="K841" s="237" t="s">
        <v>1553</v>
      </c>
      <c r="L841" s="62" t="s">
        <v>1552</v>
      </c>
      <c r="M841" s="25"/>
      <c r="N841" s="23" t="str">
        <f t="shared" si="462"/>
        <v/>
      </c>
      <c r="O841" s="23" t="str">
        <f t="shared" si="463"/>
        <v>◄</v>
      </c>
      <c r="P841" s="24"/>
      <c r="Q841" s="21"/>
      <c r="R841" s="23" t="str">
        <f t="shared" si="464"/>
        <v/>
      </c>
      <c r="S841" s="23" t="str">
        <f t="shared" si="465"/>
        <v>◄</v>
      </c>
      <c r="T841" s="22"/>
      <c r="U841" s="21"/>
      <c r="V841" s="20"/>
      <c r="W841" s="19"/>
      <c r="X841" s="18">
        <f t="shared" si="466"/>
        <v>0</v>
      </c>
      <c r="Y841" s="17">
        <f t="shared" si="467"/>
        <v>0</v>
      </c>
      <c r="Z841" s="16"/>
      <c r="AA841" s="15">
        <f t="shared" si="468"/>
        <v>0</v>
      </c>
      <c r="AB841" s="14">
        <f t="shared" si="469"/>
        <v>0</v>
      </c>
      <c r="AC841" s="12"/>
      <c r="AD841" s="13"/>
      <c r="AE841" s="12"/>
      <c r="AF841" s="11"/>
      <c r="AG841" s="11"/>
      <c r="AH841" s="5" t="s">
        <v>0</v>
      </c>
      <c r="AI841" s="4"/>
    </row>
    <row r="842" spans="1:35" ht="15" customHeight="1" thickBot="1" x14ac:dyDescent="0.3">
      <c r="A842" s="221"/>
      <c r="B842" s="252" t="s">
        <v>57</v>
      </c>
      <c r="C842" s="242">
        <v>4370</v>
      </c>
      <c r="D842" s="275">
        <v>41573</v>
      </c>
      <c r="E842" s="276">
        <v>10.700000000000001</v>
      </c>
      <c r="F842" s="318" t="s">
        <v>2</v>
      </c>
      <c r="G842" s="227"/>
      <c r="H842" s="234" t="s">
        <v>1554</v>
      </c>
      <c r="I842" s="235"/>
      <c r="J842" s="236" t="s">
        <v>709</v>
      </c>
      <c r="K842" s="237" t="s">
        <v>1553</v>
      </c>
      <c r="L842" s="62" t="s">
        <v>1552</v>
      </c>
      <c r="M842" s="25"/>
      <c r="N842" s="23" t="str">
        <f t="shared" si="462"/>
        <v/>
      </c>
      <c r="O842" s="23" t="str">
        <f t="shared" si="463"/>
        <v>◄</v>
      </c>
      <c r="P842" s="24"/>
      <c r="Q842" s="21"/>
      <c r="R842" s="23" t="str">
        <f t="shared" si="464"/>
        <v/>
      </c>
      <c r="S842" s="23" t="str">
        <f t="shared" si="465"/>
        <v>◄</v>
      </c>
      <c r="T842" s="22"/>
      <c r="U842" s="21"/>
      <c r="V842" s="20"/>
      <c r="W842" s="19"/>
      <c r="X842" s="18">
        <f t="shared" si="466"/>
        <v>0</v>
      </c>
      <c r="Y842" s="17">
        <f t="shared" si="467"/>
        <v>0</v>
      </c>
      <c r="Z842" s="16"/>
      <c r="AA842" s="15">
        <f t="shared" si="468"/>
        <v>0</v>
      </c>
      <c r="AB842" s="14">
        <f t="shared" si="469"/>
        <v>0</v>
      </c>
      <c r="AC842" s="12"/>
      <c r="AD842" s="13"/>
      <c r="AE842" s="12"/>
      <c r="AF842" s="11"/>
      <c r="AG842" s="11"/>
      <c r="AH842" s="5" t="s">
        <v>0</v>
      </c>
      <c r="AI842" s="4"/>
    </row>
    <row r="843" spans="1:35" ht="15" customHeight="1" thickBot="1" x14ac:dyDescent="0.3">
      <c r="A843" s="221"/>
      <c r="B843" s="332"/>
      <c r="C843" s="274">
        <v>4371</v>
      </c>
      <c r="D843" s="275">
        <v>41573</v>
      </c>
      <c r="E843" s="276">
        <v>1.29</v>
      </c>
      <c r="F843" s="339" t="s">
        <v>27</v>
      </c>
      <c r="G843" s="227"/>
      <c r="H843" s="227"/>
      <c r="I843" s="227"/>
      <c r="J843" s="227"/>
      <c r="K843" s="315" t="s">
        <v>1556</v>
      </c>
      <c r="L843" s="59"/>
      <c r="M843" s="25"/>
      <c r="N843" s="23" t="str">
        <f t="shared" si="462"/>
        <v/>
      </c>
      <c r="O843" s="23" t="str">
        <f t="shared" si="463"/>
        <v>◄</v>
      </c>
      <c r="P843" s="24"/>
      <c r="Q843" s="21"/>
      <c r="R843" s="23" t="str">
        <f t="shared" si="464"/>
        <v/>
      </c>
      <c r="S843" s="23" t="str">
        <f t="shared" si="465"/>
        <v>◄</v>
      </c>
      <c r="T843" s="22"/>
      <c r="U843" s="21"/>
      <c r="V843" s="20"/>
      <c r="W843" s="19"/>
      <c r="X843" s="18">
        <f t="shared" si="466"/>
        <v>0</v>
      </c>
      <c r="Y843" s="17">
        <f t="shared" si="467"/>
        <v>0</v>
      </c>
      <c r="Z843" s="16"/>
      <c r="AA843" s="15">
        <f t="shared" si="468"/>
        <v>0</v>
      </c>
      <c r="AB843" s="14">
        <f t="shared" si="469"/>
        <v>0</v>
      </c>
      <c r="AC843" s="12"/>
      <c r="AD843" s="13"/>
      <c r="AE843" s="12"/>
      <c r="AF843" s="11"/>
      <c r="AG843" s="11"/>
      <c r="AH843" s="5" t="s">
        <v>0</v>
      </c>
      <c r="AI843" s="4"/>
    </row>
    <row r="844" spans="1:35" ht="15" customHeight="1" thickBot="1" x14ac:dyDescent="0.3">
      <c r="A844" s="221"/>
      <c r="B844" s="252" t="s">
        <v>57</v>
      </c>
      <c r="C844" s="242">
        <v>4371</v>
      </c>
      <c r="D844" s="275">
        <v>41573</v>
      </c>
      <c r="E844" s="276">
        <v>12.9</v>
      </c>
      <c r="F844" s="339" t="s">
        <v>27</v>
      </c>
      <c r="G844" s="227"/>
      <c r="H844" s="234" t="s">
        <v>1555</v>
      </c>
      <c r="I844" s="235"/>
      <c r="J844" s="236" t="s">
        <v>709</v>
      </c>
      <c r="K844" s="237" t="s">
        <v>1553</v>
      </c>
      <c r="L844" s="62" t="s">
        <v>1552</v>
      </c>
      <c r="M844" s="25"/>
      <c r="N844" s="23" t="str">
        <f t="shared" si="462"/>
        <v/>
      </c>
      <c r="O844" s="23" t="str">
        <f t="shared" si="463"/>
        <v>◄</v>
      </c>
      <c r="P844" s="24"/>
      <c r="Q844" s="21"/>
      <c r="R844" s="23" t="str">
        <f t="shared" si="464"/>
        <v/>
      </c>
      <c r="S844" s="23" t="str">
        <f t="shared" si="465"/>
        <v>◄</v>
      </c>
      <c r="T844" s="22"/>
      <c r="U844" s="21"/>
      <c r="V844" s="20"/>
      <c r="W844" s="19"/>
      <c r="X844" s="18">
        <f t="shared" si="466"/>
        <v>0</v>
      </c>
      <c r="Y844" s="17">
        <f t="shared" si="467"/>
        <v>0</v>
      </c>
      <c r="Z844" s="16"/>
      <c r="AA844" s="15">
        <f t="shared" si="468"/>
        <v>0</v>
      </c>
      <c r="AB844" s="14">
        <f t="shared" si="469"/>
        <v>0</v>
      </c>
      <c r="AC844" s="12"/>
      <c r="AD844" s="13"/>
      <c r="AE844" s="12"/>
      <c r="AF844" s="11"/>
      <c r="AG844" s="11"/>
      <c r="AH844" s="5" t="s">
        <v>0</v>
      </c>
      <c r="AI844" s="4"/>
    </row>
    <row r="845" spans="1:35" ht="15" customHeight="1" thickBot="1" x14ac:dyDescent="0.3">
      <c r="A845" s="221"/>
      <c r="B845" s="252" t="s">
        <v>57</v>
      </c>
      <c r="C845" s="242">
        <v>4371</v>
      </c>
      <c r="D845" s="275">
        <v>41573</v>
      </c>
      <c r="E845" s="276">
        <v>12.9</v>
      </c>
      <c r="F845" s="339" t="s">
        <v>27</v>
      </c>
      <c r="G845" s="227"/>
      <c r="H845" s="234" t="s">
        <v>1554</v>
      </c>
      <c r="I845" s="235"/>
      <c r="J845" s="236" t="s">
        <v>709</v>
      </c>
      <c r="K845" s="237" t="s">
        <v>1553</v>
      </c>
      <c r="L845" s="62" t="s">
        <v>1552</v>
      </c>
      <c r="M845" s="25"/>
      <c r="N845" s="23" t="str">
        <f t="shared" si="462"/>
        <v/>
      </c>
      <c r="O845" s="23" t="str">
        <f t="shared" si="463"/>
        <v>◄</v>
      </c>
      <c r="P845" s="24"/>
      <c r="Q845" s="21"/>
      <c r="R845" s="23" t="str">
        <f t="shared" si="464"/>
        <v/>
      </c>
      <c r="S845" s="23" t="str">
        <f t="shared" si="465"/>
        <v>◄</v>
      </c>
      <c r="T845" s="22"/>
      <c r="U845" s="21"/>
      <c r="V845" s="20"/>
      <c r="W845" s="19"/>
      <c r="X845" s="18">
        <f t="shared" si="466"/>
        <v>0</v>
      </c>
      <c r="Y845" s="17">
        <f t="shared" si="467"/>
        <v>0</v>
      </c>
      <c r="Z845" s="16"/>
      <c r="AA845" s="15">
        <f t="shared" si="468"/>
        <v>0</v>
      </c>
      <c r="AB845" s="14">
        <f t="shared" si="469"/>
        <v>0</v>
      </c>
      <c r="AC845" s="12"/>
      <c r="AD845" s="13"/>
      <c r="AE845" s="12"/>
      <c r="AF845" s="11"/>
      <c r="AG845" s="11"/>
      <c r="AH845" s="5" t="s">
        <v>0</v>
      </c>
      <c r="AI845" s="4"/>
    </row>
    <row r="846" spans="1:35" ht="17.399999999999999" customHeight="1" thickTop="1" thickBot="1" x14ac:dyDescent="0.25">
      <c r="A846" s="214">
        <f>ROWS(A847:A853)-1</f>
        <v>6</v>
      </c>
      <c r="B846" s="254" t="s">
        <v>1551</v>
      </c>
      <c r="C846" s="255"/>
      <c r="D846" s="255"/>
      <c r="E846" s="255"/>
      <c r="F846" s="255"/>
      <c r="G846" s="255"/>
      <c r="H846" s="255"/>
      <c r="I846" s="255"/>
      <c r="J846" s="255"/>
      <c r="K846" s="255"/>
      <c r="L846" s="6">
        <v>41573</v>
      </c>
      <c r="M846" s="9" t="s">
        <v>1550</v>
      </c>
      <c r="N846" s="23"/>
      <c r="O846" s="33" t="str">
        <f>IF(COUNTIF(N847:N853,"?")&gt;0,"?",IF(AND(P846="◄",Q846="►"),"◄►",IF(P846="◄","◄",IF(Q846="►","►",""))))</f>
        <v>◄</v>
      </c>
      <c r="P846" s="32" t="str">
        <f>IF(SUM(P847:P853)+1=ROWS(P847:P853)-COUNTIF(P847:P853,"-"),"","◄")</f>
        <v>◄</v>
      </c>
      <c r="Q846" s="31" t="str">
        <f>IF(SUM(Q847:Q853)&gt;0,"►","")</f>
        <v/>
      </c>
      <c r="R846" s="23"/>
      <c r="S846" s="33" t="str">
        <f>IF(COUNTIF(R847:R853,"?")&gt;0,"?",IF(AND(T846="◄",U846="►"),"◄►",IF(T846="◄","◄",IF(U846="►","►",""))))</f>
        <v>◄</v>
      </c>
      <c r="T846" s="32" t="str">
        <f>IF(SUM(T847:T853)+1=ROWS(T847:T853)-COUNTIF(T847:T853,"-"),"","◄")</f>
        <v>◄</v>
      </c>
      <c r="U846" s="31" t="str">
        <f>IF(SUM(U847:U853)&gt;0,"►","")</f>
        <v/>
      </c>
      <c r="V846" s="10">
        <f>ROWS(V847:V853)-1</f>
        <v>6</v>
      </c>
      <c r="W846" s="30">
        <f>SUM(W847:W853)-W853</f>
        <v>0</v>
      </c>
      <c r="X846" s="29" t="s">
        <v>17</v>
      </c>
      <c r="Y846" s="28"/>
      <c r="Z846" s="30">
        <f>SUM(Z847:Z853)-Z853</f>
        <v>0</v>
      </c>
      <c r="AA846" s="29" t="s">
        <v>17</v>
      </c>
      <c r="AB846" s="28"/>
      <c r="AC846" s="12"/>
      <c r="AD846" s="13"/>
      <c r="AE846" s="12"/>
      <c r="AF846" s="11"/>
      <c r="AG846" s="11"/>
      <c r="AH846" s="5" t="s">
        <v>0</v>
      </c>
      <c r="AI846" s="4"/>
    </row>
    <row r="847" spans="1:35" ht="15" customHeight="1" x14ac:dyDescent="0.25">
      <c r="A847" s="221"/>
      <c r="B847" s="332"/>
      <c r="C847" s="274" t="s">
        <v>1549</v>
      </c>
      <c r="D847" s="275">
        <v>41573</v>
      </c>
      <c r="E847" s="276">
        <v>0.67</v>
      </c>
      <c r="F847" s="318" t="s">
        <v>13</v>
      </c>
      <c r="G847" s="227"/>
      <c r="H847" s="227"/>
      <c r="I847" s="227"/>
      <c r="J847" s="227"/>
      <c r="K847" s="315" t="s">
        <v>1548</v>
      </c>
      <c r="L847" s="59"/>
      <c r="M847" s="25"/>
      <c r="N847" s="23" t="str">
        <f t="shared" ref="N847:N852" si="470">IF(O847="?","?","")</f>
        <v/>
      </c>
      <c r="O847" s="23" t="str">
        <f t="shared" ref="O847:O852" si="471">IF(AND(P847="",Q847&gt;0),"?",IF(P847="","◄",IF(Q847&gt;=1,"►","")))</f>
        <v>◄</v>
      </c>
      <c r="P847" s="24"/>
      <c r="Q847" s="21"/>
      <c r="R847" s="23" t="str">
        <f t="shared" ref="R847:R852" si="472">IF(S847="?","?","")</f>
        <v/>
      </c>
      <c r="S847" s="23" t="str">
        <f t="shared" ref="S847:S852" si="473">IF(AND(T847="",U847&gt;0),"?",IF(T847="","◄",IF(U847&gt;=1,"►","")))</f>
        <v>◄</v>
      </c>
      <c r="T847" s="22"/>
      <c r="U847" s="21"/>
      <c r="V847" s="20"/>
      <c r="W847" s="19"/>
      <c r="X847" s="18">
        <f t="shared" ref="X847:Y852" si="474">(P847*W847)</f>
        <v>0</v>
      </c>
      <c r="Y847" s="17">
        <f t="shared" si="474"/>
        <v>0</v>
      </c>
      <c r="Z847" s="16"/>
      <c r="AA847" s="15">
        <f t="shared" ref="AA847:AB852" si="475">(T847*Z847)</f>
        <v>0</v>
      </c>
      <c r="AB847" s="14">
        <f t="shared" si="475"/>
        <v>0</v>
      </c>
      <c r="AC847" s="12"/>
      <c r="AD847" s="13"/>
      <c r="AE847" s="12"/>
      <c r="AF847" s="11"/>
      <c r="AG847" s="11"/>
      <c r="AH847" s="5" t="s">
        <v>0</v>
      </c>
      <c r="AI847" s="4"/>
    </row>
    <row r="848" spans="1:35" ht="15" customHeight="1" x14ac:dyDescent="0.25">
      <c r="A848" s="221"/>
      <c r="B848" s="332"/>
      <c r="C848" s="274">
        <v>4373</v>
      </c>
      <c r="D848" s="275">
        <v>41573</v>
      </c>
      <c r="E848" s="276">
        <v>0.67</v>
      </c>
      <c r="F848" s="318" t="s">
        <v>13</v>
      </c>
      <c r="G848" s="227"/>
      <c r="H848" s="227"/>
      <c r="I848" s="227"/>
      <c r="J848" s="227"/>
      <c r="K848" s="315" t="s">
        <v>1547</v>
      </c>
      <c r="L848" s="59"/>
      <c r="M848" s="25"/>
      <c r="N848" s="23" t="str">
        <f t="shared" si="470"/>
        <v/>
      </c>
      <c r="O848" s="23" t="str">
        <f t="shared" si="471"/>
        <v>◄</v>
      </c>
      <c r="P848" s="24"/>
      <c r="Q848" s="21"/>
      <c r="R848" s="23" t="str">
        <f t="shared" si="472"/>
        <v/>
      </c>
      <c r="S848" s="23" t="str">
        <f t="shared" si="473"/>
        <v>◄</v>
      </c>
      <c r="T848" s="22"/>
      <c r="U848" s="21"/>
      <c r="V848" s="20"/>
      <c r="W848" s="19"/>
      <c r="X848" s="18">
        <f t="shared" si="474"/>
        <v>0</v>
      </c>
      <c r="Y848" s="17">
        <f t="shared" si="474"/>
        <v>0</v>
      </c>
      <c r="Z848" s="16"/>
      <c r="AA848" s="15">
        <f t="shared" si="475"/>
        <v>0</v>
      </c>
      <c r="AB848" s="14">
        <f t="shared" si="475"/>
        <v>0</v>
      </c>
      <c r="AC848" s="12"/>
      <c r="AD848" s="13"/>
      <c r="AE848" s="12"/>
      <c r="AF848" s="11"/>
      <c r="AG848" s="11"/>
      <c r="AH848" s="5" t="s">
        <v>0</v>
      </c>
      <c r="AI848" s="4"/>
    </row>
    <row r="849" spans="1:35" ht="15" customHeight="1" x14ac:dyDescent="0.25">
      <c r="A849" s="221"/>
      <c r="B849" s="332"/>
      <c r="C849" s="274">
        <v>4374</v>
      </c>
      <c r="D849" s="275">
        <v>41573</v>
      </c>
      <c r="E849" s="276">
        <v>0.67</v>
      </c>
      <c r="F849" s="318" t="s">
        <v>13</v>
      </c>
      <c r="G849" s="227"/>
      <c r="H849" s="227"/>
      <c r="I849" s="227"/>
      <c r="J849" s="227"/>
      <c r="K849" s="315" t="s">
        <v>1546</v>
      </c>
      <c r="L849" s="59"/>
      <c r="M849" s="25"/>
      <c r="N849" s="23" t="str">
        <f t="shared" si="470"/>
        <v/>
      </c>
      <c r="O849" s="23" t="str">
        <f t="shared" si="471"/>
        <v>◄</v>
      </c>
      <c r="P849" s="24"/>
      <c r="Q849" s="21"/>
      <c r="R849" s="23" t="str">
        <f t="shared" si="472"/>
        <v/>
      </c>
      <c r="S849" s="23" t="str">
        <f t="shared" si="473"/>
        <v>◄</v>
      </c>
      <c r="T849" s="22"/>
      <c r="U849" s="21"/>
      <c r="V849" s="20"/>
      <c r="W849" s="19"/>
      <c r="X849" s="18">
        <f t="shared" si="474"/>
        <v>0</v>
      </c>
      <c r="Y849" s="17">
        <f t="shared" si="474"/>
        <v>0</v>
      </c>
      <c r="Z849" s="16"/>
      <c r="AA849" s="15">
        <f t="shared" si="475"/>
        <v>0</v>
      </c>
      <c r="AB849" s="14">
        <f t="shared" si="475"/>
        <v>0</v>
      </c>
      <c r="AC849" s="12"/>
      <c r="AD849" s="13"/>
      <c r="AE849" s="12"/>
      <c r="AF849" s="11"/>
      <c r="AG849" s="11"/>
      <c r="AH849" s="5" t="s">
        <v>0</v>
      </c>
      <c r="AI849" s="4"/>
    </row>
    <row r="850" spans="1:35" ht="15" customHeight="1" x14ac:dyDescent="0.25">
      <c r="A850" s="221"/>
      <c r="B850" s="332"/>
      <c r="C850" s="274">
        <v>4375</v>
      </c>
      <c r="D850" s="275">
        <v>41573</v>
      </c>
      <c r="E850" s="276">
        <v>0.67</v>
      </c>
      <c r="F850" s="318" t="s">
        <v>13</v>
      </c>
      <c r="G850" s="227"/>
      <c r="H850" s="227"/>
      <c r="I850" s="227"/>
      <c r="J850" s="227"/>
      <c r="K850" s="315" t="s">
        <v>1545</v>
      </c>
      <c r="L850" s="59"/>
      <c r="M850" s="25"/>
      <c r="N850" s="23" t="str">
        <f t="shared" si="470"/>
        <v/>
      </c>
      <c r="O850" s="23" t="str">
        <f t="shared" si="471"/>
        <v>◄</v>
      </c>
      <c r="P850" s="24"/>
      <c r="Q850" s="21"/>
      <c r="R850" s="23" t="str">
        <f t="shared" si="472"/>
        <v/>
      </c>
      <c r="S850" s="23" t="str">
        <f t="shared" si="473"/>
        <v>◄</v>
      </c>
      <c r="T850" s="22"/>
      <c r="U850" s="21"/>
      <c r="V850" s="20"/>
      <c r="W850" s="19"/>
      <c r="X850" s="18">
        <f t="shared" si="474"/>
        <v>0</v>
      </c>
      <c r="Y850" s="17">
        <f t="shared" si="474"/>
        <v>0</v>
      </c>
      <c r="Z850" s="16"/>
      <c r="AA850" s="15">
        <f t="shared" si="475"/>
        <v>0</v>
      </c>
      <c r="AB850" s="14">
        <f t="shared" si="475"/>
        <v>0</v>
      </c>
      <c r="AC850" s="12"/>
      <c r="AD850" s="13"/>
      <c r="AE850" s="12"/>
      <c r="AF850" s="11"/>
      <c r="AG850" s="11"/>
      <c r="AH850" s="5" t="s">
        <v>0</v>
      </c>
      <c r="AI850" s="4"/>
    </row>
    <row r="851" spans="1:35" ht="15" customHeight="1" x14ac:dyDescent="0.25">
      <c r="A851" s="221"/>
      <c r="B851" s="332"/>
      <c r="C851" s="274">
        <v>4376</v>
      </c>
      <c r="D851" s="275">
        <v>41573</v>
      </c>
      <c r="E851" s="276">
        <v>0.67</v>
      </c>
      <c r="F851" s="318" t="s">
        <v>13</v>
      </c>
      <c r="G851" s="227"/>
      <c r="H851" s="227"/>
      <c r="I851" s="227"/>
      <c r="J851" s="227"/>
      <c r="K851" s="315" t="s">
        <v>1544</v>
      </c>
      <c r="L851" s="59"/>
      <c r="M851" s="25"/>
      <c r="N851" s="23" t="str">
        <f t="shared" si="470"/>
        <v/>
      </c>
      <c r="O851" s="23" t="str">
        <f t="shared" si="471"/>
        <v>◄</v>
      </c>
      <c r="P851" s="24"/>
      <c r="Q851" s="21"/>
      <c r="R851" s="23" t="str">
        <f t="shared" si="472"/>
        <v/>
      </c>
      <c r="S851" s="23" t="str">
        <f t="shared" si="473"/>
        <v>◄</v>
      </c>
      <c r="T851" s="22"/>
      <c r="U851" s="21"/>
      <c r="V851" s="20"/>
      <c r="W851" s="19"/>
      <c r="X851" s="18">
        <f t="shared" si="474"/>
        <v>0</v>
      </c>
      <c r="Y851" s="17">
        <f t="shared" si="474"/>
        <v>0</v>
      </c>
      <c r="Z851" s="16"/>
      <c r="AA851" s="15">
        <f t="shared" si="475"/>
        <v>0</v>
      </c>
      <c r="AB851" s="14">
        <f t="shared" si="475"/>
        <v>0</v>
      </c>
      <c r="AC851" s="12"/>
      <c r="AD851" s="13"/>
      <c r="AE851" s="12"/>
      <c r="AF851" s="11"/>
      <c r="AG851" s="11"/>
      <c r="AH851" s="5" t="s">
        <v>0</v>
      </c>
      <c r="AI851" s="4"/>
    </row>
    <row r="852" spans="1:35" ht="15" customHeight="1" thickBot="1" x14ac:dyDescent="0.3">
      <c r="A852" s="221"/>
      <c r="B852" s="332"/>
      <c r="C852" s="247" t="s">
        <v>1543</v>
      </c>
      <c r="D852" s="275">
        <v>41573</v>
      </c>
      <c r="E852" s="276">
        <v>3.35</v>
      </c>
      <c r="F852" s="318" t="s">
        <v>13</v>
      </c>
      <c r="G852" s="243" t="s">
        <v>1365</v>
      </c>
      <c r="H852" s="225">
        <v>3.35</v>
      </c>
      <c r="I852" s="227"/>
      <c r="J852" s="227"/>
      <c r="K852" s="317" t="s">
        <v>1542</v>
      </c>
      <c r="L852" s="59"/>
      <c r="M852" s="25"/>
      <c r="N852" s="23" t="str">
        <f t="shared" si="470"/>
        <v/>
      </c>
      <c r="O852" s="23" t="str">
        <f t="shared" si="471"/>
        <v>◄</v>
      </c>
      <c r="P852" s="24"/>
      <c r="Q852" s="21"/>
      <c r="R852" s="23" t="str">
        <f t="shared" si="472"/>
        <v/>
      </c>
      <c r="S852" s="23" t="str">
        <f t="shared" si="473"/>
        <v>◄</v>
      </c>
      <c r="T852" s="22"/>
      <c r="U852" s="21"/>
      <c r="V852" s="20"/>
      <c r="W852" s="19"/>
      <c r="X852" s="18">
        <f t="shared" si="474"/>
        <v>0</v>
      </c>
      <c r="Y852" s="17">
        <f t="shared" si="474"/>
        <v>0</v>
      </c>
      <c r="Z852" s="16"/>
      <c r="AA852" s="15">
        <f t="shared" si="475"/>
        <v>0</v>
      </c>
      <c r="AB852" s="14">
        <f t="shared" si="475"/>
        <v>0</v>
      </c>
      <c r="AC852" s="12"/>
      <c r="AD852" s="13"/>
      <c r="AE852" s="12"/>
      <c r="AF852" s="11"/>
      <c r="AG852" s="11"/>
      <c r="AH852" s="5" t="s">
        <v>0</v>
      </c>
      <c r="AI852" s="4"/>
    </row>
    <row r="853" spans="1:35" ht="15" customHeight="1" thickTop="1" thickBot="1" x14ac:dyDescent="0.25">
      <c r="A853" s="214">
        <f>ROWS(A854:A860)-1</f>
        <v>6</v>
      </c>
      <c r="B853" s="334" t="s">
        <v>1541</v>
      </c>
      <c r="C853" s="334"/>
      <c r="D853" s="334"/>
      <c r="E853" s="334"/>
      <c r="F853" s="335"/>
      <c r="G853" s="334"/>
      <c r="H853" s="334"/>
      <c r="I853" s="334"/>
      <c r="J853" s="334"/>
      <c r="K853" s="333"/>
      <c r="L853" s="6">
        <v>41573</v>
      </c>
      <c r="M853" s="9" t="s">
        <v>1540</v>
      </c>
      <c r="N853" s="23"/>
      <c r="O853" s="33" t="str">
        <f>IF(COUNTIF(N854:N860,"?")&gt;0,"?",IF(AND(P853="◄",Q853="►"),"◄►",IF(P853="◄","◄",IF(Q853="►","►",""))))</f>
        <v>◄</v>
      </c>
      <c r="P853" s="32" t="str">
        <f>IF(SUM(P854:P860)+1=ROWS(P854:P860)-COUNTIF(P854:P860,"-"),"","◄")</f>
        <v>◄</v>
      </c>
      <c r="Q853" s="31" t="str">
        <f>IF(SUM(Q854:Q860)&gt;0,"►","")</f>
        <v/>
      </c>
      <c r="R853" s="23"/>
      <c r="S853" s="33" t="str">
        <f>IF(COUNTIF(R854:R860,"?")&gt;0,"?",IF(AND(T853="◄",U853="►"),"◄►",IF(T853="◄","◄",IF(U853="►","►",""))))</f>
        <v>◄</v>
      </c>
      <c r="T853" s="32" t="str">
        <f>IF(SUM(T854:T860)+1=ROWS(T854:T860)-COUNTIF(T854:T860,"-"),"","◄")</f>
        <v>◄</v>
      </c>
      <c r="U853" s="31" t="str">
        <f>IF(SUM(U854:U860)&gt;0,"►","")</f>
        <v/>
      </c>
      <c r="V853" s="10">
        <f>ROWS(V854:V860)-1</f>
        <v>6</v>
      </c>
      <c r="W853" s="30">
        <f>SUM(W854:W860)-W860</f>
        <v>0</v>
      </c>
      <c r="X853" s="29" t="s">
        <v>17</v>
      </c>
      <c r="Y853" s="28"/>
      <c r="Z853" s="30">
        <f>SUM(Z854:Z860)-Z860</f>
        <v>0</v>
      </c>
      <c r="AA853" s="29" t="s">
        <v>17</v>
      </c>
      <c r="AB853" s="28"/>
      <c r="AC853" s="12"/>
      <c r="AD853" s="13"/>
      <c r="AE853" s="12"/>
      <c r="AF853" s="11"/>
      <c r="AG853" s="11"/>
      <c r="AH853" s="5" t="s">
        <v>0</v>
      </c>
      <c r="AI853" s="4"/>
    </row>
    <row r="854" spans="1:35" ht="15" customHeight="1" x14ac:dyDescent="0.25">
      <c r="A854" s="221"/>
      <c r="B854" s="332"/>
      <c r="C854" s="274" t="s">
        <v>1538</v>
      </c>
      <c r="D854" s="275">
        <v>41573</v>
      </c>
      <c r="E854" s="276">
        <v>0.67</v>
      </c>
      <c r="F854" s="318" t="s">
        <v>13</v>
      </c>
      <c r="G854" s="227"/>
      <c r="H854" s="227"/>
      <c r="I854" s="227"/>
      <c r="J854" s="227"/>
      <c r="K854" s="315" t="s">
        <v>1539</v>
      </c>
      <c r="L854" s="59"/>
      <c r="M854" s="25"/>
      <c r="N854" s="23" t="str">
        <f t="shared" ref="N854:N859" si="476">IF(O854="?","?","")</f>
        <v/>
      </c>
      <c r="O854" s="23" t="str">
        <f t="shared" ref="O854:O859" si="477">IF(AND(P854="",Q854&gt;0),"?",IF(P854="","◄",IF(Q854&gt;=1,"►","")))</f>
        <v>◄</v>
      </c>
      <c r="P854" s="24"/>
      <c r="Q854" s="21"/>
      <c r="R854" s="23" t="str">
        <f t="shared" ref="R854:R859" si="478">IF(S854="?","?","")</f>
        <v/>
      </c>
      <c r="S854" s="23" t="str">
        <f t="shared" ref="S854:S859" si="479">IF(AND(T854="",U854&gt;0),"?",IF(T854="","◄",IF(U854&gt;=1,"►","")))</f>
        <v>◄</v>
      </c>
      <c r="T854" s="22"/>
      <c r="U854" s="21"/>
      <c r="V854" s="20"/>
      <c r="W854" s="19"/>
      <c r="X854" s="18">
        <f t="shared" ref="X854:Y859" si="480">(P854*W854)</f>
        <v>0</v>
      </c>
      <c r="Y854" s="17">
        <f t="shared" si="480"/>
        <v>0</v>
      </c>
      <c r="Z854" s="16"/>
      <c r="AA854" s="15">
        <f t="shared" ref="AA854:AB859" si="481">(T854*Z854)</f>
        <v>0</v>
      </c>
      <c r="AB854" s="14">
        <f t="shared" si="481"/>
        <v>0</v>
      </c>
      <c r="AC854" s="12"/>
      <c r="AD854" s="13"/>
      <c r="AE854" s="12"/>
      <c r="AF854" s="11"/>
      <c r="AG854" s="11"/>
      <c r="AH854" s="5" t="s">
        <v>0</v>
      </c>
      <c r="AI854" s="4"/>
    </row>
    <row r="855" spans="1:35" ht="15" customHeight="1" x14ac:dyDescent="0.25">
      <c r="A855" s="221"/>
      <c r="B855" s="252" t="s">
        <v>57</v>
      </c>
      <c r="C855" s="242" t="s">
        <v>1538</v>
      </c>
      <c r="D855" s="275">
        <v>41573</v>
      </c>
      <c r="E855" s="276">
        <v>6.7</v>
      </c>
      <c r="F855" s="318" t="s">
        <v>13</v>
      </c>
      <c r="G855" s="227"/>
      <c r="H855" s="227"/>
      <c r="I855" s="227"/>
      <c r="J855" s="227"/>
      <c r="K855" s="237" t="s">
        <v>1535</v>
      </c>
      <c r="L855" s="59"/>
      <c r="M855" s="25"/>
      <c r="N855" s="23" t="str">
        <f t="shared" si="476"/>
        <v/>
      </c>
      <c r="O855" s="23" t="str">
        <f t="shared" si="477"/>
        <v>◄</v>
      </c>
      <c r="P855" s="24"/>
      <c r="Q855" s="21"/>
      <c r="R855" s="23" t="str">
        <f t="shared" si="478"/>
        <v/>
      </c>
      <c r="S855" s="23" t="str">
        <f t="shared" si="479"/>
        <v>◄</v>
      </c>
      <c r="T855" s="22"/>
      <c r="U855" s="21"/>
      <c r="V855" s="20"/>
      <c r="W855" s="19"/>
      <c r="X855" s="18">
        <f t="shared" si="480"/>
        <v>0</v>
      </c>
      <c r="Y855" s="17">
        <f t="shared" si="480"/>
        <v>0</v>
      </c>
      <c r="Z855" s="16"/>
      <c r="AA855" s="15">
        <f t="shared" si="481"/>
        <v>0</v>
      </c>
      <c r="AB855" s="14">
        <f t="shared" si="481"/>
        <v>0</v>
      </c>
      <c r="AC855" s="12"/>
      <c r="AD855" s="13"/>
      <c r="AE855" s="12"/>
      <c r="AF855" s="11"/>
      <c r="AG855" s="11"/>
      <c r="AH855" s="5" t="s">
        <v>0</v>
      </c>
      <c r="AI855" s="4"/>
    </row>
    <row r="856" spans="1:35" ht="15" customHeight="1" x14ac:dyDescent="0.25">
      <c r="A856" s="221"/>
      <c r="B856" s="332"/>
      <c r="C856" s="274">
        <v>4378</v>
      </c>
      <c r="D856" s="275">
        <v>41573</v>
      </c>
      <c r="E856" s="276">
        <v>0.67</v>
      </c>
      <c r="F856" s="318" t="s">
        <v>13</v>
      </c>
      <c r="G856" s="227"/>
      <c r="H856" s="227"/>
      <c r="I856" s="227"/>
      <c r="J856" s="227"/>
      <c r="K856" s="315" t="s">
        <v>1537</v>
      </c>
      <c r="L856" s="59"/>
      <c r="M856" s="25"/>
      <c r="N856" s="23" t="str">
        <f t="shared" si="476"/>
        <v/>
      </c>
      <c r="O856" s="23" t="str">
        <f t="shared" si="477"/>
        <v>◄</v>
      </c>
      <c r="P856" s="24"/>
      <c r="Q856" s="21"/>
      <c r="R856" s="23" t="str">
        <f t="shared" si="478"/>
        <v/>
      </c>
      <c r="S856" s="23" t="str">
        <f t="shared" si="479"/>
        <v>◄</v>
      </c>
      <c r="T856" s="22"/>
      <c r="U856" s="21"/>
      <c r="V856" s="20"/>
      <c r="W856" s="19"/>
      <c r="X856" s="18">
        <f t="shared" si="480"/>
        <v>0</v>
      </c>
      <c r="Y856" s="17">
        <f t="shared" si="480"/>
        <v>0</v>
      </c>
      <c r="Z856" s="16"/>
      <c r="AA856" s="15">
        <f t="shared" si="481"/>
        <v>0</v>
      </c>
      <c r="AB856" s="14">
        <f t="shared" si="481"/>
        <v>0</v>
      </c>
      <c r="AC856" s="12"/>
      <c r="AD856" s="13"/>
      <c r="AE856" s="12"/>
      <c r="AF856" s="11"/>
      <c r="AG856" s="11"/>
      <c r="AH856" s="5" t="s">
        <v>0</v>
      </c>
      <c r="AI856" s="4"/>
    </row>
    <row r="857" spans="1:35" ht="15" customHeight="1" x14ac:dyDescent="0.25">
      <c r="A857" s="221"/>
      <c r="B857" s="252" t="s">
        <v>57</v>
      </c>
      <c r="C857" s="242">
        <v>4378</v>
      </c>
      <c r="D857" s="275">
        <v>41573</v>
      </c>
      <c r="E857" s="276">
        <v>6.7</v>
      </c>
      <c r="F857" s="318" t="s">
        <v>13</v>
      </c>
      <c r="G857" s="227"/>
      <c r="H857" s="227"/>
      <c r="I857" s="227"/>
      <c r="J857" s="227"/>
      <c r="K857" s="237" t="s">
        <v>1535</v>
      </c>
      <c r="L857" s="59"/>
      <c r="M857" s="25"/>
      <c r="N857" s="23" t="str">
        <f t="shared" si="476"/>
        <v/>
      </c>
      <c r="O857" s="23" t="str">
        <f t="shared" si="477"/>
        <v>◄</v>
      </c>
      <c r="P857" s="24"/>
      <c r="Q857" s="21"/>
      <c r="R857" s="23" t="str">
        <f t="shared" si="478"/>
        <v/>
      </c>
      <c r="S857" s="23" t="str">
        <f t="shared" si="479"/>
        <v>◄</v>
      </c>
      <c r="T857" s="22"/>
      <c r="U857" s="21"/>
      <c r="V857" s="20"/>
      <c r="W857" s="19"/>
      <c r="X857" s="18">
        <f t="shared" si="480"/>
        <v>0</v>
      </c>
      <c r="Y857" s="17">
        <f t="shared" si="480"/>
        <v>0</v>
      </c>
      <c r="Z857" s="16"/>
      <c r="AA857" s="15">
        <f t="shared" si="481"/>
        <v>0</v>
      </c>
      <c r="AB857" s="14">
        <f t="shared" si="481"/>
        <v>0</v>
      </c>
      <c r="AC857" s="12"/>
      <c r="AD857" s="13"/>
      <c r="AE857" s="12"/>
      <c r="AF857" s="11"/>
      <c r="AG857" s="11"/>
      <c r="AH857" s="5" t="s">
        <v>0</v>
      </c>
      <c r="AI857" s="4"/>
    </row>
    <row r="858" spans="1:35" ht="15" customHeight="1" x14ac:dyDescent="0.25">
      <c r="A858" s="221"/>
      <c r="B858" s="332"/>
      <c r="C858" s="274">
        <v>4379</v>
      </c>
      <c r="D858" s="275">
        <v>41573</v>
      </c>
      <c r="E858" s="276">
        <v>0.67</v>
      </c>
      <c r="F858" s="318" t="s">
        <v>13</v>
      </c>
      <c r="G858" s="227"/>
      <c r="H858" s="227"/>
      <c r="I858" s="227"/>
      <c r="J858" s="227"/>
      <c r="K858" s="315" t="s">
        <v>1536</v>
      </c>
      <c r="L858" s="59"/>
      <c r="M858" s="25"/>
      <c r="N858" s="23" t="str">
        <f t="shared" si="476"/>
        <v/>
      </c>
      <c r="O858" s="23" t="str">
        <f t="shared" si="477"/>
        <v>◄</v>
      </c>
      <c r="P858" s="24"/>
      <c r="Q858" s="21"/>
      <c r="R858" s="23" t="str">
        <f t="shared" si="478"/>
        <v/>
      </c>
      <c r="S858" s="23" t="str">
        <f t="shared" si="479"/>
        <v>◄</v>
      </c>
      <c r="T858" s="22"/>
      <c r="U858" s="21"/>
      <c r="V858" s="20"/>
      <c r="W858" s="19"/>
      <c r="X858" s="18">
        <f t="shared" si="480"/>
        <v>0</v>
      </c>
      <c r="Y858" s="17">
        <f t="shared" si="480"/>
        <v>0</v>
      </c>
      <c r="Z858" s="16"/>
      <c r="AA858" s="15">
        <f t="shared" si="481"/>
        <v>0</v>
      </c>
      <c r="AB858" s="14">
        <f t="shared" si="481"/>
        <v>0</v>
      </c>
      <c r="AC858" s="12"/>
      <c r="AD858" s="13"/>
      <c r="AE858" s="12"/>
      <c r="AF858" s="11"/>
      <c r="AG858" s="11"/>
      <c r="AH858" s="5" t="s">
        <v>0</v>
      </c>
      <c r="AI858" s="4"/>
    </row>
    <row r="859" spans="1:35" ht="15" customHeight="1" thickBot="1" x14ac:dyDescent="0.3">
      <c r="A859" s="221"/>
      <c r="B859" s="252" t="s">
        <v>57</v>
      </c>
      <c r="C859" s="242">
        <v>4379</v>
      </c>
      <c r="D859" s="275">
        <v>41573</v>
      </c>
      <c r="E859" s="276">
        <v>6.7</v>
      </c>
      <c r="F859" s="318" t="s">
        <v>13</v>
      </c>
      <c r="G859" s="227"/>
      <c r="H859" s="227"/>
      <c r="I859" s="227"/>
      <c r="J859" s="227"/>
      <c r="K859" s="237" t="s">
        <v>1535</v>
      </c>
      <c r="L859" s="59"/>
      <c r="M859" s="25"/>
      <c r="N859" s="23" t="str">
        <f t="shared" si="476"/>
        <v/>
      </c>
      <c r="O859" s="23" t="str">
        <f t="shared" si="477"/>
        <v>◄</v>
      </c>
      <c r="P859" s="24"/>
      <c r="Q859" s="21"/>
      <c r="R859" s="23" t="str">
        <f t="shared" si="478"/>
        <v/>
      </c>
      <c r="S859" s="23" t="str">
        <f t="shared" si="479"/>
        <v>◄</v>
      </c>
      <c r="T859" s="22"/>
      <c r="U859" s="21"/>
      <c r="V859" s="20"/>
      <c r="W859" s="19"/>
      <c r="X859" s="18">
        <f t="shared" si="480"/>
        <v>0</v>
      </c>
      <c r="Y859" s="17">
        <f t="shared" si="480"/>
        <v>0</v>
      </c>
      <c r="Z859" s="16"/>
      <c r="AA859" s="15">
        <f t="shared" si="481"/>
        <v>0</v>
      </c>
      <c r="AB859" s="14">
        <f t="shared" si="481"/>
        <v>0</v>
      </c>
      <c r="AC859" s="12"/>
      <c r="AD859" s="13"/>
      <c r="AE859" s="12"/>
      <c r="AF859" s="11"/>
      <c r="AG859" s="11"/>
      <c r="AH859" s="5" t="s">
        <v>0</v>
      </c>
      <c r="AI859" s="4"/>
    </row>
    <row r="860" spans="1:35" ht="15" customHeight="1" thickTop="1" thickBot="1" x14ac:dyDescent="0.25">
      <c r="A860" s="214">
        <f>ROWS(A861:A864)-1</f>
        <v>3</v>
      </c>
      <c r="B860" s="334" t="s">
        <v>1534</v>
      </c>
      <c r="C860" s="334"/>
      <c r="D860" s="334"/>
      <c r="E860" s="334"/>
      <c r="F860" s="335"/>
      <c r="G860" s="334"/>
      <c r="H860" s="334"/>
      <c r="I860" s="334"/>
      <c r="J860" s="334"/>
      <c r="K860" s="333"/>
      <c r="L860" s="6">
        <v>41573</v>
      </c>
      <c r="M860" s="9" t="s">
        <v>1533</v>
      </c>
      <c r="N860" s="23"/>
      <c r="O860" s="33" t="str">
        <f>IF(COUNTIF(N861:N864,"?")&gt;0,"?",IF(AND(P860="◄",Q860="►"),"◄►",IF(P860="◄","◄",IF(Q860="►","►",""))))</f>
        <v>◄</v>
      </c>
      <c r="P860" s="32" t="str">
        <f>IF(SUM(P861:P864)+1=ROWS(P861:P864)-COUNTIF(P861:P864,"-"),"","◄")</f>
        <v>◄</v>
      </c>
      <c r="Q860" s="31" t="str">
        <f>IF(SUM(Q861:Q864)&gt;0,"►","")</f>
        <v/>
      </c>
      <c r="R860" s="23"/>
      <c r="S860" s="33" t="str">
        <f>IF(COUNTIF(R861:R864,"?")&gt;0,"?",IF(AND(T860="◄",U860="►"),"◄►",IF(T860="◄","◄",IF(U860="►","►",""))))</f>
        <v>◄</v>
      </c>
      <c r="T860" s="32" t="str">
        <f>IF(SUM(T861:T864)+1=ROWS(T861:T864)-COUNTIF(T861:T864,"-"),"","◄")</f>
        <v>◄</v>
      </c>
      <c r="U860" s="31" t="str">
        <f>IF(SUM(U861:U864)&gt;0,"►","")</f>
        <v/>
      </c>
      <c r="V860" s="10">
        <f>ROWS(V861:V864)-1</f>
        <v>3</v>
      </c>
      <c r="W860" s="30">
        <f>SUM(W861:W864)-W864</f>
        <v>0</v>
      </c>
      <c r="X860" s="29" t="s">
        <v>17</v>
      </c>
      <c r="Y860" s="28"/>
      <c r="Z860" s="30">
        <f>SUM(Z861:Z864)-Z864</f>
        <v>0</v>
      </c>
      <c r="AA860" s="29" t="s">
        <v>17</v>
      </c>
      <c r="AB860" s="28"/>
      <c r="AC860" s="12"/>
      <c r="AD860" s="13"/>
      <c r="AE860" s="12"/>
      <c r="AF860" s="11"/>
      <c r="AG860" s="11"/>
      <c r="AH860" s="5" t="s">
        <v>0</v>
      </c>
      <c r="AI860" s="4"/>
    </row>
    <row r="861" spans="1:35" ht="15" customHeight="1" x14ac:dyDescent="0.25">
      <c r="A861" s="221"/>
      <c r="B861" s="332"/>
      <c r="C861" s="274" t="s">
        <v>1531</v>
      </c>
      <c r="D861" s="275">
        <v>41573</v>
      </c>
      <c r="E861" s="276">
        <v>0.67</v>
      </c>
      <c r="F861" s="318" t="s">
        <v>13</v>
      </c>
      <c r="G861" s="227"/>
      <c r="H861" s="227"/>
      <c r="I861" s="227"/>
      <c r="J861" s="227"/>
      <c r="K861" s="315" t="s">
        <v>1532</v>
      </c>
      <c r="L861" s="59"/>
      <c r="M861" s="25"/>
      <c r="N861" s="23" t="str">
        <f>IF(O861="?","?","")</f>
        <v/>
      </c>
      <c r="O861" s="23" t="str">
        <f>IF(AND(P861="",Q861&gt;0),"?",IF(P861="","◄",IF(Q861&gt;=1,"►","")))</f>
        <v>◄</v>
      </c>
      <c r="P861" s="24"/>
      <c r="Q861" s="21"/>
      <c r="R861" s="23" t="str">
        <f>IF(S861="?","?","")</f>
        <v/>
      </c>
      <c r="S861" s="23" t="str">
        <f>IF(AND(T861="",U861&gt;0),"?",IF(T861="","◄",IF(U861&gt;=1,"►","")))</f>
        <v>◄</v>
      </c>
      <c r="T861" s="22"/>
      <c r="U861" s="21"/>
      <c r="V861" s="20"/>
      <c r="W861" s="19"/>
      <c r="X861" s="18">
        <f t="shared" ref="X861:Y863" si="482">(P861*W861)</f>
        <v>0</v>
      </c>
      <c r="Y861" s="17">
        <f t="shared" si="482"/>
        <v>0</v>
      </c>
      <c r="Z861" s="16"/>
      <c r="AA861" s="15">
        <f t="shared" ref="AA861:AB863" si="483">(T861*Z861)</f>
        <v>0</v>
      </c>
      <c r="AB861" s="14">
        <f t="shared" si="483"/>
        <v>0</v>
      </c>
      <c r="AC861" s="12"/>
      <c r="AD861" s="13"/>
      <c r="AE861" s="12"/>
      <c r="AF861" s="11"/>
      <c r="AG861" s="11"/>
      <c r="AH861" s="5" t="s">
        <v>0</v>
      </c>
      <c r="AI861" s="4"/>
    </row>
    <row r="862" spans="1:35" ht="15" customHeight="1" x14ac:dyDescent="0.25">
      <c r="A862" s="221"/>
      <c r="B862" s="252" t="s">
        <v>57</v>
      </c>
      <c r="C862" s="242" t="s">
        <v>1531</v>
      </c>
      <c r="D862" s="275">
        <v>41573</v>
      </c>
      <c r="E862" s="276">
        <v>6.7</v>
      </c>
      <c r="F862" s="318" t="s">
        <v>13</v>
      </c>
      <c r="G862" s="227"/>
      <c r="H862" s="227"/>
      <c r="I862" s="227"/>
      <c r="J862" s="227"/>
      <c r="K862" s="237" t="s">
        <v>1530</v>
      </c>
      <c r="L862" s="59"/>
      <c r="M862" s="25"/>
      <c r="N862" s="23" t="str">
        <f>IF(O862="?","?","")</f>
        <v/>
      </c>
      <c r="O862" s="23" t="str">
        <f>IF(AND(P862="",Q862&gt;0),"?",IF(P862="","◄",IF(Q862&gt;=1,"►","")))</f>
        <v>◄</v>
      </c>
      <c r="P862" s="24"/>
      <c r="Q862" s="21"/>
      <c r="R862" s="23" t="str">
        <f>IF(S862="?","?","")</f>
        <v/>
      </c>
      <c r="S862" s="23" t="str">
        <f>IF(AND(T862="",U862&gt;0),"?",IF(T862="","◄",IF(U862&gt;=1,"►","")))</f>
        <v>◄</v>
      </c>
      <c r="T862" s="22"/>
      <c r="U862" s="21"/>
      <c r="V862" s="20"/>
      <c r="W862" s="19"/>
      <c r="X862" s="18">
        <f t="shared" si="482"/>
        <v>0</v>
      </c>
      <c r="Y862" s="17">
        <f t="shared" si="482"/>
        <v>0</v>
      </c>
      <c r="Z862" s="16"/>
      <c r="AA862" s="15">
        <f t="shared" si="483"/>
        <v>0</v>
      </c>
      <c r="AB862" s="14">
        <f t="shared" si="483"/>
        <v>0</v>
      </c>
      <c r="AC862" s="12"/>
      <c r="AD862" s="13"/>
      <c r="AE862" s="12"/>
      <c r="AF862" s="11"/>
      <c r="AG862" s="11"/>
      <c r="AH862" s="5" t="s">
        <v>0</v>
      </c>
      <c r="AI862" s="4"/>
    </row>
    <row r="863" spans="1:35" ht="15" customHeight="1" thickBot="1" x14ac:dyDescent="0.3">
      <c r="A863" s="221"/>
      <c r="B863" s="252"/>
      <c r="C863" s="242" t="s">
        <v>1529</v>
      </c>
      <c r="D863" s="275">
        <v>41573</v>
      </c>
      <c r="E863" s="276">
        <v>67</v>
      </c>
      <c r="F863" s="318" t="s">
        <v>13</v>
      </c>
      <c r="G863" s="227"/>
      <c r="H863" s="227"/>
      <c r="I863" s="227"/>
      <c r="J863" s="227"/>
      <c r="K863" s="317" t="s">
        <v>1528</v>
      </c>
      <c r="L863" s="59"/>
      <c r="M863" s="25"/>
      <c r="N863" s="23" t="str">
        <f>IF(O863="?","?","")</f>
        <v/>
      </c>
      <c r="O863" s="23" t="str">
        <f>IF(AND(P863="",Q863&gt;0),"?",IF(P863="","◄",IF(Q863&gt;=1,"►","")))</f>
        <v>◄</v>
      </c>
      <c r="P863" s="24"/>
      <c r="Q863" s="21"/>
      <c r="R863" s="23" t="str">
        <f>IF(S863="?","?","")</f>
        <v/>
      </c>
      <c r="S863" s="23" t="str">
        <f>IF(AND(T863="",U863&gt;0),"?",IF(T863="","◄",IF(U863&gt;=1,"►","")))</f>
        <v>◄</v>
      </c>
      <c r="T863" s="22"/>
      <c r="U863" s="21"/>
      <c r="V863" s="20"/>
      <c r="W863" s="19"/>
      <c r="X863" s="18">
        <f t="shared" si="482"/>
        <v>0</v>
      </c>
      <c r="Y863" s="17">
        <f t="shared" si="482"/>
        <v>0</v>
      </c>
      <c r="Z863" s="16"/>
      <c r="AA863" s="15">
        <f t="shared" si="483"/>
        <v>0</v>
      </c>
      <c r="AB863" s="14">
        <f t="shared" si="483"/>
        <v>0</v>
      </c>
      <c r="AC863" s="12"/>
      <c r="AD863" s="13"/>
      <c r="AE863" s="12"/>
      <c r="AF863" s="11"/>
      <c r="AG863" s="11"/>
      <c r="AH863" s="5" t="s">
        <v>0</v>
      </c>
      <c r="AI863" s="4"/>
    </row>
    <row r="864" spans="1:35" ht="33.6" customHeight="1" thickTop="1" thickBot="1" x14ac:dyDescent="0.25">
      <c r="A864" s="214">
        <f>ROWS(A865:A869)-1</f>
        <v>4</v>
      </c>
      <c r="B864" s="254" t="s">
        <v>1527</v>
      </c>
      <c r="C864" s="255"/>
      <c r="D864" s="255"/>
      <c r="E864" s="255"/>
      <c r="F864" s="255"/>
      <c r="G864" s="255"/>
      <c r="H864" s="255"/>
      <c r="I864" s="255"/>
      <c r="J864" s="255"/>
      <c r="K864" s="255"/>
      <c r="L864" s="6">
        <v>41573</v>
      </c>
      <c r="M864" s="9" t="s">
        <v>1526</v>
      </c>
      <c r="N864" s="23"/>
      <c r="O864" s="33" t="str">
        <f>IF(COUNTIF(N865:N869,"?")&gt;0,"?",IF(AND(P864="◄",Q864="►"),"◄►",IF(P864="◄","◄",IF(Q864="►","►",""))))</f>
        <v>◄</v>
      </c>
      <c r="P864" s="32" t="str">
        <f>IF(SUM(P865:P869)+1=ROWS(P865:P869)-COUNTIF(P865:P869,"-"),"","◄")</f>
        <v>◄</v>
      </c>
      <c r="Q864" s="31" t="str">
        <f>IF(SUM(Q865:Q869)&gt;0,"►","")</f>
        <v/>
      </c>
      <c r="R864" s="23"/>
      <c r="S864" s="33" t="str">
        <f>IF(COUNTIF(R865:R869,"?")&gt;0,"?",IF(AND(T864="◄",U864="►"),"◄►",IF(T864="◄","◄",IF(U864="►","►",""))))</f>
        <v>◄</v>
      </c>
      <c r="T864" s="32" t="str">
        <f>IF(SUM(T865:T869)+1=ROWS(T865:T869)-COUNTIF(T865:T869,"-"),"","◄")</f>
        <v>◄</v>
      </c>
      <c r="U864" s="31" t="str">
        <f>IF(SUM(U865:U869)&gt;0,"►","")</f>
        <v/>
      </c>
      <c r="V864" s="10">
        <f>ROWS(V865:V869)-1</f>
        <v>4</v>
      </c>
      <c r="W864" s="30">
        <f>SUM(W865:W869)-W869</f>
        <v>0</v>
      </c>
      <c r="X864" s="29" t="s">
        <v>17</v>
      </c>
      <c r="Y864" s="28"/>
      <c r="Z864" s="30">
        <f>SUM(Z865:Z869)-Z869</f>
        <v>0</v>
      </c>
      <c r="AA864" s="29" t="s">
        <v>17</v>
      </c>
      <c r="AB864" s="28"/>
      <c r="AC864" s="12"/>
      <c r="AD864" s="13"/>
      <c r="AE864" s="12"/>
      <c r="AF864" s="11"/>
      <c r="AG864" s="11"/>
      <c r="AH864" s="5" t="s">
        <v>0</v>
      </c>
      <c r="AI864" s="4"/>
    </row>
    <row r="865" spans="1:35" ht="15" customHeight="1" x14ac:dyDescent="0.25">
      <c r="A865" s="221"/>
      <c r="B865" s="332"/>
      <c r="C865" s="274" t="s">
        <v>1525</v>
      </c>
      <c r="D865" s="275">
        <v>41573</v>
      </c>
      <c r="E865" s="276">
        <v>0.67</v>
      </c>
      <c r="F865" s="318" t="s">
        <v>13</v>
      </c>
      <c r="G865" s="227"/>
      <c r="H865" s="227"/>
      <c r="I865" s="227"/>
      <c r="J865" s="227"/>
      <c r="K865" s="315" t="s">
        <v>1524</v>
      </c>
      <c r="L865" s="61"/>
      <c r="M865" s="60" t="s">
        <v>183</v>
      </c>
      <c r="N865" s="23" t="str">
        <f>IF(O865="?","?","")</f>
        <v/>
      </c>
      <c r="O865" s="23" t="str">
        <f>IF(AND(P865="",Q865&gt;0),"?",IF(P865="","◄",IF(Q865&gt;=1,"►","")))</f>
        <v>◄</v>
      </c>
      <c r="P865" s="24"/>
      <c r="Q865" s="21"/>
      <c r="R865" s="23" t="str">
        <f>IF(S865="?","?","")</f>
        <v/>
      </c>
      <c r="S865" s="23" t="str">
        <f>IF(AND(T865="",U865&gt;0),"?",IF(T865="","◄",IF(U865&gt;=1,"►","")))</f>
        <v>◄</v>
      </c>
      <c r="T865" s="22"/>
      <c r="U865" s="21"/>
      <c r="V865" s="20"/>
      <c r="W865" s="19"/>
      <c r="X865" s="18">
        <f t="shared" ref="X865:Y868" si="484">(P865*W865)</f>
        <v>0</v>
      </c>
      <c r="Y865" s="17">
        <f t="shared" si="484"/>
        <v>0</v>
      </c>
      <c r="Z865" s="16"/>
      <c r="AA865" s="15">
        <f t="shared" ref="AA865:AB868" si="485">(T865*Z865)</f>
        <v>0</v>
      </c>
      <c r="AB865" s="14">
        <f t="shared" si="485"/>
        <v>0</v>
      </c>
      <c r="AC865" s="12"/>
      <c r="AD865" s="13"/>
      <c r="AE865" s="12"/>
      <c r="AF865" s="11"/>
      <c r="AG865" s="11"/>
      <c r="AH865" s="5" t="s">
        <v>0</v>
      </c>
      <c r="AI865" s="4"/>
    </row>
    <row r="866" spans="1:35" ht="26.4" customHeight="1" x14ac:dyDescent="0.25">
      <c r="A866" s="221"/>
      <c r="B866" s="332"/>
      <c r="C866" s="247" t="s">
        <v>1523</v>
      </c>
      <c r="D866" s="275">
        <v>41573</v>
      </c>
      <c r="E866" s="276">
        <v>6.7</v>
      </c>
      <c r="F866" s="318" t="s">
        <v>13</v>
      </c>
      <c r="G866" s="227"/>
      <c r="H866" s="227"/>
      <c r="I866" s="227"/>
      <c r="J866" s="227"/>
      <c r="K866" s="237" t="s">
        <v>1520</v>
      </c>
      <c r="L866" s="59"/>
      <c r="M866" s="25"/>
      <c r="N866" s="23" t="str">
        <f>IF(O866="?","?","")</f>
        <v/>
      </c>
      <c r="O866" s="23" t="str">
        <f>IF(AND(P866="",Q866&gt;0),"?",IF(P866="","◄",IF(Q866&gt;=1,"►","")))</f>
        <v>◄</v>
      </c>
      <c r="P866" s="24"/>
      <c r="Q866" s="21"/>
      <c r="R866" s="23" t="str">
        <f>IF(S866="?","?","")</f>
        <v/>
      </c>
      <c r="S866" s="23" t="str">
        <f>IF(AND(T866="",U866&gt;0),"?",IF(T866="","◄",IF(U866&gt;=1,"►","")))</f>
        <v>◄</v>
      </c>
      <c r="T866" s="22"/>
      <c r="U866" s="21"/>
      <c r="V866" s="20"/>
      <c r="W866" s="19"/>
      <c r="X866" s="18">
        <f t="shared" si="484"/>
        <v>0</v>
      </c>
      <c r="Y866" s="17">
        <f t="shared" si="484"/>
        <v>0</v>
      </c>
      <c r="Z866" s="16"/>
      <c r="AA866" s="15">
        <f t="shared" si="485"/>
        <v>0</v>
      </c>
      <c r="AB866" s="14">
        <f t="shared" si="485"/>
        <v>0</v>
      </c>
      <c r="AC866" s="12"/>
      <c r="AD866" s="13"/>
      <c r="AE866" s="12"/>
      <c r="AF866" s="11"/>
      <c r="AG866" s="11"/>
      <c r="AH866" s="5" t="s">
        <v>0</v>
      </c>
      <c r="AI866" s="4"/>
    </row>
    <row r="867" spans="1:35" ht="15" customHeight="1" x14ac:dyDescent="0.25">
      <c r="A867" s="221"/>
      <c r="B867" s="332"/>
      <c r="C867" s="274">
        <v>4382</v>
      </c>
      <c r="D867" s="275">
        <v>41573</v>
      </c>
      <c r="E867" s="276">
        <v>1.03</v>
      </c>
      <c r="F867" s="199">
        <v>1</v>
      </c>
      <c r="G867" s="227"/>
      <c r="H867" s="227"/>
      <c r="I867" s="227"/>
      <c r="J867" s="227"/>
      <c r="K867" s="315" t="s">
        <v>1522</v>
      </c>
      <c r="L867" s="61"/>
      <c r="M867" s="60" t="s">
        <v>183</v>
      </c>
      <c r="N867" s="23" t="str">
        <f>IF(O867="?","?","")</f>
        <v/>
      </c>
      <c r="O867" s="23" t="str">
        <f>IF(AND(P867="",Q867&gt;0),"?",IF(P867="","◄",IF(Q867&gt;=1,"►","")))</f>
        <v>◄</v>
      </c>
      <c r="P867" s="24"/>
      <c r="Q867" s="21"/>
      <c r="R867" s="23" t="str">
        <f>IF(S867="?","?","")</f>
        <v/>
      </c>
      <c r="S867" s="23" t="str">
        <f>IF(AND(T867="",U867&gt;0),"?",IF(T867="","◄",IF(U867&gt;=1,"►","")))</f>
        <v>◄</v>
      </c>
      <c r="T867" s="22"/>
      <c r="U867" s="21"/>
      <c r="V867" s="20"/>
      <c r="W867" s="19"/>
      <c r="X867" s="18">
        <f t="shared" si="484"/>
        <v>0</v>
      </c>
      <c r="Y867" s="17">
        <f t="shared" si="484"/>
        <v>0</v>
      </c>
      <c r="Z867" s="16"/>
      <c r="AA867" s="15">
        <f t="shared" si="485"/>
        <v>0</v>
      </c>
      <c r="AB867" s="14">
        <f t="shared" si="485"/>
        <v>0</v>
      </c>
      <c r="AC867" s="12"/>
      <c r="AD867" s="13"/>
      <c r="AE867" s="12"/>
      <c r="AF867" s="11"/>
      <c r="AG867" s="11"/>
      <c r="AH867" s="5" t="s">
        <v>0</v>
      </c>
      <c r="AI867" s="4"/>
    </row>
    <row r="868" spans="1:35" ht="15.6" customHeight="1" thickBot="1" x14ac:dyDescent="0.3">
      <c r="A868" s="221"/>
      <c r="B868" s="332"/>
      <c r="C868" s="247" t="s">
        <v>1521</v>
      </c>
      <c r="D868" s="275">
        <v>41573</v>
      </c>
      <c r="E868" s="276">
        <v>10.3</v>
      </c>
      <c r="F868" s="199">
        <v>1</v>
      </c>
      <c r="G868" s="227"/>
      <c r="H868" s="227"/>
      <c r="I868" s="227"/>
      <c r="J868" s="227"/>
      <c r="K868" s="340" t="s">
        <v>1520</v>
      </c>
      <c r="L868" s="59"/>
      <c r="M868" s="25"/>
      <c r="N868" s="23" t="str">
        <f>IF(O868="?","?","")</f>
        <v/>
      </c>
      <c r="O868" s="23" t="str">
        <f>IF(AND(P868="",Q868&gt;0),"?",IF(P868="","◄",IF(Q868&gt;=1,"►","")))</f>
        <v>◄</v>
      </c>
      <c r="P868" s="24"/>
      <c r="Q868" s="21"/>
      <c r="R868" s="23" t="str">
        <f>IF(S868="?","?","")</f>
        <v/>
      </c>
      <c r="S868" s="23" t="str">
        <f>IF(AND(T868="",U868&gt;0),"?",IF(T868="","◄",IF(U868&gt;=1,"►","")))</f>
        <v>◄</v>
      </c>
      <c r="T868" s="22"/>
      <c r="U868" s="21"/>
      <c r="V868" s="20"/>
      <c r="W868" s="19"/>
      <c r="X868" s="18">
        <f t="shared" si="484"/>
        <v>0</v>
      </c>
      <c r="Y868" s="17">
        <f t="shared" si="484"/>
        <v>0</v>
      </c>
      <c r="Z868" s="16"/>
      <c r="AA868" s="15">
        <f t="shared" si="485"/>
        <v>0</v>
      </c>
      <c r="AB868" s="14">
        <f t="shared" si="485"/>
        <v>0</v>
      </c>
      <c r="AC868" s="12"/>
      <c r="AD868" s="13"/>
      <c r="AE868" s="12"/>
      <c r="AF868" s="11"/>
      <c r="AG868" s="11"/>
      <c r="AH868" s="5" t="s">
        <v>0</v>
      </c>
      <c r="AI868" s="4"/>
    </row>
    <row r="869" spans="1:35" ht="15" customHeight="1" thickTop="1" thickBot="1" x14ac:dyDescent="0.25">
      <c r="A869" s="214">
        <f>ROWS(A870:A881)-1</f>
        <v>11</v>
      </c>
      <c r="B869" s="334" t="s">
        <v>1519</v>
      </c>
      <c r="C869" s="334"/>
      <c r="D869" s="334"/>
      <c r="E869" s="334"/>
      <c r="F869" s="335"/>
      <c r="G869" s="334"/>
      <c r="H869" s="334"/>
      <c r="I869" s="334"/>
      <c r="J869" s="334"/>
      <c r="K869" s="333"/>
      <c r="L869" s="6">
        <v>41664</v>
      </c>
      <c r="M869" s="9" t="s">
        <v>1518</v>
      </c>
      <c r="N869" s="23"/>
      <c r="O869" s="33" t="str">
        <f>IF(COUNTIF(N870:N881,"?")&gt;0,"?",IF(AND(P869="◄",Q869="►"),"◄►",IF(P869="◄","◄",IF(Q869="►","►",""))))</f>
        <v>◄</v>
      </c>
      <c r="P869" s="32" t="str">
        <f>IF(SUM(P870:P881)+1=ROWS(P870:P881)-COUNTIF(P870:P881,"-"),"","◄")</f>
        <v>◄</v>
      </c>
      <c r="Q869" s="31" t="str">
        <f>IF(SUM(Q870:Q881)&gt;0,"►","")</f>
        <v/>
      </c>
      <c r="R869" s="23"/>
      <c r="S869" s="33" t="str">
        <f>IF(COUNTIF(R870:R881,"?")&gt;0,"?",IF(AND(T869="◄",U869="►"),"◄►",IF(T869="◄","◄",IF(U869="►","►",""))))</f>
        <v>◄</v>
      </c>
      <c r="T869" s="32" t="str">
        <f>IF(SUM(T870:T881)+1=ROWS(T870:T881)-COUNTIF(T870:T881,"-"),"","◄")</f>
        <v>◄</v>
      </c>
      <c r="U869" s="31" t="str">
        <f>IF(SUM(U870:U881)&gt;0,"►","")</f>
        <v/>
      </c>
      <c r="V869" s="10">
        <f>ROWS(V870:V881)-1</f>
        <v>11</v>
      </c>
      <c r="W869" s="30">
        <f>SUM(W870:W881)-W881</f>
        <v>0</v>
      </c>
      <c r="X869" s="29" t="s">
        <v>17</v>
      </c>
      <c r="Y869" s="28"/>
      <c r="Z869" s="30">
        <f>SUM(Z870:Z881)-Z881</f>
        <v>0</v>
      </c>
      <c r="AA869" s="29" t="s">
        <v>17</v>
      </c>
      <c r="AB869" s="28"/>
      <c r="AC869" s="43" t="str">
        <f>IF(AD869="◄","◄",IF(AD869="ok","►",""))</f>
        <v>◄</v>
      </c>
      <c r="AD869" s="42" t="str">
        <f>IF(AD870&gt;0,"OK","◄")</f>
        <v>◄</v>
      </c>
      <c r="AE869" s="41" t="str">
        <f>IF(AND(AF869="◄",AG869="►"),"◄?►",IF(AF869="◄","◄",IF(AG869="►","►","")))</f>
        <v>◄</v>
      </c>
      <c r="AF869" s="32" t="str">
        <f>IF(AF870&gt;0,"","◄")</f>
        <v>◄</v>
      </c>
      <c r="AG869" s="31" t="str">
        <f>IF(AG870&gt;0,"►","")</f>
        <v/>
      </c>
      <c r="AH869" s="5" t="s">
        <v>0</v>
      </c>
      <c r="AI869" s="4"/>
    </row>
    <row r="870" spans="1:35" ht="15" customHeight="1" x14ac:dyDescent="0.25">
      <c r="A870" s="221"/>
      <c r="B870" s="240"/>
      <c r="C870" s="274" t="s">
        <v>1517</v>
      </c>
      <c r="D870" s="314">
        <v>41664</v>
      </c>
      <c r="E870" s="276">
        <v>0.7</v>
      </c>
      <c r="F870" s="277" t="s">
        <v>13</v>
      </c>
      <c r="G870" s="227"/>
      <c r="H870" s="227"/>
      <c r="I870" s="227"/>
      <c r="J870" s="227"/>
      <c r="K870" s="313" t="s">
        <v>1516</v>
      </c>
      <c r="L870" s="26"/>
      <c r="M870" s="25"/>
      <c r="N870" s="23" t="str">
        <f t="shared" ref="N870:N880" si="486">IF(O870="?","?","")</f>
        <v/>
      </c>
      <c r="O870" s="23" t="str">
        <f t="shared" ref="O870:O880" si="487">IF(AND(P870="",Q870&gt;0),"?",IF(P870="","◄",IF(Q870&gt;=1,"►","")))</f>
        <v>◄</v>
      </c>
      <c r="P870" s="24"/>
      <c r="Q870" s="21"/>
      <c r="R870" s="23" t="str">
        <f t="shared" ref="R870:R880" si="488">IF(S870="?","?","")</f>
        <v/>
      </c>
      <c r="S870" s="23" t="str">
        <f t="shared" ref="S870:S880" si="489">IF(AND(T870="",U870&gt;0),"?",IF(T870="","◄",IF(U870&gt;=1,"►","")))</f>
        <v>◄</v>
      </c>
      <c r="T870" s="22"/>
      <c r="U870" s="21"/>
      <c r="V870" s="20"/>
      <c r="W870" s="19"/>
      <c r="X870" s="18">
        <f t="shared" ref="X870:X880" si="490">(P870*W870)</f>
        <v>0</v>
      </c>
      <c r="Y870" s="17">
        <f t="shared" ref="Y870:Y880" si="491">(Q870*X870)</f>
        <v>0</v>
      </c>
      <c r="Z870" s="16"/>
      <c r="AA870" s="15">
        <f t="shared" ref="AA870:AA880" si="492">(T870*Z870)</f>
        <v>0</v>
      </c>
      <c r="AB870" s="14">
        <f t="shared" ref="AB870:AB880" si="493">(U870*AA870)</f>
        <v>0</v>
      </c>
      <c r="AC870" s="39" t="str">
        <f>IF(AD870&gt;0,"ok","◄")</f>
        <v>◄</v>
      </c>
      <c r="AD870" s="40"/>
      <c r="AE870" s="39" t="str">
        <f>IF(AND(AF870="",AG870&gt;0),"?",IF(AF870="","◄",IF(AG870&gt;=1,"►","")))</f>
        <v>◄</v>
      </c>
      <c r="AF870" s="38"/>
      <c r="AG870" s="37"/>
      <c r="AH870" s="5" t="s">
        <v>0</v>
      </c>
      <c r="AI870" s="4"/>
    </row>
    <row r="871" spans="1:35" ht="15" customHeight="1" x14ac:dyDescent="0.25">
      <c r="A871" s="221"/>
      <c r="B871" s="240"/>
      <c r="C871" s="274">
        <v>4384</v>
      </c>
      <c r="D871" s="314">
        <v>41664</v>
      </c>
      <c r="E871" s="276">
        <v>0.7</v>
      </c>
      <c r="F871" s="277" t="s">
        <v>13</v>
      </c>
      <c r="G871" s="227"/>
      <c r="H871" s="227"/>
      <c r="I871" s="227"/>
      <c r="J871" s="227"/>
      <c r="K871" s="315" t="s">
        <v>1515</v>
      </c>
      <c r="L871" s="26"/>
      <c r="M871" s="25"/>
      <c r="N871" s="23" t="str">
        <f t="shared" si="486"/>
        <v/>
      </c>
      <c r="O871" s="23" t="str">
        <f t="shared" si="487"/>
        <v>◄</v>
      </c>
      <c r="P871" s="24"/>
      <c r="Q871" s="21"/>
      <c r="R871" s="23" t="str">
        <f t="shared" si="488"/>
        <v/>
      </c>
      <c r="S871" s="23" t="str">
        <f t="shared" si="489"/>
        <v>◄</v>
      </c>
      <c r="T871" s="22"/>
      <c r="U871" s="21"/>
      <c r="V871" s="20"/>
      <c r="W871" s="19"/>
      <c r="X871" s="18">
        <f t="shared" si="490"/>
        <v>0</v>
      </c>
      <c r="Y871" s="17">
        <f t="shared" si="491"/>
        <v>0</v>
      </c>
      <c r="Z871" s="16"/>
      <c r="AA871" s="15">
        <f t="shared" si="492"/>
        <v>0</v>
      </c>
      <c r="AB871" s="14">
        <f t="shared" si="493"/>
        <v>0</v>
      </c>
      <c r="AC871" s="12"/>
      <c r="AD871" s="13"/>
      <c r="AE871" s="12"/>
      <c r="AF871" s="149" t="str">
        <f>LEFT(M869,17)</f>
        <v>▬ Philanews Nr. 1</v>
      </c>
      <c r="AG871" s="150"/>
      <c r="AH871" s="5" t="s">
        <v>0</v>
      </c>
      <c r="AI871" s="4"/>
    </row>
    <row r="872" spans="1:35" ht="15" customHeight="1" x14ac:dyDescent="0.25">
      <c r="A872" s="221"/>
      <c r="B872" s="240"/>
      <c r="C872" s="274">
        <v>4385</v>
      </c>
      <c r="D872" s="314">
        <v>41664</v>
      </c>
      <c r="E872" s="276">
        <v>0.7</v>
      </c>
      <c r="F872" s="277" t="s">
        <v>13</v>
      </c>
      <c r="G872" s="227"/>
      <c r="H872" s="227"/>
      <c r="I872" s="227"/>
      <c r="J872" s="227"/>
      <c r="K872" s="315" t="s">
        <v>1514</v>
      </c>
      <c r="L872" s="26"/>
      <c r="M872" s="25"/>
      <c r="N872" s="23" t="str">
        <f t="shared" si="486"/>
        <v/>
      </c>
      <c r="O872" s="23" t="str">
        <f t="shared" si="487"/>
        <v>◄</v>
      </c>
      <c r="P872" s="24"/>
      <c r="Q872" s="21"/>
      <c r="R872" s="23" t="str">
        <f t="shared" si="488"/>
        <v/>
      </c>
      <c r="S872" s="23" t="str">
        <f t="shared" si="489"/>
        <v>◄</v>
      </c>
      <c r="T872" s="22"/>
      <c r="U872" s="21"/>
      <c r="V872" s="20"/>
      <c r="W872" s="19"/>
      <c r="X872" s="18">
        <f t="shared" si="490"/>
        <v>0</v>
      </c>
      <c r="Y872" s="17">
        <f t="shared" si="491"/>
        <v>0</v>
      </c>
      <c r="Z872" s="16"/>
      <c r="AA872" s="15">
        <f t="shared" si="492"/>
        <v>0</v>
      </c>
      <c r="AB872" s="14">
        <f t="shared" si="493"/>
        <v>0</v>
      </c>
      <c r="AC872" s="12"/>
      <c r="AD872" s="13"/>
      <c r="AE872" s="12"/>
      <c r="AF872" s="151"/>
      <c r="AG872" s="152"/>
      <c r="AH872" s="5" t="s">
        <v>0</v>
      </c>
      <c r="AI872" s="4"/>
    </row>
    <row r="873" spans="1:35" ht="15" customHeight="1" x14ac:dyDescent="0.25">
      <c r="A873" s="221"/>
      <c r="B873" s="240"/>
      <c r="C873" s="274">
        <v>4386</v>
      </c>
      <c r="D873" s="314">
        <v>41664</v>
      </c>
      <c r="E873" s="276">
        <v>0.7</v>
      </c>
      <c r="F873" s="277" t="s">
        <v>13</v>
      </c>
      <c r="G873" s="227"/>
      <c r="H873" s="227"/>
      <c r="I873" s="227"/>
      <c r="J873" s="227"/>
      <c r="K873" s="315" t="s">
        <v>1513</v>
      </c>
      <c r="L873" s="26"/>
      <c r="M873" s="25"/>
      <c r="N873" s="23" t="str">
        <f t="shared" si="486"/>
        <v/>
      </c>
      <c r="O873" s="23" t="str">
        <f t="shared" si="487"/>
        <v>◄</v>
      </c>
      <c r="P873" s="24"/>
      <c r="Q873" s="21"/>
      <c r="R873" s="23" t="str">
        <f t="shared" si="488"/>
        <v/>
      </c>
      <c r="S873" s="23" t="str">
        <f t="shared" si="489"/>
        <v>◄</v>
      </c>
      <c r="T873" s="22"/>
      <c r="U873" s="21"/>
      <c r="V873" s="20"/>
      <c r="W873" s="19"/>
      <c r="X873" s="18">
        <f t="shared" si="490"/>
        <v>0</v>
      </c>
      <c r="Y873" s="17">
        <f t="shared" si="491"/>
        <v>0</v>
      </c>
      <c r="Z873" s="16"/>
      <c r="AA873" s="15">
        <f t="shared" si="492"/>
        <v>0</v>
      </c>
      <c r="AB873" s="14">
        <f t="shared" si="493"/>
        <v>0</v>
      </c>
      <c r="AC873" s="12"/>
      <c r="AD873" s="13"/>
      <c r="AE873" s="12"/>
      <c r="AF873" s="36" t="s">
        <v>47</v>
      </c>
      <c r="AG873" s="35">
        <f>D870</f>
        <v>41664</v>
      </c>
      <c r="AH873" s="5" t="s">
        <v>0</v>
      </c>
      <c r="AI873" s="4"/>
    </row>
    <row r="874" spans="1:35" ht="15" customHeight="1" x14ac:dyDescent="0.25">
      <c r="A874" s="221"/>
      <c r="B874" s="240"/>
      <c r="C874" s="274">
        <v>4387</v>
      </c>
      <c r="D874" s="314">
        <v>41664</v>
      </c>
      <c r="E874" s="276">
        <v>0.7</v>
      </c>
      <c r="F874" s="277" t="s">
        <v>13</v>
      </c>
      <c r="G874" s="227"/>
      <c r="H874" s="227"/>
      <c r="I874" s="227"/>
      <c r="J874" s="227"/>
      <c r="K874" s="315" t="s">
        <v>1512</v>
      </c>
      <c r="L874" s="26"/>
      <c r="M874" s="25"/>
      <c r="N874" s="23" t="str">
        <f t="shared" si="486"/>
        <v/>
      </c>
      <c r="O874" s="23" t="str">
        <f t="shared" si="487"/>
        <v>◄</v>
      </c>
      <c r="P874" s="24"/>
      <c r="Q874" s="21"/>
      <c r="R874" s="23" t="str">
        <f t="shared" si="488"/>
        <v/>
      </c>
      <c r="S874" s="23" t="str">
        <f t="shared" si="489"/>
        <v>◄</v>
      </c>
      <c r="T874" s="22"/>
      <c r="U874" s="21"/>
      <c r="V874" s="20"/>
      <c r="W874" s="19"/>
      <c r="X874" s="18">
        <f t="shared" si="490"/>
        <v>0</v>
      </c>
      <c r="Y874" s="17">
        <f t="shared" si="491"/>
        <v>0</v>
      </c>
      <c r="Z874" s="16"/>
      <c r="AA874" s="15">
        <f t="shared" si="492"/>
        <v>0</v>
      </c>
      <c r="AB874" s="14">
        <f t="shared" si="493"/>
        <v>0</v>
      </c>
      <c r="AC874" s="12"/>
      <c r="AD874" s="13"/>
      <c r="AE874" s="12"/>
      <c r="AF874" s="11"/>
      <c r="AG874" s="11"/>
      <c r="AH874" s="5" t="s">
        <v>0</v>
      </c>
      <c r="AI874" s="4"/>
    </row>
    <row r="875" spans="1:35" ht="15" customHeight="1" x14ac:dyDescent="0.25">
      <c r="A875" s="221"/>
      <c r="B875" s="240"/>
      <c r="C875" s="274">
        <v>4388</v>
      </c>
      <c r="D875" s="314">
        <v>41664</v>
      </c>
      <c r="E875" s="276">
        <v>0.7</v>
      </c>
      <c r="F875" s="277" t="s">
        <v>13</v>
      </c>
      <c r="G875" s="227"/>
      <c r="H875" s="227"/>
      <c r="I875" s="227"/>
      <c r="J875" s="227"/>
      <c r="K875" s="315" t="s">
        <v>1511</v>
      </c>
      <c r="L875" s="26"/>
      <c r="M875" s="25"/>
      <c r="N875" s="23" t="str">
        <f t="shared" si="486"/>
        <v/>
      </c>
      <c r="O875" s="23" t="str">
        <f t="shared" si="487"/>
        <v>◄</v>
      </c>
      <c r="P875" s="24"/>
      <c r="Q875" s="21"/>
      <c r="R875" s="23" t="str">
        <f t="shared" si="488"/>
        <v/>
      </c>
      <c r="S875" s="23" t="str">
        <f t="shared" si="489"/>
        <v>◄</v>
      </c>
      <c r="T875" s="22"/>
      <c r="U875" s="21"/>
      <c r="V875" s="20"/>
      <c r="W875" s="19"/>
      <c r="X875" s="18">
        <f t="shared" si="490"/>
        <v>0</v>
      </c>
      <c r="Y875" s="17">
        <f t="shared" si="491"/>
        <v>0</v>
      </c>
      <c r="Z875" s="16"/>
      <c r="AA875" s="15">
        <f t="shared" si="492"/>
        <v>0</v>
      </c>
      <c r="AB875" s="14">
        <f t="shared" si="493"/>
        <v>0</v>
      </c>
      <c r="AC875" s="12"/>
      <c r="AD875" s="13"/>
      <c r="AE875" s="12"/>
      <c r="AF875" s="11"/>
      <c r="AG875" s="11"/>
      <c r="AH875" s="5" t="s">
        <v>0</v>
      </c>
      <c r="AI875" s="4"/>
    </row>
    <row r="876" spans="1:35" ht="15" customHeight="1" x14ac:dyDescent="0.25">
      <c r="A876" s="221"/>
      <c r="B876" s="240"/>
      <c r="C876" s="274">
        <v>4389</v>
      </c>
      <c r="D876" s="314">
        <v>41664</v>
      </c>
      <c r="E876" s="276">
        <v>0.7</v>
      </c>
      <c r="F876" s="277" t="s">
        <v>13</v>
      </c>
      <c r="G876" s="227"/>
      <c r="H876" s="227"/>
      <c r="I876" s="227"/>
      <c r="J876" s="227"/>
      <c r="K876" s="315" t="s">
        <v>1510</v>
      </c>
      <c r="L876" s="26"/>
      <c r="M876" s="25"/>
      <c r="N876" s="23" t="str">
        <f t="shared" si="486"/>
        <v/>
      </c>
      <c r="O876" s="23" t="str">
        <f t="shared" si="487"/>
        <v>◄</v>
      </c>
      <c r="P876" s="24"/>
      <c r="Q876" s="21"/>
      <c r="R876" s="23" t="str">
        <f t="shared" si="488"/>
        <v/>
      </c>
      <c r="S876" s="23" t="str">
        <f t="shared" si="489"/>
        <v>◄</v>
      </c>
      <c r="T876" s="22"/>
      <c r="U876" s="21"/>
      <c r="V876" s="20"/>
      <c r="W876" s="19"/>
      <c r="X876" s="18">
        <f t="shared" si="490"/>
        <v>0</v>
      </c>
      <c r="Y876" s="17">
        <f t="shared" si="491"/>
        <v>0</v>
      </c>
      <c r="Z876" s="16"/>
      <c r="AA876" s="15">
        <f t="shared" si="492"/>
        <v>0</v>
      </c>
      <c r="AB876" s="14">
        <f t="shared" si="493"/>
        <v>0</v>
      </c>
      <c r="AC876" s="12"/>
      <c r="AD876" s="13"/>
      <c r="AE876" s="12"/>
      <c r="AF876" s="11"/>
      <c r="AG876" s="11"/>
      <c r="AH876" s="5" t="s">
        <v>0</v>
      </c>
      <c r="AI876" s="4"/>
    </row>
    <row r="877" spans="1:35" ht="15" customHeight="1" x14ac:dyDescent="0.25">
      <c r="A877" s="221"/>
      <c r="B877" s="240"/>
      <c r="C877" s="274">
        <v>4390</v>
      </c>
      <c r="D877" s="314">
        <v>41664</v>
      </c>
      <c r="E877" s="276">
        <v>0.7</v>
      </c>
      <c r="F877" s="277" t="s">
        <v>13</v>
      </c>
      <c r="G877" s="227"/>
      <c r="H877" s="227"/>
      <c r="I877" s="227"/>
      <c r="J877" s="227"/>
      <c r="K877" s="315" t="s">
        <v>1509</v>
      </c>
      <c r="L877" s="26"/>
      <c r="M877" s="25"/>
      <c r="N877" s="23" t="str">
        <f t="shared" si="486"/>
        <v/>
      </c>
      <c r="O877" s="23" t="str">
        <f t="shared" si="487"/>
        <v>◄</v>
      </c>
      <c r="P877" s="24"/>
      <c r="Q877" s="21"/>
      <c r="R877" s="23" t="str">
        <f t="shared" si="488"/>
        <v/>
      </c>
      <c r="S877" s="23" t="str">
        <f t="shared" si="489"/>
        <v>◄</v>
      </c>
      <c r="T877" s="22"/>
      <c r="U877" s="21"/>
      <c r="V877" s="20"/>
      <c r="W877" s="19"/>
      <c r="X877" s="18">
        <f t="shared" si="490"/>
        <v>0</v>
      </c>
      <c r="Y877" s="17">
        <f t="shared" si="491"/>
        <v>0</v>
      </c>
      <c r="Z877" s="16"/>
      <c r="AA877" s="15">
        <f t="shared" si="492"/>
        <v>0</v>
      </c>
      <c r="AB877" s="14">
        <f t="shared" si="493"/>
        <v>0</v>
      </c>
      <c r="AC877" s="12"/>
      <c r="AD877" s="13"/>
      <c r="AE877" s="12"/>
      <c r="AF877" s="11"/>
      <c r="AG877" s="11"/>
      <c r="AH877" s="5" t="s">
        <v>0</v>
      </c>
      <c r="AI877" s="4"/>
    </row>
    <row r="878" spans="1:35" ht="15" customHeight="1" x14ac:dyDescent="0.25">
      <c r="A878" s="221"/>
      <c r="B878" s="240"/>
      <c r="C878" s="274">
        <v>4391</v>
      </c>
      <c r="D878" s="314">
        <v>41664</v>
      </c>
      <c r="E878" s="276">
        <v>0.7</v>
      </c>
      <c r="F878" s="277" t="s">
        <v>13</v>
      </c>
      <c r="G878" s="227"/>
      <c r="H878" s="227"/>
      <c r="I878" s="227"/>
      <c r="J878" s="227"/>
      <c r="K878" s="315" t="s">
        <v>1508</v>
      </c>
      <c r="L878" s="26"/>
      <c r="M878" s="25"/>
      <c r="N878" s="23" t="str">
        <f t="shared" si="486"/>
        <v/>
      </c>
      <c r="O878" s="23" t="str">
        <f t="shared" si="487"/>
        <v>◄</v>
      </c>
      <c r="P878" s="24"/>
      <c r="Q878" s="21"/>
      <c r="R878" s="23" t="str">
        <f t="shared" si="488"/>
        <v/>
      </c>
      <c r="S878" s="23" t="str">
        <f t="shared" si="489"/>
        <v>◄</v>
      </c>
      <c r="T878" s="22"/>
      <c r="U878" s="21"/>
      <c r="V878" s="20"/>
      <c r="W878" s="19"/>
      <c r="X878" s="18">
        <f t="shared" si="490"/>
        <v>0</v>
      </c>
      <c r="Y878" s="17">
        <f t="shared" si="491"/>
        <v>0</v>
      </c>
      <c r="Z878" s="16"/>
      <c r="AA878" s="15">
        <f t="shared" si="492"/>
        <v>0</v>
      </c>
      <c r="AB878" s="14">
        <f t="shared" si="493"/>
        <v>0</v>
      </c>
      <c r="AC878" s="12"/>
      <c r="AD878" s="13"/>
      <c r="AE878" s="12"/>
      <c r="AF878" s="11"/>
      <c r="AG878" s="11"/>
      <c r="AH878" s="5" t="s">
        <v>0</v>
      </c>
      <c r="AI878" s="4"/>
    </row>
    <row r="879" spans="1:35" ht="15" customHeight="1" x14ac:dyDescent="0.25">
      <c r="A879" s="221"/>
      <c r="B879" s="240"/>
      <c r="C879" s="274">
        <v>4392</v>
      </c>
      <c r="D879" s="314">
        <v>41664</v>
      </c>
      <c r="E879" s="276">
        <v>0.7</v>
      </c>
      <c r="F879" s="277" t="s">
        <v>13</v>
      </c>
      <c r="G879" s="227"/>
      <c r="H879" s="227"/>
      <c r="I879" s="227"/>
      <c r="J879" s="227"/>
      <c r="K879" s="315" t="s">
        <v>1507</v>
      </c>
      <c r="L879" s="26"/>
      <c r="M879" s="25"/>
      <c r="N879" s="23" t="str">
        <f t="shared" si="486"/>
        <v/>
      </c>
      <c r="O879" s="23" t="str">
        <f t="shared" si="487"/>
        <v>◄</v>
      </c>
      <c r="P879" s="24"/>
      <c r="Q879" s="21"/>
      <c r="R879" s="23" t="str">
        <f t="shared" si="488"/>
        <v/>
      </c>
      <c r="S879" s="23" t="str">
        <f t="shared" si="489"/>
        <v>◄</v>
      </c>
      <c r="T879" s="22"/>
      <c r="U879" s="21"/>
      <c r="V879" s="20"/>
      <c r="W879" s="19"/>
      <c r="X879" s="18">
        <f t="shared" si="490"/>
        <v>0</v>
      </c>
      <c r="Y879" s="17">
        <f t="shared" si="491"/>
        <v>0</v>
      </c>
      <c r="Z879" s="16"/>
      <c r="AA879" s="15">
        <f t="shared" si="492"/>
        <v>0</v>
      </c>
      <c r="AB879" s="14">
        <f t="shared" si="493"/>
        <v>0</v>
      </c>
      <c r="AC879" s="12"/>
      <c r="AD879" s="13"/>
      <c r="AE879" s="12"/>
      <c r="AF879" s="11"/>
      <c r="AG879" s="11"/>
      <c r="AH879" s="5" t="s">
        <v>0</v>
      </c>
      <c r="AI879" s="4"/>
    </row>
    <row r="880" spans="1:35" ht="15" customHeight="1" thickBot="1" x14ac:dyDescent="0.3">
      <c r="A880" s="221"/>
      <c r="B880" s="240"/>
      <c r="C880" s="247" t="s">
        <v>1506</v>
      </c>
      <c r="D880" s="314">
        <v>41664</v>
      </c>
      <c r="E880" s="276">
        <v>7.0000000000000009</v>
      </c>
      <c r="F880" s="277" t="s">
        <v>13</v>
      </c>
      <c r="G880" s="227"/>
      <c r="H880" s="227"/>
      <c r="I880" s="227"/>
      <c r="J880" s="227"/>
      <c r="K880" s="306" t="s">
        <v>1505</v>
      </c>
      <c r="L880" s="26"/>
      <c r="M880" s="25"/>
      <c r="N880" s="23" t="str">
        <f t="shared" si="486"/>
        <v/>
      </c>
      <c r="O880" s="23" t="str">
        <f t="shared" si="487"/>
        <v>◄</v>
      </c>
      <c r="P880" s="24"/>
      <c r="Q880" s="21"/>
      <c r="R880" s="23" t="str">
        <f t="shared" si="488"/>
        <v/>
      </c>
      <c r="S880" s="23" t="str">
        <f t="shared" si="489"/>
        <v>◄</v>
      </c>
      <c r="T880" s="22"/>
      <c r="U880" s="21"/>
      <c r="V880" s="20"/>
      <c r="W880" s="19"/>
      <c r="X880" s="18">
        <f t="shared" si="490"/>
        <v>0</v>
      </c>
      <c r="Y880" s="17">
        <f t="shared" si="491"/>
        <v>0</v>
      </c>
      <c r="Z880" s="16"/>
      <c r="AA880" s="15">
        <f t="shared" si="492"/>
        <v>0</v>
      </c>
      <c r="AB880" s="14">
        <f t="shared" si="493"/>
        <v>0</v>
      </c>
      <c r="AC880" s="12"/>
      <c r="AD880" s="13"/>
      <c r="AE880" s="12"/>
      <c r="AF880" s="11"/>
      <c r="AG880" s="11"/>
      <c r="AH880" s="5" t="s">
        <v>0</v>
      </c>
      <c r="AI880" s="4"/>
    </row>
    <row r="881" spans="1:35" ht="15" customHeight="1" thickTop="1" thickBot="1" x14ac:dyDescent="0.25">
      <c r="A881" s="214">
        <f>ROWS(A882:A893)-1</f>
        <v>11</v>
      </c>
      <c r="B881" s="334" t="s">
        <v>1504</v>
      </c>
      <c r="C881" s="334"/>
      <c r="D881" s="335"/>
      <c r="E881" s="334"/>
      <c r="F881" s="335"/>
      <c r="G881" s="334"/>
      <c r="H881" s="334"/>
      <c r="I881" s="334"/>
      <c r="J881" s="334"/>
      <c r="K881" s="333"/>
      <c r="L881" s="6">
        <v>41664</v>
      </c>
      <c r="M881" s="9" t="s">
        <v>1503</v>
      </c>
      <c r="N881" s="23"/>
      <c r="O881" s="33" t="str">
        <f>IF(COUNTIF(N882:N893,"?")&gt;0,"?",IF(AND(P881="◄",Q881="►"),"◄►",IF(P881="◄","◄",IF(Q881="►","►",""))))</f>
        <v>◄</v>
      </c>
      <c r="P881" s="32" t="str">
        <f>IF(SUM(P882:P893)+1=ROWS(P882:P893)-COUNTIF(P882:P893,"-"),"","◄")</f>
        <v>◄</v>
      </c>
      <c r="Q881" s="31" t="str">
        <f>IF(SUM(Q882:Q893)&gt;0,"►","")</f>
        <v/>
      </c>
      <c r="R881" s="23"/>
      <c r="S881" s="33" t="str">
        <f>IF(COUNTIF(R882:R893,"?")&gt;0,"?",IF(AND(T881="◄",U881="►"),"◄►",IF(T881="◄","◄",IF(U881="►","►",""))))</f>
        <v>◄</v>
      </c>
      <c r="T881" s="32" t="str">
        <f>IF(SUM(T882:T893)+1=ROWS(T882:T893)-COUNTIF(T882:T893,"-"),"","◄")</f>
        <v>◄</v>
      </c>
      <c r="U881" s="31" t="str">
        <f>IF(SUM(U882:U893)&gt;0,"►","")</f>
        <v/>
      </c>
      <c r="V881" s="10">
        <f>ROWS(V882:V893)-1</f>
        <v>11</v>
      </c>
      <c r="W881" s="30">
        <f>SUM(W882:W893)-W893</f>
        <v>0</v>
      </c>
      <c r="X881" s="29" t="s">
        <v>17</v>
      </c>
      <c r="Y881" s="28"/>
      <c r="Z881" s="30">
        <f>SUM(Z882:Z893)-Z893</f>
        <v>0</v>
      </c>
      <c r="AA881" s="29" t="s">
        <v>17</v>
      </c>
      <c r="AB881" s="28"/>
      <c r="AC881" s="12"/>
      <c r="AD881" s="13"/>
      <c r="AE881" s="12"/>
      <c r="AF881" s="11"/>
      <c r="AG881" s="11"/>
      <c r="AH881" s="5" t="s">
        <v>0</v>
      </c>
      <c r="AI881" s="4"/>
    </row>
    <row r="882" spans="1:35" ht="15" customHeight="1" x14ac:dyDescent="0.25">
      <c r="A882" s="221"/>
      <c r="B882" s="240"/>
      <c r="C882" s="274" t="s">
        <v>1494</v>
      </c>
      <c r="D882" s="314">
        <v>41664</v>
      </c>
      <c r="E882" s="276">
        <v>1.4</v>
      </c>
      <c r="F882" s="277" t="s">
        <v>21</v>
      </c>
      <c r="G882" s="227"/>
      <c r="H882" s="227"/>
      <c r="I882" s="227"/>
      <c r="J882" s="227"/>
      <c r="K882" s="313" t="s">
        <v>1502</v>
      </c>
      <c r="L882" s="26"/>
      <c r="M882" s="25"/>
      <c r="N882" s="23" t="str">
        <f t="shared" ref="N882:N892" si="494">IF(O882="?","?","")</f>
        <v/>
      </c>
      <c r="O882" s="23" t="str">
        <f t="shared" ref="O882:O892" si="495">IF(AND(P882="",Q882&gt;0),"?",IF(P882="","◄",IF(Q882&gt;=1,"►","")))</f>
        <v>◄</v>
      </c>
      <c r="P882" s="24"/>
      <c r="Q882" s="21"/>
      <c r="R882" s="23" t="str">
        <f t="shared" ref="R882:R892" si="496">IF(S882="?","?","")</f>
        <v/>
      </c>
      <c r="S882" s="23" t="str">
        <f t="shared" ref="S882:S892" si="497">IF(AND(T882="",U882&gt;0),"?",IF(T882="","◄",IF(U882&gt;=1,"►","")))</f>
        <v>◄</v>
      </c>
      <c r="T882" s="22"/>
      <c r="U882" s="21"/>
      <c r="V882" s="20"/>
      <c r="W882" s="19"/>
      <c r="X882" s="18">
        <f t="shared" ref="X882:X892" si="498">(P882*W882)</f>
        <v>0</v>
      </c>
      <c r="Y882" s="17">
        <f t="shared" ref="Y882:Y892" si="499">(Q882*X882)</f>
        <v>0</v>
      </c>
      <c r="Z882" s="16"/>
      <c r="AA882" s="15">
        <f t="shared" ref="AA882:AA892" si="500">(T882*Z882)</f>
        <v>0</v>
      </c>
      <c r="AB882" s="14">
        <f t="shared" ref="AB882:AB892" si="501">(U882*AA882)</f>
        <v>0</v>
      </c>
      <c r="AC882" s="12"/>
      <c r="AD882" s="13"/>
      <c r="AE882" s="12"/>
      <c r="AF882" s="11"/>
      <c r="AG882" s="11"/>
      <c r="AH882" s="5" t="s">
        <v>0</v>
      </c>
      <c r="AI882" s="4"/>
    </row>
    <row r="883" spans="1:35" ht="15" customHeight="1" x14ac:dyDescent="0.25">
      <c r="A883" s="221"/>
      <c r="B883" s="240"/>
      <c r="C883" s="274">
        <v>4394</v>
      </c>
      <c r="D883" s="314">
        <v>41664</v>
      </c>
      <c r="E883" s="276">
        <v>1.4</v>
      </c>
      <c r="F883" s="277" t="s">
        <v>21</v>
      </c>
      <c r="G883" s="227"/>
      <c r="H883" s="227"/>
      <c r="I883" s="227"/>
      <c r="J883" s="227"/>
      <c r="K883" s="315" t="s">
        <v>1501</v>
      </c>
      <c r="L883" s="26"/>
      <c r="M883" s="25"/>
      <c r="N883" s="23" t="str">
        <f t="shared" si="494"/>
        <v/>
      </c>
      <c r="O883" s="23" t="str">
        <f t="shared" si="495"/>
        <v>◄</v>
      </c>
      <c r="P883" s="24"/>
      <c r="Q883" s="21"/>
      <c r="R883" s="23" t="str">
        <f t="shared" si="496"/>
        <v/>
      </c>
      <c r="S883" s="23" t="str">
        <f t="shared" si="497"/>
        <v>◄</v>
      </c>
      <c r="T883" s="22"/>
      <c r="U883" s="21"/>
      <c r="V883" s="20"/>
      <c r="W883" s="19"/>
      <c r="X883" s="18">
        <f t="shared" si="498"/>
        <v>0</v>
      </c>
      <c r="Y883" s="17">
        <f t="shared" si="499"/>
        <v>0</v>
      </c>
      <c r="Z883" s="16"/>
      <c r="AA883" s="15">
        <f t="shared" si="500"/>
        <v>0</v>
      </c>
      <c r="AB883" s="14">
        <f t="shared" si="501"/>
        <v>0</v>
      </c>
      <c r="AC883" s="12"/>
      <c r="AD883" s="13"/>
      <c r="AE883" s="12"/>
      <c r="AF883" s="11"/>
      <c r="AG883" s="11"/>
      <c r="AH883" s="5" t="s">
        <v>0</v>
      </c>
      <c r="AI883" s="4"/>
    </row>
    <row r="884" spans="1:35" ht="15" customHeight="1" x14ac:dyDescent="0.25">
      <c r="A884" s="221"/>
      <c r="B884" s="240"/>
      <c r="C884" s="274">
        <v>4395</v>
      </c>
      <c r="D884" s="314">
        <v>41664</v>
      </c>
      <c r="E884" s="276">
        <v>1.4</v>
      </c>
      <c r="F884" s="277" t="s">
        <v>21</v>
      </c>
      <c r="G884" s="227"/>
      <c r="H884" s="227"/>
      <c r="I884" s="227"/>
      <c r="J884" s="227"/>
      <c r="K884" s="315" t="s">
        <v>1500</v>
      </c>
      <c r="L884" s="26"/>
      <c r="M884" s="25"/>
      <c r="N884" s="23" t="str">
        <f t="shared" si="494"/>
        <v/>
      </c>
      <c r="O884" s="23" t="str">
        <f t="shared" si="495"/>
        <v>◄</v>
      </c>
      <c r="P884" s="24"/>
      <c r="Q884" s="21"/>
      <c r="R884" s="23" t="str">
        <f t="shared" si="496"/>
        <v/>
      </c>
      <c r="S884" s="23" t="str">
        <f t="shared" si="497"/>
        <v>◄</v>
      </c>
      <c r="T884" s="22"/>
      <c r="U884" s="21"/>
      <c r="V884" s="20"/>
      <c r="W884" s="19"/>
      <c r="X884" s="18">
        <f t="shared" si="498"/>
        <v>0</v>
      </c>
      <c r="Y884" s="17">
        <f t="shared" si="499"/>
        <v>0</v>
      </c>
      <c r="Z884" s="16"/>
      <c r="AA884" s="15">
        <f t="shared" si="500"/>
        <v>0</v>
      </c>
      <c r="AB884" s="14">
        <f t="shared" si="501"/>
        <v>0</v>
      </c>
      <c r="AC884" s="12"/>
      <c r="AD884" s="13"/>
      <c r="AE884" s="12"/>
      <c r="AF884" s="11"/>
      <c r="AG884" s="11"/>
      <c r="AH884" s="5" t="s">
        <v>0</v>
      </c>
      <c r="AI884" s="4"/>
    </row>
    <row r="885" spans="1:35" ht="15" customHeight="1" x14ac:dyDescent="0.25">
      <c r="A885" s="221"/>
      <c r="B885" s="240"/>
      <c r="C885" s="274">
        <v>4396</v>
      </c>
      <c r="D885" s="314">
        <v>41664</v>
      </c>
      <c r="E885" s="276">
        <v>1.4</v>
      </c>
      <c r="F885" s="277" t="s">
        <v>21</v>
      </c>
      <c r="G885" s="227"/>
      <c r="H885" s="227"/>
      <c r="I885" s="227"/>
      <c r="J885" s="227"/>
      <c r="K885" s="315" t="s">
        <v>1499</v>
      </c>
      <c r="L885" s="26"/>
      <c r="M885" s="25"/>
      <c r="N885" s="23" t="str">
        <f t="shared" si="494"/>
        <v/>
      </c>
      <c r="O885" s="23" t="str">
        <f t="shared" si="495"/>
        <v>◄</v>
      </c>
      <c r="P885" s="24"/>
      <c r="Q885" s="21"/>
      <c r="R885" s="23" t="str">
        <f t="shared" si="496"/>
        <v/>
      </c>
      <c r="S885" s="23" t="str">
        <f t="shared" si="497"/>
        <v>◄</v>
      </c>
      <c r="T885" s="22"/>
      <c r="U885" s="21"/>
      <c r="V885" s="20"/>
      <c r="W885" s="19"/>
      <c r="X885" s="18">
        <f t="shared" si="498"/>
        <v>0</v>
      </c>
      <c r="Y885" s="17">
        <f t="shared" si="499"/>
        <v>0</v>
      </c>
      <c r="Z885" s="16"/>
      <c r="AA885" s="15">
        <f t="shared" si="500"/>
        <v>0</v>
      </c>
      <c r="AB885" s="14">
        <f t="shared" si="501"/>
        <v>0</v>
      </c>
      <c r="AC885" s="12"/>
      <c r="AD885" s="13"/>
      <c r="AE885" s="12"/>
      <c r="AF885" s="11"/>
      <c r="AG885" s="11"/>
      <c r="AH885" s="5" t="s">
        <v>0</v>
      </c>
      <c r="AI885" s="4"/>
    </row>
    <row r="886" spans="1:35" ht="15" customHeight="1" x14ac:dyDescent="0.25">
      <c r="A886" s="221"/>
      <c r="B886" s="240"/>
      <c r="C886" s="274">
        <v>4397</v>
      </c>
      <c r="D886" s="314">
        <v>41664</v>
      </c>
      <c r="E886" s="276">
        <v>1.4</v>
      </c>
      <c r="F886" s="277" t="s">
        <v>21</v>
      </c>
      <c r="G886" s="227"/>
      <c r="H886" s="227"/>
      <c r="I886" s="227"/>
      <c r="J886" s="227"/>
      <c r="K886" s="315" t="s">
        <v>1498</v>
      </c>
      <c r="L886" s="26"/>
      <c r="M886" s="25"/>
      <c r="N886" s="23" t="str">
        <f t="shared" si="494"/>
        <v/>
      </c>
      <c r="O886" s="23" t="str">
        <f t="shared" si="495"/>
        <v>◄</v>
      </c>
      <c r="P886" s="24"/>
      <c r="Q886" s="21"/>
      <c r="R886" s="23" t="str">
        <f t="shared" si="496"/>
        <v/>
      </c>
      <c r="S886" s="23" t="str">
        <f t="shared" si="497"/>
        <v>◄</v>
      </c>
      <c r="T886" s="22"/>
      <c r="U886" s="21"/>
      <c r="V886" s="20"/>
      <c r="W886" s="19"/>
      <c r="X886" s="18">
        <f t="shared" si="498"/>
        <v>0</v>
      </c>
      <c r="Y886" s="17">
        <f t="shared" si="499"/>
        <v>0</v>
      </c>
      <c r="Z886" s="16"/>
      <c r="AA886" s="15">
        <f t="shared" si="500"/>
        <v>0</v>
      </c>
      <c r="AB886" s="14">
        <f t="shared" si="501"/>
        <v>0</v>
      </c>
      <c r="AC886" s="12"/>
      <c r="AD886" s="13"/>
      <c r="AE886" s="12"/>
      <c r="AF886" s="11"/>
      <c r="AG886" s="11"/>
      <c r="AH886" s="5" t="s">
        <v>0</v>
      </c>
      <c r="AI886" s="4"/>
    </row>
    <row r="887" spans="1:35" ht="15" customHeight="1" x14ac:dyDescent="0.25">
      <c r="A887" s="221"/>
      <c r="B887" s="240"/>
      <c r="C887" s="281" t="s">
        <v>1291</v>
      </c>
      <c r="D887" s="314">
        <v>41664</v>
      </c>
      <c r="E887" s="276">
        <v>7</v>
      </c>
      <c r="F887" s="277" t="s">
        <v>21</v>
      </c>
      <c r="G887" s="227"/>
      <c r="H887" s="274" t="s">
        <v>1494</v>
      </c>
      <c r="I887" s="289" t="s">
        <v>0</v>
      </c>
      <c r="J887" s="274">
        <v>4397</v>
      </c>
      <c r="K887" s="323" t="s">
        <v>778</v>
      </c>
      <c r="L887" s="26"/>
      <c r="M887" s="25"/>
      <c r="N887" s="23" t="str">
        <f t="shared" si="494"/>
        <v/>
      </c>
      <c r="O887" s="23" t="str">
        <f t="shared" si="495"/>
        <v>◄</v>
      </c>
      <c r="P887" s="24"/>
      <c r="Q887" s="21"/>
      <c r="R887" s="23" t="str">
        <f t="shared" si="496"/>
        <v/>
      </c>
      <c r="S887" s="23" t="str">
        <f t="shared" si="497"/>
        <v>◄</v>
      </c>
      <c r="T887" s="22"/>
      <c r="U887" s="21"/>
      <c r="V887" s="20"/>
      <c r="W887" s="19"/>
      <c r="X887" s="18">
        <f t="shared" si="498"/>
        <v>0</v>
      </c>
      <c r="Y887" s="17">
        <f t="shared" si="499"/>
        <v>0</v>
      </c>
      <c r="Z887" s="16"/>
      <c r="AA887" s="15">
        <f t="shared" si="500"/>
        <v>0</v>
      </c>
      <c r="AB887" s="14">
        <f t="shared" si="501"/>
        <v>0</v>
      </c>
      <c r="AC887" s="12"/>
      <c r="AD887" s="13"/>
      <c r="AE887" s="12"/>
      <c r="AF887" s="11"/>
      <c r="AG887" s="11"/>
      <c r="AH887" s="5" t="s">
        <v>0</v>
      </c>
      <c r="AI887" s="4"/>
    </row>
    <row r="888" spans="1:35" ht="15" customHeight="1" x14ac:dyDescent="0.25">
      <c r="A888" s="221"/>
      <c r="B888" s="240"/>
      <c r="C888" s="281" t="s">
        <v>1497</v>
      </c>
      <c r="D888" s="314">
        <v>41664</v>
      </c>
      <c r="E888" s="276">
        <v>7</v>
      </c>
      <c r="F888" s="277" t="s">
        <v>21</v>
      </c>
      <c r="G888" s="227"/>
      <c r="H888" s="274" t="s">
        <v>1494</v>
      </c>
      <c r="I888" s="289" t="s">
        <v>0</v>
      </c>
      <c r="J888" s="274">
        <v>4397</v>
      </c>
      <c r="K888" s="323" t="s">
        <v>1496</v>
      </c>
      <c r="L888" s="26"/>
      <c r="M888" s="25"/>
      <c r="N888" s="23" t="str">
        <f t="shared" si="494"/>
        <v/>
      </c>
      <c r="O888" s="23" t="str">
        <f t="shared" si="495"/>
        <v>◄</v>
      </c>
      <c r="P888" s="24"/>
      <c r="Q888" s="21"/>
      <c r="R888" s="23" t="str">
        <f t="shared" si="496"/>
        <v/>
      </c>
      <c r="S888" s="23" t="str">
        <f t="shared" si="497"/>
        <v>◄</v>
      </c>
      <c r="T888" s="22"/>
      <c r="U888" s="21"/>
      <c r="V888" s="20"/>
      <c r="W888" s="19"/>
      <c r="X888" s="18">
        <f t="shared" si="498"/>
        <v>0</v>
      </c>
      <c r="Y888" s="17">
        <f t="shared" si="499"/>
        <v>0</v>
      </c>
      <c r="Z888" s="16"/>
      <c r="AA888" s="15">
        <f t="shared" si="500"/>
        <v>0</v>
      </c>
      <c r="AB888" s="14">
        <f t="shared" si="501"/>
        <v>0</v>
      </c>
      <c r="AC888" s="12"/>
      <c r="AD888" s="13"/>
      <c r="AE888" s="12"/>
      <c r="AF888" s="11"/>
      <c r="AG888" s="11"/>
      <c r="AH888" s="5" t="s">
        <v>0</v>
      </c>
      <c r="AI888" s="4"/>
    </row>
    <row r="889" spans="1:35" ht="15" customHeight="1" x14ac:dyDescent="0.25">
      <c r="A889" s="221"/>
      <c r="B889" s="240"/>
      <c r="C889" s="281" t="s">
        <v>1495</v>
      </c>
      <c r="D889" s="314">
        <v>41664</v>
      </c>
      <c r="E889" s="276">
        <v>1.4</v>
      </c>
      <c r="F889" s="277" t="s">
        <v>21</v>
      </c>
      <c r="G889" s="227"/>
      <c r="H889" s="227"/>
      <c r="I889" s="227"/>
      <c r="J889" s="274" t="s">
        <v>1494</v>
      </c>
      <c r="K889" s="323" t="s">
        <v>1493</v>
      </c>
      <c r="L889" s="26"/>
      <c r="M889" s="25"/>
      <c r="N889" s="23" t="str">
        <f t="shared" si="494"/>
        <v/>
      </c>
      <c r="O889" s="23" t="str">
        <f t="shared" si="495"/>
        <v>◄</v>
      </c>
      <c r="P889" s="24"/>
      <c r="Q889" s="21"/>
      <c r="R889" s="23" t="str">
        <f t="shared" si="496"/>
        <v/>
      </c>
      <c r="S889" s="23" t="str">
        <f t="shared" si="497"/>
        <v>◄</v>
      </c>
      <c r="T889" s="22"/>
      <c r="U889" s="21"/>
      <c r="V889" s="20"/>
      <c r="W889" s="19"/>
      <c r="X889" s="18">
        <f t="shared" si="498"/>
        <v>0</v>
      </c>
      <c r="Y889" s="17">
        <f t="shared" si="499"/>
        <v>0</v>
      </c>
      <c r="Z889" s="16"/>
      <c r="AA889" s="15">
        <f t="shared" si="500"/>
        <v>0</v>
      </c>
      <c r="AB889" s="14">
        <f t="shared" si="501"/>
        <v>0</v>
      </c>
      <c r="AC889" s="12"/>
      <c r="AD889" s="13"/>
      <c r="AE889" s="12"/>
      <c r="AF889" s="11"/>
      <c r="AG889" s="11"/>
      <c r="AH889" s="5" t="s">
        <v>0</v>
      </c>
      <c r="AI889" s="4"/>
    </row>
    <row r="890" spans="1:35" ht="15" customHeight="1" x14ac:dyDescent="0.25">
      <c r="A890" s="221"/>
      <c r="B890" s="240"/>
      <c r="C890" s="281" t="s">
        <v>1492</v>
      </c>
      <c r="D890" s="314">
        <v>41664</v>
      </c>
      <c r="E890" s="276">
        <v>1.4</v>
      </c>
      <c r="F890" s="277" t="s">
        <v>21</v>
      </c>
      <c r="G890" s="227"/>
      <c r="H890" s="227"/>
      <c r="I890" s="227"/>
      <c r="J890" s="274">
        <v>4395</v>
      </c>
      <c r="K890" s="323" t="s">
        <v>29</v>
      </c>
      <c r="L890" s="26"/>
      <c r="M890" s="25"/>
      <c r="N890" s="23" t="str">
        <f t="shared" si="494"/>
        <v/>
      </c>
      <c r="O890" s="23" t="str">
        <f t="shared" si="495"/>
        <v>◄</v>
      </c>
      <c r="P890" s="24"/>
      <c r="Q890" s="21"/>
      <c r="R890" s="23" t="str">
        <f t="shared" si="496"/>
        <v/>
      </c>
      <c r="S890" s="23" t="str">
        <f t="shared" si="497"/>
        <v>◄</v>
      </c>
      <c r="T890" s="22"/>
      <c r="U890" s="21"/>
      <c r="V890" s="20"/>
      <c r="W890" s="19"/>
      <c r="X890" s="18">
        <f t="shared" si="498"/>
        <v>0</v>
      </c>
      <c r="Y890" s="17">
        <f t="shared" si="499"/>
        <v>0</v>
      </c>
      <c r="Z890" s="16"/>
      <c r="AA890" s="15">
        <f t="shared" si="500"/>
        <v>0</v>
      </c>
      <c r="AB890" s="14">
        <f t="shared" si="501"/>
        <v>0</v>
      </c>
      <c r="AC890" s="12"/>
      <c r="AD890" s="13"/>
      <c r="AE890" s="12"/>
      <c r="AF890" s="11"/>
      <c r="AG890" s="11"/>
      <c r="AH890" s="5" t="s">
        <v>0</v>
      </c>
      <c r="AI890" s="4"/>
    </row>
    <row r="891" spans="1:35" ht="15" customHeight="1" x14ac:dyDescent="0.25">
      <c r="A891" s="221"/>
      <c r="B891" s="240"/>
      <c r="C891" s="281" t="s">
        <v>1491</v>
      </c>
      <c r="D891" s="314">
        <v>41664</v>
      </c>
      <c r="E891" s="276">
        <v>1.4</v>
      </c>
      <c r="F891" s="277" t="s">
        <v>21</v>
      </c>
      <c r="G891" s="227"/>
      <c r="H891" s="227"/>
      <c r="I891" s="227"/>
      <c r="J891" s="274">
        <v>4397</v>
      </c>
      <c r="K891" s="323" t="s">
        <v>29</v>
      </c>
      <c r="L891" s="26"/>
      <c r="M891" s="25"/>
      <c r="N891" s="23" t="str">
        <f t="shared" si="494"/>
        <v/>
      </c>
      <c r="O891" s="23" t="str">
        <f t="shared" si="495"/>
        <v>◄</v>
      </c>
      <c r="P891" s="24"/>
      <c r="Q891" s="21"/>
      <c r="R891" s="23" t="str">
        <f t="shared" si="496"/>
        <v/>
      </c>
      <c r="S891" s="23" t="str">
        <f t="shared" si="497"/>
        <v>◄</v>
      </c>
      <c r="T891" s="22"/>
      <c r="U891" s="21"/>
      <c r="V891" s="20"/>
      <c r="W891" s="19"/>
      <c r="X891" s="18">
        <f t="shared" si="498"/>
        <v>0</v>
      </c>
      <c r="Y891" s="17">
        <f t="shared" si="499"/>
        <v>0</v>
      </c>
      <c r="Z891" s="16"/>
      <c r="AA891" s="15">
        <f t="shared" si="500"/>
        <v>0</v>
      </c>
      <c r="AB891" s="14">
        <f t="shared" si="501"/>
        <v>0</v>
      </c>
      <c r="AC891" s="12"/>
      <c r="AD891" s="13"/>
      <c r="AE891" s="12"/>
      <c r="AF891" s="11"/>
      <c r="AG891" s="11"/>
      <c r="AH891" s="5" t="s">
        <v>0</v>
      </c>
      <c r="AI891" s="4"/>
    </row>
    <row r="892" spans="1:35" ht="15" customHeight="1" thickBot="1" x14ac:dyDescent="0.3">
      <c r="A892" s="221"/>
      <c r="B892" s="240"/>
      <c r="C892" s="247" t="s">
        <v>1490</v>
      </c>
      <c r="D892" s="314">
        <v>41664</v>
      </c>
      <c r="E892" s="276">
        <v>7</v>
      </c>
      <c r="F892" s="277" t="s">
        <v>21</v>
      </c>
      <c r="G892" s="227"/>
      <c r="H892" s="227"/>
      <c r="I892" s="227"/>
      <c r="J892" s="227"/>
      <c r="K892" s="317" t="s">
        <v>1489</v>
      </c>
      <c r="L892" s="26"/>
      <c r="M892" s="25"/>
      <c r="N892" s="23" t="str">
        <f t="shared" si="494"/>
        <v/>
      </c>
      <c r="O892" s="23" t="str">
        <f t="shared" si="495"/>
        <v>◄</v>
      </c>
      <c r="P892" s="24"/>
      <c r="Q892" s="21"/>
      <c r="R892" s="23" t="str">
        <f t="shared" si="496"/>
        <v/>
      </c>
      <c r="S892" s="23" t="str">
        <f t="shared" si="497"/>
        <v>◄</v>
      </c>
      <c r="T892" s="22"/>
      <c r="U892" s="21"/>
      <c r="V892" s="20"/>
      <c r="W892" s="19"/>
      <c r="X892" s="18">
        <f t="shared" si="498"/>
        <v>0</v>
      </c>
      <c r="Y892" s="17">
        <f t="shared" si="499"/>
        <v>0</v>
      </c>
      <c r="Z892" s="16"/>
      <c r="AA892" s="15">
        <f t="shared" si="500"/>
        <v>0</v>
      </c>
      <c r="AB892" s="14">
        <f t="shared" si="501"/>
        <v>0</v>
      </c>
      <c r="AC892" s="12"/>
      <c r="AD892" s="13"/>
      <c r="AE892" s="12"/>
      <c r="AF892" s="11"/>
      <c r="AG892" s="11"/>
      <c r="AH892" s="5" t="s">
        <v>0</v>
      </c>
      <c r="AI892" s="4"/>
    </row>
    <row r="893" spans="1:35" ht="15" customHeight="1" thickTop="1" thickBot="1" x14ac:dyDescent="0.25">
      <c r="A893" s="214">
        <f>ROWS(A894:A896)-1</f>
        <v>2</v>
      </c>
      <c r="B893" s="334" t="s">
        <v>1488</v>
      </c>
      <c r="C893" s="334"/>
      <c r="D893" s="335"/>
      <c r="E893" s="334"/>
      <c r="F893" s="335"/>
      <c r="G893" s="334"/>
      <c r="H893" s="334"/>
      <c r="I893" s="334"/>
      <c r="J893" s="334"/>
      <c r="K893" s="333"/>
      <c r="L893" s="6">
        <v>41685</v>
      </c>
      <c r="M893" s="9" t="s">
        <v>1487</v>
      </c>
      <c r="N893" s="23"/>
      <c r="O893" s="33" t="str">
        <f>IF(COUNTIF(N894:N896,"?")&gt;0,"?",IF(AND(P893="◄",Q893="►"),"◄►",IF(P893="◄","◄",IF(Q893="►","►",""))))</f>
        <v>◄</v>
      </c>
      <c r="P893" s="32" t="str">
        <f>IF(SUM(P894:P896)+1=ROWS(P894:P896)-COUNTIF(P894:P896,"-"),"","◄")</f>
        <v>◄</v>
      </c>
      <c r="Q893" s="31" t="str">
        <f>IF(SUM(Q894:Q896)&gt;0,"►","")</f>
        <v/>
      </c>
      <c r="R893" s="23"/>
      <c r="S893" s="33" t="str">
        <f>IF(COUNTIF(R894:R896,"?")&gt;0,"?",IF(AND(T893="◄",U893="►"),"◄►",IF(T893="◄","◄",IF(U893="►","►",""))))</f>
        <v>◄</v>
      </c>
      <c r="T893" s="32" t="str">
        <f>IF(SUM(T894:T896)+1=ROWS(T894:T896)-COUNTIF(T894:T896,"-"),"","◄")</f>
        <v>◄</v>
      </c>
      <c r="U893" s="31" t="str">
        <f>IF(SUM(U894:U896)&gt;0,"►","")</f>
        <v/>
      </c>
      <c r="V893" s="10">
        <f>ROWS(V894:V896)-1</f>
        <v>2</v>
      </c>
      <c r="W893" s="30">
        <f>SUM(W894:W896)-W896</f>
        <v>0</v>
      </c>
      <c r="X893" s="29" t="s">
        <v>17</v>
      </c>
      <c r="Y893" s="28"/>
      <c r="Z893" s="30">
        <f>SUM(Z894:Z896)-Z896</f>
        <v>0</v>
      </c>
      <c r="AA893" s="29" t="s">
        <v>17</v>
      </c>
      <c r="AB893" s="28"/>
      <c r="AC893" s="12"/>
      <c r="AD893" s="13"/>
      <c r="AE893" s="12"/>
      <c r="AF893" s="11"/>
      <c r="AG893" s="11"/>
      <c r="AH893" s="5" t="s">
        <v>0</v>
      </c>
      <c r="AI893" s="4"/>
    </row>
    <row r="894" spans="1:35" ht="15" customHeight="1" x14ac:dyDescent="0.25">
      <c r="A894" s="221"/>
      <c r="B894" s="240"/>
      <c r="C894" s="281" t="s">
        <v>1485</v>
      </c>
      <c r="D894" s="314">
        <v>41685</v>
      </c>
      <c r="E894" s="276">
        <v>0.7</v>
      </c>
      <c r="F894" s="277" t="s">
        <v>13</v>
      </c>
      <c r="G894" s="227"/>
      <c r="H894" s="227"/>
      <c r="I894" s="227"/>
      <c r="J894" s="227"/>
      <c r="K894" s="315" t="s">
        <v>1486</v>
      </c>
      <c r="L894" s="26"/>
      <c r="M894" s="25"/>
      <c r="N894" s="23" t="str">
        <f>IF(O894="?","?","")</f>
        <v/>
      </c>
      <c r="O894" s="23" t="str">
        <f>IF(AND(P894="",Q894&gt;0),"?",IF(P894="","◄",IF(Q894&gt;=1,"►","")))</f>
        <v>◄</v>
      </c>
      <c r="P894" s="24"/>
      <c r="Q894" s="21"/>
      <c r="R894" s="23" t="str">
        <f>IF(S894="?","?","")</f>
        <v/>
      </c>
      <c r="S894" s="23" t="str">
        <f>IF(AND(T894="",U894&gt;0),"?",IF(T894="","◄",IF(U894&gt;=1,"►","")))</f>
        <v>◄</v>
      </c>
      <c r="T894" s="22"/>
      <c r="U894" s="21"/>
      <c r="V894" s="20"/>
      <c r="W894" s="19"/>
      <c r="X894" s="18">
        <f>(P894*W894)</f>
        <v>0</v>
      </c>
      <c r="Y894" s="17">
        <f>(Q894*X894)</f>
        <v>0</v>
      </c>
      <c r="Z894" s="16"/>
      <c r="AA894" s="15">
        <f>(T894*Z894)</f>
        <v>0</v>
      </c>
      <c r="AB894" s="14">
        <f>(U894*AA894)</f>
        <v>0</v>
      </c>
      <c r="AC894" s="12"/>
      <c r="AD894" s="13"/>
      <c r="AE894" s="12"/>
      <c r="AF894" s="11"/>
      <c r="AG894" s="11"/>
      <c r="AH894" s="5" t="s">
        <v>0</v>
      </c>
      <c r="AI894" s="4"/>
    </row>
    <row r="895" spans="1:35" ht="15" customHeight="1" thickBot="1" x14ac:dyDescent="0.3">
      <c r="A895" s="221"/>
      <c r="B895" s="252" t="s">
        <v>57</v>
      </c>
      <c r="C895" s="242" t="s">
        <v>1485</v>
      </c>
      <c r="D895" s="314">
        <v>41685</v>
      </c>
      <c r="E895" s="276">
        <v>7</v>
      </c>
      <c r="F895" s="277" t="s">
        <v>13</v>
      </c>
      <c r="G895" s="227"/>
      <c r="H895" s="227"/>
      <c r="I895" s="227"/>
      <c r="J895" s="227"/>
      <c r="K895" s="317" t="s">
        <v>1484</v>
      </c>
      <c r="L895" s="26"/>
      <c r="M895" s="25"/>
      <c r="N895" s="23" t="str">
        <f>IF(O895="?","?","")</f>
        <v/>
      </c>
      <c r="O895" s="23" t="str">
        <f>IF(AND(P895="",Q895&gt;0),"?",IF(P895="","◄",IF(Q895&gt;=1,"►","")))</f>
        <v>◄</v>
      </c>
      <c r="P895" s="24"/>
      <c r="Q895" s="21"/>
      <c r="R895" s="23" t="str">
        <f>IF(S895="?","?","")</f>
        <v/>
      </c>
      <c r="S895" s="23" t="str">
        <f>IF(AND(T895="",U895&gt;0),"?",IF(T895="","◄",IF(U895&gt;=1,"►","")))</f>
        <v>◄</v>
      </c>
      <c r="T895" s="22"/>
      <c r="U895" s="21"/>
      <c r="V895" s="20"/>
      <c r="W895" s="19"/>
      <c r="X895" s="18">
        <f>(P895*W895)</f>
        <v>0</v>
      </c>
      <c r="Y895" s="17">
        <f>(Q895*X895)</f>
        <v>0</v>
      </c>
      <c r="Z895" s="16"/>
      <c r="AA895" s="15">
        <f>(T895*Z895)</f>
        <v>0</v>
      </c>
      <c r="AB895" s="14">
        <f>(U895*AA895)</f>
        <v>0</v>
      </c>
      <c r="AC895" s="12"/>
      <c r="AD895" s="13"/>
      <c r="AE895" s="12"/>
      <c r="AF895" s="11"/>
      <c r="AG895" s="11"/>
      <c r="AH895" s="5" t="s">
        <v>0</v>
      </c>
      <c r="AI895" s="4"/>
    </row>
    <row r="896" spans="1:35" ht="15" customHeight="1" thickTop="1" thickBot="1" x14ac:dyDescent="0.25">
      <c r="A896" s="214">
        <f>ROWS(A897:A904)-1</f>
        <v>7</v>
      </c>
      <c r="B896" s="334" t="s">
        <v>1483</v>
      </c>
      <c r="C896" s="334"/>
      <c r="D896" s="335"/>
      <c r="E896" s="334"/>
      <c r="F896" s="335"/>
      <c r="G896" s="334"/>
      <c r="H896" s="334"/>
      <c r="I896" s="334"/>
      <c r="J896" s="334"/>
      <c r="K896" s="333"/>
      <c r="L896" s="6">
        <v>41685</v>
      </c>
      <c r="M896" s="9" t="s">
        <v>1482</v>
      </c>
      <c r="N896" s="23"/>
      <c r="O896" s="33" t="str">
        <f>IF(COUNTIF(N897:N904,"?")&gt;0,"?",IF(AND(P896="◄",Q896="►"),"◄►",IF(P896="◄","◄",IF(Q896="►","►",""))))</f>
        <v>◄</v>
      </c>
      <c r="P896" s="32" t="str">
        <f>IF(SUM(P897:P904)+1=ROWS(P897:P904)-COUNTIF(P897:P904,"-"),"","◄")</f>
        <v>◄</v>
      </c>
      <c r="Q896" s="31" t="str">
        <f>IF(SUM(Q897:Q904)&gt;0,"►","")</f>
        <v/>
      </c>
      <c r="R896" s="23"/>
      <c r="S896" s="33" t="str">
        <f>IF(COUNTIF(R897:R904,"?")&gt;0,"?",IF(AND(T896="◄",U896="►"),"◄►",IF(T896="◄","◄",IF(U896="►","►",""))))</f>
        <v>◄</v>
      </c>
      <c r="T896" s="32" t="str">
        <f>IF(SUM(T897:T904)+1=ROWS(T897:T904)-COUNTIF(T897:T904,"-"),"","◄")</f>
        <v>◄</v>
      </c>
      <c r="U896" s="31" t="str">
        <f>IF(SUM(U897:U904)&gt;0,"►","")</f>
        <v/>
      </c>
      <c r="V896" s="10">
        <f>ROWS(V897:V904)-1</f>
        <v>7</v>
      </c>
      <c r="W896" s="30">
        <f>SUM(W897:W904)-W904</f>
        <v>0</v>
      </c>
      <c r="X896" s="29" t="s">
        <v>17</v>
      </c>
      <c r="Y896" s="28"/>
      <c r="Z896" s="30">
        <f>SUM(Z897:Z904)-Z904</f>
        <v>0</v>
      </c>
      <c r="AA896" s="29" t="s">
        <v>17</v>
      </c>
      <c r="AB896" s="28"/>
      <c r="AC896" s="12"/>
      <c r="AD896" s="13"/>
      <c r="AE896" s="12"/>
      <c r="AF896" s="11"/>
      <c r="AG896" s="11"/>
      <c r="AH896" s="5" t="s">
        <v>0</v>
      </c>
      <c r="AI896" s="4"/>
    </row>
    <row r="897" spans="1:35" ht="15" customHeight="1" x14ac:dyDescent="0.25">
      <c r="A897" s="221"/>
      <c r="B897" s="240"/>
      <c r="C897" s="274" t="s">
        <v>1475</v>
      </c>
      <c r="D897" s="314">
        <v>41685</v>
      </c>
      <c r="E897" s="276">
        <v>1.4</v>
      </c>
      <c r="F897" s="277" t="s">
        <v>21</v>
      </c>
      <c r="G897" s="227"/>
      <c r="H897" s="227"/>
      <c r="I897" s="227"/>
      <c r="J897" s="227"/>
      <c r="K897" s="315" t="s">
        <v>1481</v>
      </c>
      <c r="L897" s="26"/>
      <c r="M897" s="25"/>
      <c r="N897" s="23" t="str">
        <f t="shared" ref="N897:N903" si="502">IF(O897="?","?","")</f>
        <v/>
      </c>
      <c r="O897" s="23" t="str">
        <f t="shared" ref="O897:O903" si="503">IF(AND(P897="",Q897&gt;0),"?",IF(P897="","◄",IF(Q897&gt;=1,"►","")))</f>
        <v>◄</v>
      </c>
      <c r="P897" s="24"/>
      <c r="Q897" s="21"/>
      <c r="R897" s="23" t="str">
        <f t="shared" ref="R897:R903" si="504">IF(S897="?","?","")</f>
        <v/>
      </c>
      <c r="S897" s="23" t="str">
        <f t="shared" ref="S897:S903" si="505">IF(AND(T897="",U897&gt;0),"?",IF(T897="","◄",IF(U897&gt;=1,"►","")))</f>
        <v>◄</v>
      </c>
      <c r="T897" s="22"/>
      <c r="U897" s="21"/>
      <c r="V897" s="20"/>
      <c r="W897" s="19"/>
      <c r="X897" s="18">
        <f t="shared" ref="X897:Y903" si="506">(P897*W897)</f>
        <v>0</v>
      </c>
      <c r="Y897" s="17">
        <f t="shared" si="506"/>
        <v>0</v>
      </c>
      <c r="Z897" s="16"/>
      <c r="AA897" s="15">
        <f t="shared" ref="AA897:AB903" si="507">(T897*Z897)</f>
        <v>0</v>
      </c>
      <c r="AB897" s="14">
        <f t="shared" si="507"/>
        <v>0</v>
      </c>
      <c r="AC897" s="12"/>
      <c r="AD897" s="13"/>
      <c r="AE897" s="12"/>
      <c r="AF897" s="11"/>
      <c r="AG897" s="11"/>
      <c r="AH897" s="5" t="s">
        <v>0</v>
      </c>
      <c r="AI897" s="4"/>
    </row>
    <row r="898" spans="1:35" ht="15" customHeight="1" x14ac:dyDescent="0.25">
      <c r="A898" s="221"/>
      <c r="B898" s="240"/>
      <c r="C898" s="274">
        <v>4400</v>
      </c>
      <c r="D898" s="314">
        <v>41685</v>
      </c>
      <c r="E898" s="276">
        <v>1.4</v>
      </c>
      <c r="F898" s="277" t="s">
        <v>21</v>
      </c>
      <c r="G898" s="227"/>
      <c r="H898" s="227"/>
      <c r="I898" s="227"/>
      <c r="J898" s="227"/>
      <c r="K898" s="315" t="s">
        <v>1480</v>
      </c>
      <c r="L898" s="26"/>
      <c r="M898" s="25"/>
      <c r="N898" s="23" t="str">
        <f t="shared" si="502"/>
        <v/>
      </c>
      <c r="O898" s="23" t="str">
        <f t="shared" si="503"/>
        <v>◄</v>
      </c>
      <c r="P898" s="24"/>
      <c r="Q898" s="21"/>
      <c r="R898" s="23" t="str">
        <f t="shared" si="504"/>
        <v/>
      </c>
      <c r="S898" s="23" t="str">
        <f t="shared" si="505"/>
        <v>◄</v>
      </c>
      <c r="T898" s="22"/>
      <c r="U898" s="21"/>
      <c r="V898" s="20"/>
      <c r="W898" s="19"/>
      <c r="X898" s="18">
        <f t="shared" si="506"/>
        <v>0</v>
      </c>
      <c r="Y898" s="17">
        <f t="shared" si="506"/>
        <v>0</v>
      </c>
      <c r="Z898" s="16"/>
      <c r="AA898" s="15">
        <f t="shared" si="507"/>
        <v>0</v>
      </c>
      <c r="AB898" s="14">
        <f t="shared" si="507"/>
        <v>0</v>
      </c>
      <c r="AC898" s="12"/>
      <c r="AD898" s="13"/>
      <c r="AE898" s="12"/>
      <c r="AF898" s="11"/>
      <c r="AG898" s="11"/>
      <c r="AH898" s="5" t="s">
        <v>0</v>
      </c>
      <c r="AI898" s="4"/>
    </row>
    <row r="899" spans="1:35" ht="15" customHeight="1" x14ac:dyDescent="0.25">
      <c r="A899" s="221"/>
      <c r="B899" s="240"/>
      <c r="C899" s="274">
        <v>4401</v>
      </c>
      <c r="D899" s="314">
        <v>41685</v>
      </c>
      <c r="E899" s="276">
        <v>1.4</v>
      </c>
      <c r="F899" s="277" t="s">
        <v>21</v>
      </c>
      <c r="G899" s="227"/>
      <c r="H899" s="227"/>
      <c r="I899" s="227"/>
      <c r="J899" s="227"/>
      <c r="K899" s="315" t="s">
        <v>1479</v>
      </c>
      <c r="L899" s="26"/>
      <c r="M899" s="25"/>
      <c r="N899" s="23" t="str">
        <f t="shared" si="502"/>
        <v/>
      </c>
      <c r="O899" s="23" t="str">
        <f t="shared" si="503"/>
        <v>◄</v>
      </c>
      <c r="P899" s="24"/>
      <c r="Q899" s="21"/>
      <c r="R899" s="23" t="str">
        <f t="shared" si="504"/>
        <v/>
      </c>
      <c r="S899" s="23" t="str">
        <f t="shared" si="505"/>
        <v>◄</v>
      </c>
      <c r="T899" s="22"/>
      <c r="U899" s="21"/>
      <c r="V899" s="20"/>
      <c r="W899" s="19"/>
      <c r="X899" s="18">
        <f t="shared" si="506"/>
        <v>0</v>
      </c>
      <c r="Y899" s="17">
        <f t="shared" si="506"/>
        <v>0</v>
      </c>
      <c r="Z899" s="16"/>
      <c r="AA899" s="15">
        <f t="shared" si="507"/>
        <v>0</v>
      </c>
      <c r="AB899" s="14">
        <f t="shared" si="507"/>
        <v>0</v>
      </c>
      <c r="AC899" s="12"/>
      <c r="AD899" s="13"/>
      <c r="AE899" s="12"/>
      <c r="AF899" s="11"/>
      <c r="AG899" s="11"/>
      <c r="AH899" s="5" t="s">
        <v>0</v>
      </c>
      <c r="AI899" s="4"/>
    </row>
    <row r="900" spans="1:35" ht="15" customHeight="1" x14ac:dyDescent="0.25">
      <c r="A900" s="221"/>
      <c r="B900" s="240"/>
      <c r="C900" s="274">
        <v>4402</v>
      </c>
      <c r="D900" s="314">
        <v>41685</v>
      </c>
      <c r="E900" s="276">
        <v>1.4</v>
      </c>
      <c r="F900" s="277" t="s">
        <v>21</v>
      </c>
      <c r="G900" s="227"/>
      <c r="H900" s="227"/>
      <c r="I900" s="227"/>
      <c r="J900" s="227"/>
      <c r="K900" s="315" t="s">
        <v>1478</v>
      </c>
      <c r="L900" s="26"/>
      <c r="M900" s="25"/>
      <c r="N900" s="23" t="str">
        <f t="shared" si="502"/>
        <v/>
      </c>
      <c r="O900" s="23" t="str">
        <f t="shared" si="503"/>
        <v>◄</v>
      </c>
      <c r="P900" s="24"/>
      <c r="Q900" s="21"/>
      <c r="R900" s="23" t="str">
        <f t="shared" si="504"/>
        <v/>
      </c>
      <c r="S900" s="23" t="str">
        <f t="shared" si="505"/>
        <v>◄</v>
      </c>
      <c r="T900" s="22"/>
      <c r="U900" s="21"/>
      <c r="V900" s="20"/>
      <c r="W900" s="19"/>
      <c r="X900" s="18">
        <f t="shared" si="506"/>
        <v>0</v>
      </c>
      <c r="Y900" s="17">
        <f t="shared" si="506"/>
        <v>0</v>
      </c>
      <c r="Z900" s="16"/>
      <c r="AA900" s="15">
        <f t="shared" si="507"/>
        <v>0</v>
      </c>
      <c r="AB900" s="14">
        <f t="shared" si="507"/>
        <v>0</v>
      </c>
      <c r="AC900" s="12"/>
      <c r="AD900" s="13"/>
      <c r="AE900" s="12"/>
      <c r="AF900" s="11"/>
      <c r="AG900" s="11"/>
      <c r="AH900" s="5" t="s">
        <v>0</v>
      </c>
      <c r="AI900" s="4"/>
    </row>
    <row r="901" spans="1:35" ht="15" customHeight="1" x14ac:dyDescent="0.25">
      <c r="A901" s="221"/>
      <c r="B901" s="240"/>
      <c r="C901" s="274">
        <v>4403</v>
      </c>
      <c r="D901" s="314">
        <v>41685</v>
      </c>
      <c r="E901" s="276">
        <v>1.4</v>
      </c>
      <c r="F901" s="277" t="s">
        <v>21</v>
      </c>
      <c r="G901" s="227"/>
      <c r="H901" s="227"/>
      <c r="I901" s="227"/>
      <c r="J901" s="227"/>
      <c r="K901" s="315" t="s">
        <v>1477</v>
      </c>
      <c r="L901" s="26"/>
      <c r="M901" s="25"/>
      <c r="N901" s="23" t="str">
        <f t="shared" si="502"/>
        <v/>
      </c>
      <c r="O901" s="23" t="str">
        <f t="shared" si="503"/>
        <v>◄</v>
      </c>
      <c r="P901" s="24"/>
      <c r="Q901" s="21"/>
      <c r="R901" s="23" t="str">
        <f t="shared" si="504"/>
        <v/>
      </c>
      <c r="S901" s="23" t="str">
        <f t="shared" si="505"/>
        <v>◄</v>
      </c>
      <c r="T901" s="22"/>
      <c r="U901" s="21"/>
      <c r="V901" s="20"/>
      <c r="W901" s="19"/>
      <c r="X901" s="18">
        <f t="shared" si="506"/>
        <v>0</v>
      </c>
      <c r="Y901" s="17">
        <f t="shared" si="506"/>
        <v>0</v>
      </c>
      <c r="Z901" s="16"/>
      <c r="AA901" s="15">
        <f t="shared" si="507"/>
        <v>0</v>
      </c>
      <c r="AB901" s="14">
        <f t="shared" si="507"/>
        <v>0</v>
      </c>
      <c r="AC901" s="12"/>
      <c r="AD901" s="13"/>
      <c r="AE901" s="12"/>
      <c r="AF901" s="11"/>
      <c r="AG901" s="11"/>
      <c r="AH901" s="5" t="s">
        <v>0</v>
      </c>
      <c r="AI901" s="4"/>
    </row>
    <row r="902" spans="1:35" ht="15" customHeight="1" x14ac:dyDescent="0.25">
      <c r="A902" s="221"/>
      <c r="B902" s="240"/>
      <c r="C902" s="281" t="s">
        <v>1476</v>
      </c>
      <c r="D902" s="314">
        <v>41685</v>
      </c>
      <c r="E902" s="276">
        <v>7</v>
      </c>
      <c r="F902" s="277" t="s">
        <v>21</v>
      </c>
      <c r="G902" s="227"/>
      <c r="H902" s="274" t="s">
        <v>1475</v>
      </c>
      <c r="I902" s="289" t="s">
        <v>0</v>
      </c>
      <c r="J902" s="274">
        <v>4403</v>
      </c>
      <c r="K902" s="323" t="s">
        <v>1474</v>
      </c>
      <c r="L902" s="26"/>
      <c r="M902" s="25"/>
      <c r="N902" s="23" t="str">
        <f t="shared" si="502"/>
        <v/>
      </c>
      <c r="O902" s="23" t="str">
        <f t="shared" si="503"/>
        <v>◄</v>
      </c>
      <c r="P902" s="24"/>
      <c r="Q902" s="21"/>
      <c r="R902" s="23" t="str">
        <f t="shared" si="504"/>
        <v/>
      </c>
      <c r="S902" s="23" t="str">
        <f t="shared" si="505"/>
        <v>◄</v>
      </c>
      <c r="T902" s="22"/>
      <c r="U902" s="21"/>
      <c r="V902" s="20"/>
      <c r="W902" s="19"/>
      <c r="X902" s="18">
        <f t="shared" si="506"/>
        <v>0</v>
      </c>
      <c r="Y902" s="17">
        <f t="shared" si="506"/>
        <v>0</v>
      </c>
      <c r="Z902" s="16"/>
      <c r="AA902" s="15">
        <f t="shared" si="507"/>
        <v>0</v>
      </c>
      <c r="AB902" s="14">
        <f t="shared" si="507"/>
        <v>0</v>
      </c>
      <c r="AC902" s="12"/>
      <c r="AD902" s="13"/>
      <c r="AE902" s="12"/>
      <c r="AF902" s="11"/>
      <c r="AG902" s="11"/>
      <c r="AH902" s="5" t="s">
        <v>0</v>
      </c>
      <c r="AI902" s="4"/>
    </row>
    <row r="903" spans="1:35" ht="15" customHeight="1" thickBot="1" x14ac:dyDescent="0.3">
      <c r="A903" s="221"/>
      <c r="B903" s="240"/>
      <c r="C903" s="247" t="s">
        <v>1473</v>
      </c>
      <c r="D903" s="314">
        <v>41685</v>
      </c>
      <c r="E903" s="276">
        <v>7</v>
      </c>
      <c r="F903" s="277" t="s">
        <v>21</v>
      </c>
      <c r="G903" s="227"/>
      <c r="H903" s="227"/>
      <c r="I903" s="227"/>
      <c r="J903" s="227"/>
      <c r="K903" s="317" t="s">
        <v>1472</v>
      </c>
      <c r="L903" s="26"/>
      <c r="M903" s="25"/>
      <c r="N903" s="23" t="str">
        <f t="shared" si="502"/>
        <v/>
      </c>
      <c r="O903" s="23" t="str">
        <f t="shared" si="503"/>
        <v>◄</v>
      </c>
      <c r="P903" s="24"/>
      <c r="Q903" s="21"/>
      <c r="R903" s="23" t="str">
        <f t="shared" si="504"/>
        <v/>
      </c>
      <c r="S903" s="23" t="str">
        <f t="shared" si="505"/>
        <v>◄</v>
      </c>
      <c r="T903" s="22"/>
      <c r="U903" s="21"/>
      <c r="V903" s="20"/>
      <c r="W903" s="19"/>
      <c r="X903" s="18">
        <f t="shared" si="506"/>
        <v>0</v>
      </c>
      <c r="Y903" s="17">
        <f t="shared" si="506"/>
        <v>0</v>
      </c>
      <c r="Z903" s="16"/>
      <c r="AA903" s="15">
        <f t="shared" si="507"/>
        <v>0</v>
      </c>
      <c r="AB903" s="14">
        <f t="shared" si="507"/>
        <v>0</v>
      </c>
      <c r="AC903" s="12"/>
      <c r="AD903" s="13"/>
      <c r="AE903" s="12"/>
      <c r="AF903" s="11"/>
      <c r="AG903" s="11"/>
      <c r="AH903" s="5" t="s">
        <v>0</v>
      </c>
      <c r="AI903" s="4"/>
    </row>
    <row r="904" spans="1:35" ht="15" customHeight="1" thickTop="1" thickBot="1" x14ac:dyDescent="0.25">
      <c r="A904" s="214">
        <f>ROWS(A905:A907)-1</f>
        <v>2</v>
      </c>
      <c r="B904" s="334" t="s">
        <v>1471</v>
      </c>
      <c r="C904" s="334"/>
      <c r="D904" s="334"/>
      <c r="E904" s="334"/>
      <c r="F904" s="335"/>
      <c r="G904" s="334"/>
      <c r="H904" s="334"/>
      <c r="I904" s="334"/>
      <c r="J904" s="334"/>
      <c r="K904" s="333"/>
      <c r="L904" s="6">
        <v>41706</v>
      </c>
      <c r="M904" s="9" t="s">
        <v>1470</v>
      </c>
      <c r="N904" s="23"/>
      <c r="O904" s="33" t="str">
        <f>IF(COUNTIF(N905:N907,"?")&gt;0,"?",IF(AND(P904="◄",Q904="►"),"◄►",IF(P904="◄","◄",IF(Q904="►","►",""))))</f>
        <v>◄</v>
      </c>
      <c r="P904" s="32" t="str">
        <f>IF(SUM(P905:P907)+1=ROWS(P905:P907)-COUNTIF(P905:P907,"-"),"","◄")</f>
        <v>◄</v>
      </c>
      <c r="Q904" s="31" t="str">
        <f>IF(SUM(Q905:Q907)&gt;0,"►","")</f>
        <v/>
      </c>
      <c r="R904" s="23"/>
      <c r="S904" s="33" t="str">
        <f>IF(COUNTIF(R905:R907,"?")&gt;0,"?",IF(AND(T904="◄",U904="►"),"◄►",IF(T904="◄","◄",IF(U904="►","►",""))))</f>
        <v>◄</v>
      </c>
      <c r="T904" s="32" t="str">
        <f>IF(SUM(T905:T907)+1=ROWS(T905:T907)-COUNTIF(T905:T907,"-"),"","◄")</f>
        <v>◄</v>
      </c>
      <c r="U904" s="31" t="str">
        <f>IF(SUM(U905:U907)&gt;0,"►","")</f>
        <v/>
      </c>
      <c r="V904" s="10">
        <f>ROWS(V905:V907)-1</f>
        <v>2</v>
      </c>
      <c r="W904" s="30">
        <f>SUM(W905:W907)-W907</f>
        <v>0</v>
      </c>
      <c r="X904" s="29" t="s">
        <v>17</v>
      </c>
      <c r="Y904" s="28"/>
      <c r="Z904" s="30">
        <f>SUM(Z905:Z907)-Z907</f>
        <v>0</v>
      </c>
      <c r="AA904" s="29" t="s">
        <v>17</v>
      </c>
      <c r="AB904" s="28"/>
      <c r="AC904" s="12"/>
      <c r="AD904" s="13"/>
      <c r="AE904" s="12"/>
      <c r="AF904" s="11"/>
      <c r="AG904" s="11"/>
      <c r="AH904" s="5" t="s">
        <v>0</v>
      </c>
      <c r="AI904" s="4"/>
    </row>
    <row r="905" spans="1:35" ht="15" customHeight="1" x14ac:dyDescent="0.25">
      <c r="A905" s="221"/>
      <c r="B905" s="240"/>
      <c r="C905" s="274" t="s">
        <v>1468</v>
      </c>
      <c r="D905" s="314">
        <v>41706</v>
      </c>
      <c r="E905" s="276">
        <v>1.29</v>
      </c>
      <c r="F905" s="277" t="s">
        <v>27</v>
      </c>
      <c r="G905" s="227"/>
      <c r="H905" s="227"/>
      <c r="I905" s="227"/>
      <c r="J905" s="227"/>
      <c r="K905" s="315" t="s">
        <v>1469</v>
      </c>
      <c r="L905" s="26"/>
      <c r="M905" s="25"/>
      <c r="N905" s="23" t="str">
        <f>IF(O905="?","?","")</f>
        <v/>
      </c>
      <c r="O905" s="23" t="str">
        <f>IF(AND(P905="",Q905&gt;0),"?",IF(P905="","◄",IF(Q905&gt;=1,"►","")))</f>
        <v>◄</v>
      </c>
      <c r="P905" s="24"/>
      <c r="Q905" s="21"/>
      <c r="R905" s="23" t="str">
        <f>IF(S905="?","?","")</f>
        <v/>
      </c>
      <c r="S905" s="23" t="str">
        <f>IF(AND(T905="",U905&gt;0),"?",IF(T905="","◄",IF(U905&gt;=1,"►","")))</f>
        <v>◄</v>
      </c>
      <c r="T905" s="22"/>
      <c r="U905" s="21"/>
      <c r="V905" s="20"/>
      <c r="W905" s="19"/>
      <c r="X905" s="18">
        <f>(P905*W905)</f>
        <v>0</v>
      </c>
      <c r="Y905" s="17">
        <f>(Q905*X905)</f>
        <v>0</v>
      </c>
      <c r="Z905" s="16"/>
      <c r="AA905" s="15">
        <f>(T905*Z905)</f>
        <v>0</v>
      </c>
      <c r="AB905" s="14">
        <f>(U905*AA905)</f>
        <v>0</v>
      </c>
      <c r="AC905" s="12"/>
      <c r="AD905" s="13"/>
      <c r="AE905" s="12"/>
      <c r="AF905" s="11"/>
      <c r="AG905" s="11"/>
      <c r="AH905" s="5" t="s">
        <v>0</v>
      </c>
      <c r="AI905" s="4"/>
    </row>
    <row r="906" spans="1:35" ht="15" customHeight="1" thickBot="1" x14ac:dyDescent="0.3">
      <c r="A906" s="221"/>
      <c r="B906" s="252" t="s">
        <v>23</v>
      </c>
      <c r="C906" s="242" t="s">
        <v>1468</v>
      </c>
      <c r="D906" s="314">
        <v>41706</v>
      </c>
      <c r="E906" s="276">
        <v>12.9</v>
      </c>
      <c r="F906" s="277" t="s">
        <v>27</v>
      </c>
      <c r="G906" s="227"/>
      <c r="H906" s="227"/>
      <c r="I906" s="227"/>
      <c r="J906" s="227"/>
      <c r="K906" s="317" t="s">
        <v>1467</v>
      </c>
      <c r="L906" s="26"/>
      <c r="M906" s="25"/>
      <c r="N906" s="23" t="str">
        <f>IF(O906="?","?","")</f>
        <v/>
      </c>
      <c r="O906" s="23" t="str">
        <f>IF(AND(P906="",Q906&gt;0),"?",IF(P906="","◄",IF(Q906&gt;=1,"►","")))</f>
        <v>◄</v>
      </c>
      <c r="P906" s="24"/>
      <c r="Q906" s="21"/>
      <c r="R906" s="23" t="str">
        <f>IF(S906="?","?","")</f>
        <v/>
      </c>
      <c r="S906" s="23" t="str">
        <f>IF(AND(T906="",U906&gt;0),"?",IF(T906="","◄",IF(U906&gt;=1,"►","")))</f>
        <v>◄</v>
      </c>
      <c r="T906" s="22"/>
      <c r="U906" s="21"/>
      <c r="V906" s="20"/>
      <c r="W906" s="19"/>
      <c r="X906" s="18">
        <f>(P906*W906)</f>
        <v>0</v>
      </c>
      <c r="Y906" s="17">
        <f>(Q906*X906)</f>
        <v>0</v>
      </c>
      <c r="Z906" s="16"/>
      <c r="AA906" s="15">
        <f>(T906*Z906)</f>
        <v>0</v>
      </c>
      <c r="AB906" s="14">
        <f>(U906*AA906)</f>
        <v>0</v>
      </c>
      <c r="AC906" s="12"/>
      <c r="AD906" s="13"/>
      <c r="AE906" s="12"/>
      <c r="AF906" s="11"/>
      <c r="AG906" s="11"/>
      <c r="AH906" s="5" t="s">
        <v>0</v>
      </c>
      <c r="AI906" s="4"/>
    </row>
    <row r="907" spans="1:35" ht="15" customHeight="1" thickTop="1" thickBot="1" x14ac:dyDescent="0.25">
      <c r="A907" s="214">
        <f>ROWS(A908:A910)-1</f>
        <v>2</v>
      </c>
      <c r="B907" s="254" t="s">
        <v>1466</v>
      </c>
      <c r="C907" s="254"/>
      <c r="D907" s="254"/>
      <c r="E907" s="254"/>
      <c r="F907" s="254"/>
      <c r="G907" s="254"/>
      <c r="H907" s="254"/>
      <c r="I907" s="254"/>
      <c r="J907" s="254"/>
      <c r="K907" s="333"/>
      <c r="L907" s="6">
        <v>41706</v>
      </c>
      <c r="M907" s="9" t="s">
        <v>1465</v>
      </c>
      <c r="N907" s="23"/>
      <c r="O907" s="33" t="str">
        <f>IF(COUNTIF(N908:N910,"?")&gt;0,"?",IF(AND(P907="◄",Q907="►"),"◄►",IF(P907="◄","◄",IF(Q907="►","►",""))))</f>
        <v>◄</v>
      </c>
      <c r="P907" s="32" t="str">
        <f>IF(SUM(P908:P910)+1=ROWS(P908:P910)-COUNTIF(P908:P910,"-"),"","◄")</f>
        <v>◄</v>
      </c>
      <c r="Q907" s="31" t="str">
        <f>IF(SUM(Q908:Q910)&gt;0,"►","")</f>
        <v/>
      </c>
      <c r="R907" s="23"/>
      <c r="S907" s="33" t="str">
        <f>IF(COUNTIF(R908:R910,"?")&gt;0,"?",IF(AND(T907="◄",U907="►"),"◄►",IF(T907="◄","◄",IF(U907="►","►",""))))</f>
        <v>◄</v>
      </c>
      <c r="T907" s="32" t="str">
        <f>IF(SUM(T908:T910)+1=ROWS(T908:T910)-COUNTIF(T908:T910,"-"),"","◄")</f>
        <v>◄</v>
      </c>
      <c r="U907" s="31" t="str">
        <f>IF(SUM(U908:U910)&gt;0,"►","")</f>
        <v/>
      </c>
      <c r="V907" s="10">
        <f>ROWS(V908:V910)-1</f>
        <v>2</v>
      </c>
      <c r="W907" s="30">
        <f>SUM(W908:W910)-W910</f>
        <v>0</v>
      </c>
      <c r="X907" s="29" t="s">
        <v>17</v>
      </c>
      <c r="Y907" s="28"/>
      <c r="Z907" s="30">
        <f>SUM(Z908:Z910)-Z910</f>
        <v>0</v>
      </c>
      <c r="AA907" s="29" t="s">
        <v>17</v>
      </c>
      <c r="AB907" s="28"/>
      <c r="AC907" s="12"/>
      <c r="AD907" s="13"/>
      <c r="AE907" s="12"/>
      <c r="AF907" s="11"/>
      <c r="AG907" s="11"/>
      <c r="AH907" s="5" t="s">
        <v>0</v>
      </c>
      <c r="AI907" s="4"/>
    </row>
    <row r="908" spans="1:35" ht="31.8" customHeight="1" x14ac:dyDescent="0.25">
      <c r="A908" s="221"/>
      <c r="B908" s="240"/>
      <c r="C908" s="274" t="s">
        <v>1463</v>
      </c>
      <c r="D908" s="314">
        <v>41706</v>
      </c>
      <c r="E908" s="276">
        <v>1.29</v>
      </c>
      <c r="F908" s="277" t="s">
        <v>27</v>
      </c>
      <c r="G908" s="227"/>
      <c r="H908" s="227"/>
      <c r="I908" s="227"/>
      <c r="J908" s="227"/>
      <c r="K908" s="228" t="s">
        <v>1464</v>
      </c>
      <c r="L908" s="26"/>
      <c r="M908" s="25"/>
      <c r="N908" s="23" t="str">
        <f>IF(O908="?","?","")</f>
        <v/>
      </c>
      <c r="O908" s="23" t="str">
        <f>IF(AND(P908="",Q908&gt;0),"?",IF(P908="","◄",IF(Q908&gt;=1,"►","")))</f>
        <v>◄</v>
      </c>
      <c r="P908" s="24"/>
      <c r="Q908" s="21"/>
      <c r="R908" s="23" t="str">
        <f>IF(S908="?","?","")</f>
        <v/>
      </c>
      <c r="S908" s="23" t="str">
        <f>IF(AND(T908="",U908&gt;0),"?",IF(T908="","◄",IF(U908&gt;=1,"►","")))</f>
        <v>◄</v>
      </c>
      <c r="T908" s="22"/>
      <c r="U908" s="21"/>
      <c r="V908" s="20"/>
      <c r="W908" s="19"/>
      <c r="X908" s="18">
        <f>(P908*W908)</f>
        <v>0</v>
      </c>
      <c r="Y908" s="17">
        <f>(Q908*X908)</f>
        <v>0</v>
      </c>
      <c r="Z908" s="16"/>
      <c r="AA908" s="15">
        <f>(T908*Z908)</f>
        <v>0</v>
      </c>
      <c r="AB908" s="14">
        <f>(U908*AA908)</f>
        <v>0</v>
      </c>
      <c r="AC908" s="12"/>
      <c r="AD908" s="13"/>
      <c r="AE908" s="12"/>
      <c r="AF908" s="11"/>
      <c r="AG908" s="11"/>
      <c r="AH908" s="5" t="s">
        <v>0</v>
      </c>
      <c r="AI908" s="4"/>
    </row>
    <row r="909" spans="1:35" ht="15" customHeight="1" thickBot="1" x14ac:dyDescent="0.3">
      <c r="A909" s="221"/>
      <c r="B909" s="252" t="s">
        <v>23</v>
      </c>
      <c r="C909" s="242" t="s">
        <v>1463</v>
      </c>
      <c r="D909" s="314">
        <v>41706</v>
      </c>
      <c r="E909" s="276">
        <v>12.9</v>
      </c>
      <c r="F909" s="277" t="s">
        <v>27</v>
      </c>
      <c r="G909" s="227"/>
      <c r="H909" s="227"/>
      <c r="I909" s="227"/>
      <c r="J909" s="227"/>
      <c r="K909" s="317" t="s">
        <v>1462</v>
      </c>
      <c r="L909" s="26"/>
      <c r="M909" s="25"/>
      <c r="N909" s="23" t="str">
        <f>IF(O909="?","?","")</f>
        <v/>
      </c>
      <c r="O909" s="23" t="str">
        <f>IF(AND(P909="",Q909&gt;0),"?",IF(P909="","◄",IF(Q909&gt;=1,"►","")))</f>
        <v>◄</v>
      </c>
      <c r="P909" s="24"/>
      <c r="Q909" s="21"/>
      <c r="R909" s="23" t="str">
        <f>IF(S909="?","?","")</f>
        <v/>
      </c>
      <c r="S909" s="23" t="str">
        <f>IF(AND(T909="",U909&gt;0),"?",IF(T909="","◄",IF(U909&gt;=1,"►","")))</f>
        <v>◄</v>
      </c>
      <c r="T909" s="22"/>
      <c r="U909" s="21"/>
      <c r="V909" s="20"/>
      <c r="W909" s="19"/>
      <c r="X909" s="18">
        <f>(P909*W909)</f>
        <v>0</v>
      </c>
      <c r="Y909" s="17">
        <f>(Q909*X909)</f>
        <v>0</v>
      </c>
      <c r="Z909" s="16"/>
      <c r="AA909" s="15">
        <f>(T909*Z909)</f>
        <v>0</v>
      </c>
      <c r="AB909" s="14">
        <f>(U909*AA909)</f>
        <v>0</v>
      </c>
      <c r="AC909" s="12"/>
      <c r="AD909" s="13"/>
      <c r="AE909" s="12"/>
      <c r="AF909" s="11"/>
      <c r="AG909" s="11"/>
      <c r="AH909" s="5" t="s">
        <v>0</v>
      </c>
      <c r="AI909" s="4"/>
    </row>
    <row r="910" spans="1:35" ht="15" customHeight="1" thickTop="1" thickBot="1" x14ac:dyDescent="0.25">
      <c r="A910" s="214">
        <f>ROWS(A911:A922)-1</f>
        <v>11</v>
      </c>
      <c r="B910" s="334" t="s">
        <v>1461</v>
      </c>
      <c r="C910" s="334"/>
      <c r="D910" s="334"/>
      <c r="E910" s="334"/>
      <c r="F910" s="335"/>
      <c r="G910" s="334"/>
      <c r="H910" s="334"/>
      <c r="I910" s="334"/>
      <c r="J910" s="334"/>
      <c r="K910" s="333"/>
      <c r="L910" s="6">
        <v>41748</v>
      </c>
      <c r="M910" s="9" t="s">
        <v>1460</v>
      </c>
      <c r="N910" s="23"/>
      <c r="O910" s="33" t="str">
        <f>IF(COUNTIF(N911:N922,"?")&gt;0,"?",IF(AND(P910="◄",Q910="►"),"◄►",IF(P910="◄","◄",IF(Q910="►","►",""))))</f>
        <v>◄</v>
      </c>
      <c r="P910" s="32" t="str">
        <f>IF(SUM(P911:P922)+1=ROWS(P911:P922)-COUNTIF(P911:P922,"-"),"","◄")</f>
        <v>◄</v>
      </c>
      <c r="Q910" s="31" t="str">
        <f>IF(SUM(Q911:Q922)&gt;0,"►","")</f>
        <v/>
      </c>
      <c r="R910" s="23"/>
      <c r="S910" s="33" t="str">
        <f>IF(COUNTIF(R911:R922,"?")&gt;0,"?",IF(AND(T910="◄",U910="►"),"◄►",IF(T910="◄","◄",IF(U910="►","►",""))))</f>
        <v>◄</v>
      </c>
      <c r="T910" s="32" t="str">
        <f>IF(SUM(T911:T922)+1=ROWS(T911:T922)-COUNTIF(T911:T922,"-"),"","◄")</f>
        <v>◄</v>
      </c>
      <c r="U910" s="31" t="str">
        <f>IF(SUM(U911:U922)&gt;0,"►","")</f>
        <v/>
      </c>
      <c r="V910" s="10">
        <f>ROWS(V911:V922)-1</f>
        <v>11</v>
      </c>
      <c r="W910" s="30">
        <f>SUM(W911:W922)-W922</f>
        <v>0</v>
      </c>
      <c r="X910" s="29" t="s">
        <v>17</v>
      </c>
      <c r="Y910" s="28"/>
      <c r="Z910" s="30">
        <f>SUM(Z911:Z922)-Z922</f>
        <v>0</v>
      </c>
      <c r="AA910" s="29" t="s">
        <v>17</v>
      </c>
      <c r="AB910" s="28"/>
      <c r="AC910" s="43" t="str">
        <f>IF(AD910="◄","◄",IF(AD910="ok","►",""))</f>
        <v>◄</v>
      </c>
      <c r="AD910" s="42" t="str">
        <f>IF(AD911&gt;0,"OK","◄")</f>
        <v>◄</v>
      </c>
      <c r="AE910" s="41" t="str">
        <f>IF(AND(AF910="◄",AG910="►"),"◄?►",IF(AF910="◄","◄",IF(AG910="►","►","")))</f>
        <v>◄</v>
      </c>
      <c r="AF910" s="32" t="str">
        <f>IF(AF911&gt;0,"","◄")</f>
        <v>◄</v>
      </c>
      <c r="AG910" s="31" t="str">
        <f>IF(AG911&gt;0,"►","")</f>
        <v/>
      </c>
      <c r="AH910" s="5" t="s">
        <v>0</v>
      </c>
      <c r="AI910" s="4"/>
    </row>
    <row r="911" spans="1:35" ht="15" customHeight="1" x14ac:dyDescent="0.25">
      <c r="A911" s="221"/>
      <c r="B911" s="240"/>
      <c r="C911" s="274" t="s">
        <v>1459</v>
      </c>
      <c r="D911" s="314">
        <v>41748</v>
      </c>
      <c r="E911" s="276">
        <v>0.7</v>
      </c>
      <c r="F911" s="277" t="s">
        <v>13</v>
      </c>
      <c r="G911" s="227"/>
      <c r="H911" s="227"/>
      <c r="I911" s="227"/>
      <c r="J911" s="227"/>
      <c r="K911" s="315" t="s">
        <v>1458</v>
      </c>
      <c r="L911" s="26"/>
      <c r="M911" s="25"/>
      <c r="N911" s="23" t="str">
        <f t="shared" ref="N911:N921" si="508">IF(O911="?","?","")</f>
        <v/>
      </c>
      <c r="O911" s="23" t="str">
        <f t="shared" ref="O911:O921" si="509">IF(AND(P911="",Q911&gt;0),"?",IF(P911="","◄",IF(Q911&gt;=1,"►","")))</f>
        <v>◄</v>
      </c>
      <c r="P911" s="24"/>
      <c r="Q911" s="21"/>
      <c r="R911" s="23" t="str">
        <f t="shared" ref="R911:R921" si="510">IF(S911="?","?","")</f>
        <v/>
      </c>
      <c r="S911" s="23" t="str">
        <f t="shared" ref="S911:S921" si="511">IF(AND(T911="",U911&gt;0),"?",IF(T911="","◄",IF(U911&gt;=1,"►","")))</f>
        <v>◄</v>
      </c>
      <c r="T911" s="22"/>
      <c r="U911" s="21"/>
      <c r="V911" s="20"/>
      <c r="W911" s="19"/>
      <c r="X911" s="18">
        <f t="shared" ref="X911:X921" si="512">(P911*W911)</f>
        <v>0</v>
      </c>
      <c r="Y911" s="17">
        <f t="shared" ref="Y911:Y921" si="513">(Q911*X911)</f>
        <v>0</v>
      </c>
      <c r="Z911" s="16"/>
      <c r="AA911" s="15">
        <f t="shared" ref="AA911:AA921" si="514">(T911*Z911)</f>
        <v>0</v>
      </c>
      <c r="AB911" s="14">
        <f t="shared" ref="AB911:AB921" si="515">(U911*AA911)</f>
        <v>0</v>
      </c>
      <c r="AC911" s="39" t="str">
        <f>IF(AD911&gt;0,"ok","◄")</f>
        <v>◄</v>
      </c>
      <c r="AD911" s="40"/>
      <c r="AE911" s="39" t="str">
        <f>IF(AND(AF911="",AG911&gt;0),"?",IF(AF911="","◄",IF(AG911&gt;=1,"►","")))</f>
        <v>◄</v>
      </c>
      <c r="AF911" s="38"/>
      <c r="AG911" s="37"/>
      <c r="AH911" s="5" t="s">
        <v>0</v>
      </c>
      <c r="AI911" s="4"/>
    </row>
    <row r="912" spans="1:35" ht="15" customHeight="1" x14ac:dyDescent="0.25">
      <c r="A912" s="221"/>
      <c r="B912" s="240"/>
      <c r="C912" s="274">
        <v>4407</v>
      </c>
      <c r="D912" s="314">
        <v>41748</v>
      </c>
      <c r="E912" s="276">
        <v>0.7</v>
      </c>
      <c r="F912" s="277" t="s">
        <v>13</v>
      </c>
      <c r="G912" s="227"/>
      <c r="H912" s="227"/>
      <c r="I912" s="227"/>
      <c r="J912" s="227"/>
      <c r="K912" s="315" t="s">
        <v>1457</v>
      </c>
      <c r="L912" s="26"/>
      <c r="M912" s="25"/>
      <c r="N912" s="23" t="str">
        <f t="shared" si="508"/>
        <v/>
      </c>
      <c r="O912" s="23" t="str">
        <f t="shared" si="509"/>
        <v>◄</v>
      </c>
      <c r="P912" s="24"/>
      <c r="Q912" s="21"/>
      <c r="R912" s="23" t="str">
        <f t="shared" si="510"/>
        <v/>
      </c>
      <c r="S912" s="23" t="str">
        <f t="shared" si="511"/>
        <v>◄</v>
      </c>
      <c r="T912" s="22"/>
      <c r="U912" s="21"/>
      <c r="V912" s="20"/>
      <c r="W912" s="19"/>
      <c r="X912" s="18">
        <f t="shared" si="512"/>
        <v>0</v>
      </c>
      <c r="Y912" s="17">
        <f t="shared" si="513"/>
        <v>0</v>
      </c>
      <c r="Z912" s="16"/>
      <c r="AA912" s="15">
        <f t="shared" si="514"/>
        <v>0</v>
      </c>
      <c r="AB912" s="14">
        <f t="shared" si="515"/>
        <v>0</v>
      </c>
      <c r="AC912" s="12"/>
      <c r="AD912" s="13"/>
      <c r="AE912" s="12"/>
      <c r="AF912" s="149" t="str">
        <f>LEFT(M910,17)</f>
        <v>▬ Philanews Nr. 2</v>
      </c>
      <c r="AG912" s="150"/>
      <c r="AH912" s="5" t="s">
        <v>0</v>
      </c>
      <c r="AI912" s="4"/>
    </row>
    <row r="913" spans="1:35" ht="15" customHeight="1" x14ac:dyDescent="0.25">
      <c r="A913" s="221"/>
      <c r="B913" s="240"/>
      <c r="C913" s="274">
        <v>4408</v>
      </c>
      <c r="D913" s="314">
        <v>41748</v>
      </c>
      <c r="E913" s="276">
        <v>0.7</v>
      </c>
      <c r="F913" s="277" t="s">
        <v>13</v>
      </c>
      <c r="G913" s="227"/>
      <c r="H913" s="227"/>
      <c r="I913" s="227"/>
      <c r="J913" s="227"/>
      <c r="K913" s="315" t="s">
        <v>1456</v>
      </c>
      <c r="L913" s="26"/>
      <c r="M913" s="25"/>
      <c r="N913" s="23" t="str">
        <f t="shared" si="508"/>
        <v/>
      </c>
      <c r="O913" s="23" t="str">
        <f t="shared" si="509"/>
        <v>◄</v>
      </c>
      <c r="P913" s="24"/>
      <c r="Q913" s="21"/>
      <c r="R913" s="23" t="str">
        <f t="shared" si="510"/>
        <v/>
      </c>
      <c r="S913" s="23" t="str">
        <f t="shared" si="511"/>
        <v>◄</v>
      </c>
      <c r="T913" s="22"/>
      <c r="U913" s="21"/>
      <c r="V913" s="20"/>
      <c r="W913" s="19"/>
      <c r="X913" s="18">
        <f t="shared" si="512"/>
        <v>0</v>
      </c>
      <c r="Y913" s="17">
        <f t="shared" si="513"/>
        <v>0</v>
      </c>
      <c r="Z913" s="16"/>
      <c r="AA913" s="15">
        <f t="shared" si="514"/>
        <v>0</v>
      </c>
      <c r="AB913" s="14">
        <f t="shared" si="515"/>
        <v>0</v>
      </c>
      <c r="AC913" s="12"/>
      <c r="AD913" s="13"/>
      <c r="AE913" s="12"/>
      <c r="AF913" s="151"/>
      <c r="AG913" s="152"/>
      <c r="AH913" s="5" t="s">
        <v>0</v>
      </c>
      <c r="AI913" s="4"/>
    </row>
    <row r="914" spans="1:35" ht="15" customHeight="1" x14ac:dyDescent="0.25">
      <c r="A914" s="221"/>
      <c r="B914" s="240"/>
      <c r="C914" s="274">
        <v>4409</v>
      </c>
      <c r="D914" s="314">
        <v>41748</v>
      </c>
      <c r="E914" s="276">
        <v>0.7</v>
      </c>
      <c r="F914" s="277" t="s">
        <v>13</v>
      </c>
      <c r="G914" s="227"/>
      <c r="H914" s="227"/>
      <c r="I914" s="227"/>
      <c r="J914" s="227"/>
      <c r="K914" s="315" t="s">
        <v>1455</v>
      </c>
      <c r="L914" s="26"/>
      <c r="M914" s="25"/>
      <c r="N914" s="23" t="str">
        <f t="shared" si="508"/>
        <v/>
      </c>
      <c r="O914" s="23" t="str">
        <f t="shared" si="509"/>
        <v>◄</v>
      </c>
      <c r="P914" s="24"/>
      <c r="Q914" s="21"/>
      <c r="R914" s="23" t="str">
        <f t="shared" si="510"/>
        <v/>
      </c>
      <c r="S914" s="23" t="str">
        <f t="shared" si="511"/>
        <v>◄</v>
      </c>
      <c r="T914" s="22"/>
      <c r="U914" s="21"/>
      <c r="V914" s="20"/>
      <c r="W914" s="19"/>
      <c r="X914" s="18">
        <f t="shared" si="512"/>
        <v>0</v>
      </c>
      <c r="Y914" s="17">
        <f t="shared" si="513"/>
        <v>0</v>
      </c>
      <c r="Z914" s="16"/>
      <c r="AA914" s="15">
        <f t="shared" si="514"/>
        <v>0</v>
      </c>
      <c r="AB914" s="14">
        <f t="shared" si="515"/>
        <v>0</v>
      </c>
      <c r="AC914" s="12"/>
      <c r="AD914" s="13"/>
      <c r="AE914" s="12"/>
      <c r="AF914" s="36" t="s">
        <v>47</v>
      </c>
      <c r="AG914" s="35">
        <f>D911</f>
        <v>41748</v>
      </c>
      <c r="AH914" s="5" t="s">
        <v>0</v>
      </c>
      <c r="AI914" s="4"/>
    </row>
    <row r="915" spans="1:35" ht="15" customHeight="1" x14ac:dyDescent="0.25">
      <c r="A915" s="221"/>
      <c r="B915" s="240"/>
      <c r="C915" s="274">
        <v>4410</v>
      </c>
      <c r="D915" s="314">
        <v>41748</v>
      </c>
      <c r="E915" s="276">
        <v>0.7</v>
      </c>
      <c r="F915" s="277" t="s">
        <v>13</v>
      </c>
      <c r="G915" s="227"/>
      <c r="H915" s="227"/>
      <c r="I915" s="227"/>
      <c r="J915" s="227"/>
      <c r="K915" s="315" t="s">
        <v>1454</v>
      </c>
      <c r="L915" s="26"/>
      <c r="M915" s="25"/>
      <c r="N915" s="23" t="str">
        <f t="shared" si="508"/>
        <v/>
      </c>
      <c r="O915" s="23" t="str">
        <f t="shared" si="509"/>
        <v>◄</v>
      </c>
      <c r="P915" s="24"/>
      <c r="Q915" s="21"/>
      <c r="R915" s="23" t="str">
        <f t="shared" si="510"/>
        <v/>
      </c>
      <c r="S915" s="23" t="str">
        <f t="shared" si="511"/>
        <v>◄</v>
      </c>
      <c r="T915" s="22"/>
      <c r="U915" s="21"/>
      <c r="V915" s="20"/>
      <c r="W915" s="19"/>
      <c r="X915" s="18">
        <f t="shared" si="512"/>
        <v>0</v>
      </c>
      <c r="Y915" s="17">
        <f t="shared" si="513"/>
        <v>0</v>
      </c>
      <c r="Z915" s="16"/>
      <c r="AA915" s="15">
        <f t="shared" si="514"/>
        <v>0</v>
      </c>
      <c r="AB915" s="14">
        <f t="shared" si="515"/>
        <v>0</v>
      </c>
      <c r="AC915" s="12"/>
      <c r="AD915" s="13"/>
      <c r="AE915" s="12"/>
      <c r="AF915" s="11"/>
      <c r="AG915" s="11"/>
      <c r="AH915" s="5" t="s">
        <v>0</v>
      </c>
      <c r="AI915" s="4"/>
    </row>
    <row r="916" spans="1:35" ht="15" customHeight="1" x14ac:dyDescent="0.25">
      <c r="A916" s="221"/>
      <c r="B916" s="240"/>
      <c r="C916" s="274">
        <v>4411</v>
      </c>
      <c r="D916" s="314">
        <v>41748</v>
      </c>
      <c r="E916" s="276">
        <v>0.7</v>
      </c>
      <c r="F916" s="277" t="s">
        <v>13</v>
      </c>
      <c r="G916" s="227"/>
      <c r="H916" s="227"/>
      <c r="I916" s="227"/>
      <c r="J916" s="227"/>
      <c r="K916" s="315" t="s">
        <v>1453</v>
      </c>
      <c r="L916" s="26"/>
      <c r="M916" s="25"/>
      <c r="N916" s="23" t="str">
        <f t="shared" si="508"/>
        <v/>
      </c>
      <c r="O916" s="23" t="str">
        <f t="shared" si="509"/>
        <v>◄</v>
      </c>
      <c r="P916" s="24"/>
      <c r="Q916" s="21"/>
      <c r="R916" s="23" t="str">
        <f t="shared" si="510"/>
        <v/>
      </c>
      <c r="S916" s="23" t="str">
        <f t="shared" si="511"/>
        <v>◄</v>
      </c>
      <c r="T916" s="22"/>
      <c r="U916" s="21"/>
      <c r="V916" s="20"/>
      <c r="W916" s="19"/>
      <c r="X916" s="18">
        <f t="shared" si="512"/>
        <v>0</v>
      </c>
      <c r="Y916" s="17">
        <f t="shared" si="513"/>
        <v>0</v>
      </c>
      <c r="Z916" s="16"/>
      <c r="AA916" s="15">
        <f t="shared" si="514"/>
        <v>0</v>
      </c>
      <c r="AB916" s="14">
        <f t="shared" si="515"/>
        <v>0</v>
      </c>
      <c r="AC916" s="12"/>
      <c r="AD916" s="13"/>
      <c r="AE916" s="12"/>
      <c r="AF916" s="11"/>
      <c r="AG916" s="11"/>
      <c r="AH916" s="5" t="s">
        <v>0</v>
      </c>
      <c r="AI916" s="4"/>
    </row>
    <row r="917" spans="1:35" ht="15" customHeight="1" x14ac:dyDescent="0.25">
      <c r="A917" s="221"/>
      <c r="B917" s="240"/>
      <c r="C917" s="274">
        <v>4412</v>
      </c>
      <c r="D917" s="314">
        <v>41748</v>
      </c>
      <c r="E917" s="276">
        <v>0.7</v>
      </c>
      <c r="F917" s="277" t="s">
        <v>13</v>
      </c>
      <c r="G917" s="227"/>
      <c r="H917" s="227"/>
      <c r="I917" s="227"/>
      <c r="J917" s="227"/>
      <c r="K917" s="315" t="s">
        <v>1452</v>
      </c>
      <c r="L917" s="26"/>
      <c r="M917" s="25"/>
      <c r="N917" s="23" t="str">
        <f t="shared" si="508"/>
        <v/>
      </c>
      <c r="O917" s="23" t="str">
        <f t="shared" si="509"/>
        <v>◄</v>
      </c>
      <c r="P917" s="24"/>
      <c r="Q917" s="21"/>
      <c r="R917" s="23" t="str">
        <f t="shared" si="510"/>
        <v/>
      </c>
      <c r="S917" s="23" t="str">
        <f t="shared" si="511"/>
        <v>◄</v>
      </c>
      <c r="T917" s="22"/>
      <c r="U917" s="21"/>
      <c r="V917" s="20"/>
      <c r="W917" s="19"/>
      <c r="X917" s="18">
        <f t="shared" si="512"/>
        <v>0</v>
      </c>
      <c r="Y917" s="17">
        <f t="shared" si="513"/>
        <v>0</v>
      </c>
      <c r="Z917" s="16"/>
      <c r="AA917" s="15">
        <f t="shared" si="514"/>
        <v>0</v>
      </c>
      <c r="AB917" s="14">
        <f t="shared" si="515"/>
        <v>0</v>
      </c>
      <c r="AC917" s="12"/>
      <c r="AD917" s="13"/>
      <c r="AE917" s="12"/>
      <c r="AF917" s="11"/>
      <c r="AG917" s="11"/>
      <c r="AH917" s="5" t="s">
        <v>0</v>
      </c>
      <c r="AI917" s="4"/>
    </row>
    <row r="918" spans="1:35" ht="15" customHeight="1" x14ac:dyDescent="0.25">
      <c r="A918" s="221"/>
      <c r="B918" s="240"/>
      <c r="C918" s="274">
        <v>4413</v>
      </c>
      <c r="D918" s="314">
        <v>41748</v>
      </c>
      <c r="E918" s="276">
        <v>0.7</v>
      </c>
      <c r="F918" s="277" t="s">
        <v>13</v>
      </c>
      <c r="G918" s="227"/>
      <c r="H918" s="227"/>
      <c r="I918" s="227"/>
      <c r="J918" s="227"/>
      <c r="K918" s="315" t="s">
        <v>1451</v>
      </c>
      <c r="L918" s="26"/>
      <c r="M918" s="25"/>
      <c r="N918" s="23" t="str">
        <f t="shared" si="508"/>
        <v/>
      </c>
      <c r="O918" s="23" t="str">
        <f t="shared" si="509"/>
        <v>◄</v>
      </c>
      <c r="P918" s="24"/>
      <c r="Q918" s="21"/>
      <c r="R918" s="23" t="str">
        <f t="shared" si="510"/>
        <v/>
      </c>
      <c r="S918" s="23" t="str">
        <f t="shared" si="511"/>
        <v>◄</v>
      </c>
      <c r="T918" s="22"/>
      <c r="U918" s="21"/>
      <c r="V918" s="20"/>
      <c r="W918" s="19"/>
      <c r="X918" s="18">
        <f t="shared" si="512"/>
        <v>0</v>
      </c>
      <c r="Y918" s="17">
        <f t="shared" si="513"/>
        <v>0</v>
      </c>
      <c r="Z918" s="16"/>
      <c r="AA918" s="15">
        <f t="shared" si="514"/>
        <v>0</v>
      </c>
      <c r="AB918" s="14">
        <f t="shared" si="515"/>
        <v>0</v>
      </c>
      <c r="AC918" s="12"/>
      <c r="AD918" s="13"/>
      <c r="AE918" s="12"/>
      <c r="AF918" s="11"/>
      <c r="AG918" s="11"/>
      <c r="AH918" s="5" t="s">
        <v>0</v>
      </c>
      <c r="AI918" s="4"/>
    </row>
    <row r="919" spans="1:35" ht="15" customHeight="1" x14ac:dyDescent="0.25">
      <c r="A919" s="221"/>
      <c r="B919" s="240"/>
      <c r="C919" s="274">
        <v>4414</v>
      </c>
      <c r="D919" s="314">
        <v>41748</v>
      </c>
      <c r="E919" s="276">
        <v>0.7</v>
      </c>
      <c r="F919" s="277" t="s">
        <v>13</v>
      </c>
      <c r="G919" s="227"/>
      <c r="H919" s="227"/>
      <c r="I919" s="227"/>
      <c r="J919" s="227"/>
      <c r="K919" s="315" t="s">
        <v>1450</v>
      </c>
      <c r="L919" s="26"/>
      <c r="M919" s="25"/>
      <c r="N919" s="23" t="str">
        <f t="shared" si="508"/>
        <v/>
      </c>
      <c r="O919" s="23" t="str">
        <f t="shared" si="509"/>
        <v>◄</v>
      </c>
      <c r="P919" s="24"/>
      <c r="Q919" s="21"/>
      <c r="R919" s="23" t="str">
        <f t="shared" si="510"/>
        <v/>
      </c>
      <c r="S919" s="23" t="str">
        <f t="shared" si="511"/>
        <v>◄</v>
      </c>
      <c r="T919" s="22"/>
      <c r="U919" s="21"/>
      <c r="V919" s="20"/>
      <c r="W919" s="19"/>
      <c r="X919" s="18">
        <f t="shared" si="512"/>
        <v>0</v>
      </c>
      <c r="Y919" s="17">
        <f t="shared" si="513"/>
        <v>0</v>
      </c>
      <c r="Z919" s="16"/>
      <c r="AA919" s="15">
        <f t="shared" si="514"/>
        <v>0</v>
      </c>
      <c r="AB919" s="14">
        <f t="shared" si="515"/>
        <v>0</v>
      </c>
      <c r="AC919" s="12"/>
      <c r="AD919" s="13"/>
      <c r="AE919" s="12"/>
      <c r="AF919" s="11"/>
      <c r="AG919" s="11"/>
      <c r="AH919" s="5" t="s">
        <v>0</v>
      </c>
      <c r="AI919" s="4"/>
    </row>
    <row r="920" spans="1:35" ht="15" customHeight="1" x14ac:dyDescent="0.25">
      <c r="A920" s="221"/>
      <c r="B920" s="240"/>
      <c r="C920" s="274">
        <v>4415</v>
      </c>
      <c r="D920" s="314">
        <v>41748</v>
      </c>
      <c r="E920" s="276">
        <v>0.7</v>
      </c>
      <c r="F920" s="277" t="s">
        <v>13</v>
      </c>
      <c r="G920" s="227"/>
      <c r="H920" s="227"/>
      <c r="I920" s="227"/>
      <c r="J920" s="227"/>
      <c r="K920" s="315" t="s">
        <v>1449</v>
      </c>
      <c r="L920" s="26"/>
      <c r="M920" s="25"/>
      <c r="N920" s="23" t="str">
        <f t="shared" si="508"/>
        <v/>
      </c>
      <c r="O920" s="23" t="str">
        <f t="shared" si="509"/>
        <v>◄</v>
      </c>
      <c r="P920" s="24"/>
      <c r="Q920" s="21"/>
      <c r="R920" s="23" t="str">
        <f t="shared" si="510"/>
        <v/>
      </c>
      <c r="S920" s="23" t="str">
        <f t="shared" si="511"/>
        <v>◄</v>
      </c>
      <c r="T920" s="22"/>
      <c r="U920" s="21"/>
      <c r="V920" s="20"/>
      <c r="W920" s="19"/>
      <c r="X920" s="18">
        <f t="shared" si="512"/>
        <v>0</v>
      </c>
      <c r="Y920" s="17">
        <f t="shared" si="513"/>
        <v>0</v>
      </c>
      <c r="Z920" s="16"/>
      <c r="AA920" s="15">
        <f t="shared" si="514"/>
        <v>0</v>
      </c>
      <c r="AB920" s="14">
        <f t="shared" si="515"/>
        <v>0</v>
      </c>
      <c r="AC920" s="12"/>
      <c r="AD920" s="13"/>
      <c r="AE920" s="12"/>
      <c r="AF920" s="11"/>
      <c r="AG920" s="11"/>
      <c r="AH920" s="5" t="s">
        <v>0</v>
      </c>
      <c r="AI920" s="4"/>
    </row>
    <row r="921" spans="1:35" ht="15" customHeight="1" thickBot="1" x14ac:dyDescent="0.3">
      <c r="A921" s="221"/>
      <c r="B921" s="240"/>
      <c r="C921" s="247" t="s">
        <v>1448</v>
      </c>
      <c r="D921" s="314">
        <v>41748</v>
      </c>
      <c r="E921" s="276">
        <v>7.0000000000000009</v>
      </c>
      <c r="F921" s="277" t="s">
        <v>13</v>
      </c>
      <c r="G921" s="227"/>
      <c r="H921" s="227"/>
      <c r="I921" s="227"/>
      <c r="J921" s="227"/>
      <c r="K921" s="317" t="s">
        <v>1447</v>
      </c>
      <c r="L921" s="26"/>
      <c r="M921" s="25"/>
      <c r="N921" s="23" t="str">
        <f t="shared" si="508"/>
        <v/>
      </c>
      <c r="O921" s="23" t="str">
        <f t="shared" si="509"/>
        <v>◄</v>
      </c>
      <c r="P921" s="24"/>
      <c r="Q921" s="21"/>
      <c r="R921" s="23" t="str">
        <f t="shared" si="510"/>
        <v/>
      </c>
      <c r="S921" s="23" t="str">
        <f t="shared" si="511"/>
        <v>◄</v>
      </c>
      <c r="T921" s="22"/>
      <c r="U921" s="21"/>
      <c r="V921" s="20"/>
      <c r="W921" s="19"/>
      <c r="X921" s="18">
        <f t="shared" si="512"/>
        <v>0</v>
      </c>
      <c r="Y921" s="17">
        <f t="shared" si="513"/>
        <v>0</v>
      </c>
      <c r="Z921" s="16"/>
      <c r="AA921" s="15">
        <f t="shared" si="514"/>
        <v>0</v>
      </c>
      <c r="AB921" s="14">
        <f t="shared" si="515"/>
        <v>0</v>
      </c>
      <c r="AC921" s="12"/>
      <c r="AD921" s="13"/>
      <c r="AE921" s="12"/>
      <c r="AF921" s="11"/>
      <c r="AG921" s="11"/>
      <c r="AH921" s="5" t="s">
        <v>0</v>
      </c>
      <c r="AI921" s="4"/>
    </row>
    <row r="922" spans="1:35" ht="15" customHeight="1" thickTop="1" thickBot="1" x14ac:dyDescent="0.25">
      <c r="A922" s="214">
        <f>ROWS(A923:A933)-1</f>
        <v>10</v>
      </c>
      <c r="B922" s="334" t="s">
        <v>1446</v>
      </c>
      <c r="C922" s="334"/>
      <c r="D922" s="335"/>
      <c r="E922" s="334"/>
      <c r="F922" s="335"/>
      <c r="G922" s="334"/>
      <c r="H922" s="334"/>
      <c r="I922" s="334"/>
      <c r="J922" s="334"/>
      <c r="K922" s="333"/>
      <c r="L922" s="6">
        <v>41748</v>
      </c>
      <c r="M922" s="9" t="s">
        <v>1445</v>
      </c>
      <c r="N922" s="23"/>
      <c r="O922" s="33" t="str">
        <f>IF(COUNTIF(N923:N933,"?")&gt;0,"?",IF(AND(P922="◄",Q922="►"),"◄►",IF(P922="◄","◄",IF(Q922="►","►",""))))</f>
        <v>◄</v>
      </c>
      <c r="P922" s="32" t="str">
        <f>IF(SUM(P923:P933)+1=ROWS(P923:P933)-COUNTIF(P923:P933,"-"),"","◄")</f>
        <v>◄</v>
      </c>
      <c r="Q922" s="31" t="str">
        <f>IF(SUM(Q923:Q933)&gt;0,"►","")</f>
        <v/>
      </c>
      <c r="R922" s="23"/>
      <c r="S922" s="33" t="str">
        <f>IF(COUNTIF(R923:R933,"?")&gt;0,"?",IF(AND(T922="◄",U922="►"),"◄►",IF(T922="◄","◄",IF(U922="►","►",""))))</f>
        <v>◄</v>
      </c>
      <c r="T922" s="32" t="str">
        <f>IF(SUM(T923:T933)+1=ROWS(T923:T933)-COUNTIF(T923:T933,"-"),"","◄")</f>
        <v>◄</v>
      </c>
      <c r="U922" s="31" t="str">
        <f>IF(SUM(U923:U933)&gt;0,"►","")</f>
        <v/>
      </c>
      <c r="V922" s="10">
        <f>ROWS(V923:V933)-1</f>
        <v>10</v>
      </c>
      <c r="W922" s="30">
        <f>SUM(W923:W933)-W933</f>
        <v>0</v>
      </c>
      <c r="X922" s="29" t="s">
        <v>17</v>
      </c>
      <c r="Y922" s="28"/>
      <c r="Z922" s="30">
        <f>SUM(Z923:Z933)-Z933</f>
        <v>0</v>
      </c>
      <c r="AA922" s="29" t="s">
        <v>17</v>
      </c>
      <c r="AB922" s="28"/>
      <c r="AC922" s="12"/>
      <c r="AD922" s="13"/>
      <c r="AE922" s="12"/>
      <c r="AF922" s="11"/>
      <c r="AG922" s="11"/>
      <c r="AH922" s="5" t="s">
        <v>0</v>
      </c>
      <c r="AI922" s="4"/>
    </row>
    <row r="923" spans="1:35" ht="15" customHeight="1" x14ac:dyDescent="0.25">
      <c r="A923" s="221"/>
      <c r="B923" s="240"/>
      <c r="C923" s="274" t="s">
        <v>1437</v>
      </c>
      <c r="D923" s="314">
        <v>41748</v>
      </c>
      <c r="E923" s="276">
        <v>1.4</v>
      </c>
      <c r="F923" s="277" t="s">
        <v>21</v>
      </c>
      <c r="G923" s="227"/>
      <c r="H923" s="227"/>
      <c r="I923" s="227"/>
      <c r="J923" s="227"/>
      <c r="K923" s="315" t="s">
        <v>1444</v>
      </c>
      <c r="L923" s="26"/>
      <c r="M923" s="25"/>
      <c r="N923" s="23" t="str">
        <f t="shared" ref="N923:N932" si="516">IF(O923="?","?","")</f>
        <v/>
      </c>
      <c r="O923" s="23" t="str">
        <f t="shared" ref="O923:O932" si="517">IF(AND(P923="",Q923&gt;0),"?",IF(P923="","◄",IF(Q923&gt;=1,"►","")))</f>
        <v>◄</v>
      </c>
      <c r="P923" s="24"/>
      <c r="Q923" s="21"/>
      <c r="R923" s="23" t="str">
        <f t="shared" ref="R923:R932" si="518">IF(S923="?","?","")</f>
        <v/>
      </c>
      <c r="S923" s="23" t="str">
        <f t="shared" ref="S923:S932" si="519">IF(AND(T923="",U923&gt;0),"?",IF(T923="","◄",IF(U923&gt;=1,"►","")))</f>
        <v>◄</v>
      </c>
      <c r="T923" s="22"/>
      <c r="U923" s="21"/>
      <c r="V923" s="20"/>
      <c r="W923" s="19"/>
      <c r="X923" s="18">
        <f t="shared" ref="X923:X932" si="520">(P923*W923)</f>
        <v>0</v>
      </c>
      <c r="Y923" s="17">
        <f t="shared" ref="Y923:Y932" si="521">(Q923*X923)</f>
        <v>0</v>
      </c>
      <c r="Z923" s="16"/>
      <c r="AA923" s="15">
        <f t="shared" ref="AA923:AA932" si="522">(T923*Z923)</f>
        <v>0</v>
      </c>
      <c r="AB923" s="14">
        <f t="shared" ref="AB923:AB932" si="523">(U923*AA923)</f>
        <v>0</v>
      </c>
      <c r="AC923" s="12"/>
      <c r="AD923" s="13"/>
      <c r="AE923" s="12"/>
      <c r="AF923" s="11"/>
      <c r="AG923" s="11"/>
      <c r="AH923" s="5" t="s">
        <v>0</v>
      </c>
      <c r="AI923" s="4"/>
    </row>
    <row r="924" spans="1:35" ht="15" customHeight="1" x14ac:dyDescent="0.25">
      <c r="A924" s="221"/>
      <c r="B924" s="240"/>
      <c r="C924" s="274">
        <v>4417</v>
      </c>
      <c r="D924" s="314">
        <v>41748</v>
      </c>
      <c r="E924" s="276">
        <v>1.4</v>
      </c>
      <c r="F924" s="277" t="s">
        <v>21</v>
      </c>
      <c r="G924" s="227"/>
      <c r="H924" s="227"/>
      <c r="I924" s="227"/>
      <c r="J924" s="227"/>
      <c r="K924" s="315" t="s">
        <v>1443</v>
      </c>
      <c r="L924" s="26"/>
      <c r="M924" s="25"/>
      <c r="N924" s="23" t="str">
        <f t="shared" si="516"/>
        <v/>
      </c>
      <c r="O924" s="23" t="str">
        <f t="shared" si="517"/>
        <v>◄</v>
      </c>
      <c r="P924" s="24"/>
      <c r="Q924" s="21"/>
      <c r="R924" s="23" t="str">
        <f t="shared" si="518"/>
        <v/>
      </c>
      <c r="S924" s="23" t="str">
        <f t="shared" si="519"/>
        <v>◄</v>
      </c>
      <c r="T924" s="22"/>
      <c r="U924" s="21"/>
      <c r="V924" s="20"/>
      <c r="W924" s="19"/>
      <c r="X924" s="18">
        <f t="shared" si="520"/>
        <v>0</v>
      </c>
      <c r="Y924" s="17">
        <f t="shared" si="521"/>
        <v>0</v>
      </c>
      <c r="Z924" s="16"/>
      <c r="AA924" s="15">
        <f t="shared" si="522"/>
        <v>0</v>
      </c>
      <c r="AB924" s="14">
        <f t="shared" si="523"/>
        <v>0</v>
      </c>
      <c r="AC924" s="12"/>
      <c r="AD924" s="13"/>
      <c r="AE924" s="12"/>
      <c r="AF924" s="11"/>
      <c r="AG924" s="11"/>
      <c r="AH924" s="5" t="s">
        <v>0</v>
      </c>
      <c r="AI924" s="4"/>
    </row>
    <row r="925" spans="1:35" ht="15" customHeight="1" x14ac:dyDescent="0.25">
      <c r="A925" s="221"/>
      <c r="B925" s="240"/>
      <c r="C925" s="274">
        <v>4418</v>
      </c>
      <c r="D925" s="314">
        <v>41748</v>
      </c>
      <c r="E925" s="276">
        <v>1.4</v>
      </c>
      <c r="F925" s="277" t="s">
        <v>21</v>
      </c>
      <c r="G925" s="227"/>
      <c r="H925" s="227"/>
      <c r="I925" s="227"/>
      <c r="J925" s="227"/>
      <c r="K925" s="315" t="s">
        <v>1442</v>
      </c>
      <c r="L925" s="26"/>
      <c r="M925" s="25"/>
      <c r="N925" s="23" t="str">
        <f t="shared" si="516"/>
        <v/>
      </c>
      <c r="O925" s="23" t="str">
        <f t="shared" si="517"/>
        <v>◄</v>
      </c>
      <c r="P925" s="24"/>
      <c r="Q925" s="21"/>
      <c r="R925" s="23" t="str">
        <f t="shared" si="518"/>
        <v/>
      </c>
      <c r="S925" s="23" t="str">
        <f t="shared" si="519"/>
        <v>◄</v>
      </c>
      <c r="T925" s="22"/>
      <c r="U925" s="21"/>
      <c r="V925" s="20"/>
      <c r="W925" s="19"/>
      <c r="X925" s="18">
        <f t="shared" si="520"/>
        <v>0</v>
      </c>
      <c r="Y925" s="17">
        <f t="shared" si="521"/>
        <v>0</v>
      </c>
      <c r="Z925" s="16"/>
      <c r="AA925" s="15">
        <f t="shared" si="522"/>
        <v>0</v>
      </c>
      <c r="AB925" s="14">
        <f t="shared" si="523"/>
        <v>0</v>
      </c>
      <c r="AC925" s="12"/>
      <c r="AD925" s="13"/>
      <c r="AE925" s="12"/>
      <c r="AF925" s="11"/>
      <c r="AG925" s="11"/>
      <c r="AH925" s="5" t="s">
        <v>0</v>
      </c>
      <c r="AI925" s="4"/>
    </row>
    <row r="926" spans="1:35" ht="15" customHeight="1" x14ac:dyDescent="0.25">
      <c r="A926" s="221"/>
      <c r="B926" s="240"/>
      <c r="C926" s="274">
        <v>4419</v>
      </c>
      <c r="D926" s="314">
        <v>41748</v>
      </c>
      <c r="E926" s="276">
        <v>1.4</v>
      </c>
      <c r="F926" s="277" t="s">
        <v>21</v>
      </c>
      <c r="G926" s="227"/>
      <c r="H926" s="227"/>
      <c r="I926" s="227"/>
      <c r="J926" s="227"/>
      <c r="K926" s="315" t="s">
        <v>1441</v>
      </c>
      <c r="L926" s="26"/>
      <c r="M926" s="25"/>
      <c r="N926" s="23" t="str">
        <f t="shared" si="516"/>
        <v/>
      </c>
      <c r="O926" s="23" t="str">
        <f t="shared" si="517"/>
        <v>◄</v>
      </c>
      <c r="P926" s="24"/>
      <c r="Q926" s="21"/>
      <c r="R926" s="23" t="str">
        <f t="shared" si="518"/>
        <v/>
      </c>
      <c r="S926" s="23" t="str">
        <f t="shared" si="519"/>
        <v>◄</v>
      </c>
      <c r="T926" s="22"/>
      <c r="U926" s="21"/>
      <c r="V926" s="20"/>
      <c r="W926" s="19"/>
      <c r="X926" s="18">
        <f t="shared" si="520"/>
        <v>0</v>
      </c>
      <c r="Y926" s="17">
        <f t="shared" si="521"/>
        <v>0</v>
      </c>
      <c r="Z926" s="16"/>
      <c r="AA926" s="15">
        <f t="shared" si="522"/>
        <v>0</v>
      </c>
      <c r="AB926" s="14">
        <f t="shared" si="523"/>
        <v>0</v>
      </c>
      <c r="AC926" s="12"/>
      <c r="AD926" s="13"/>
      <c r="AE926" s="12"/>
      <c r="AF926" s="11"/>
      <c r="AG926" s="11"/>
      <c r="AH926" s="5" t="s">
        <v>0</v>
      </c>
      <c r="AI926" s="4"/>
    </row>
    <row r="927" spans="1:35" ht="15" customHeight="1" x14ac:dyDescent="0.25">
      <c r="A927" s="221"/>
      <c r="B927" s="240"/>
      <c r="C927" s="274">
        <v>4420</v>
      </c>
      <c r="D927" s="314">
        <v>41748</v>
      </c>
      <c r="E927" s="276">
        <v>1.4</v>
      </c>
      <c r="F927" s="277" t="s">
        <v>21</v>
      </c>
      <c r="G927" s="227"/>
      <c r="H927" s="227"/>
      <c r="I927" s="227"/>
      <c r="J927" s="227"/>
      <c r="K927" s="315" t="s">
        <v>1440</v>
      </c>
      <c r="L927" s="26"/>
      <c r="M927" s="25"/>
      <c r="N927" s="23" t="str">
        <f t="shared" si="516"/>
        <v/>
      </c>
      <c r="O927" s="23" t="str">
        <f t="shared" si="517"/>
        <v>◄</v>
      </c>
      <c r="P927" s="24"/>
      <c r="Q927" s="21"/>
      <c r="R927" s="23" t="str">
        <f t="shared" si="518"/>
        <v/>
      </c>
      <c r="S927" s="23" t="str">
        <f t="shared" si="519"/>
        <v>◄</v>
      </c>
      <c r="T927" s="22"/>
      <c r="U927" s="21"/>
      <c r="V927" s="20"/>
      <c r="W927" s="19"/>
      <c r="X927" s="18">
        <f t="shared" si="520"/>
        <v>0</v>
      </c>
      <c r="Y927" s="17">
        <f t="shared" si="521"/>
        <v>0</v>
      </c>
      <c r="Z927" s="16"/>
      <c r="AA927" s="15">
        <f t="shared" si="522"/>
        <v>0</v>
      </c>
      <c r="AB927" s="14">
        <f t="shared" si="523"/>
        <v>0</v>
      </c>
      <c r="AC927" s="12"/>
      <c r="AD927" s="13"/>
      <c r="AE927" s="12"/>
      <c r="AF927" s="11"/>
      <c r="AG927" s="11"/>
      <c r="AH927" s="5" t="s">
        <v>0</v>
      </c>
      <c r="AI927" s="4"/>
    </row>
    <row r="928" spans="1:35" ht="15" customHeight="1" x14ac:dyDescent="0.25">
      <c r="A928" s="221"/>
      <c r="B928" s="240"/>
      <c r="C928" s="281" t="s">
        <v>1439</v>
      </c>
      <c r="D928" s="314">
        <v>41748</v>
      </c>
      <c r="E928" s="276">
        <v>4.1999999999999993</v>
      </c>
      <c r="F928" s="277" t="s">
        <v>21</v>
      </c>
      <c r="G928" s="227"/>
      <c r="H928" s="274">
        <v>4417</v>
      </c>
      <c r="I928" s="289">
        <v>4418</v>
      </c>
      <c r="J928" s="274">
        <v>4419</v>
      </c>
      <c r="K928" s="323" t="s">
        <v>164</v>
      </c>
      <c r="L928" s="26"/>
      <c r="M928" s="25"/>
      <c r="N928" s="23" t="str">
        <f t="shared" si="516"/>
        <v/>
      </c>
      <c r="O928" s="23" t="str">
        <f t="shared" si="517"/>
        <v>◄</v>
      </c>
      <c r="P928" s="24"/>
      <c r="Q928" s="21"/>
      <c r="R928" s="23" t="str">
        <f t="shared" si="518"/>
        <v/>
      </c>
      <c r="S928" s="23" t="str">
        <f t="shared" si="519"/>
        <v>◄</v>
      </c>
      <c r="T928" s="22"/>
      <c r="U928" s="21"/>
      <c r="V928" s="20"/>
      <c r="W928" s="19"/>
      <c r="X928" s="18">
        <f t="shared" si="520"/>
        <v>0</v>
      </c>
      <c r="Y928" s="17">
        <f t="shared" si="521"/>
        <v>0</v>
      </c>
      <c r="Z928" s="16"/>
      <c r="AA928" s="15">
        <f t="shared" si="522"/>
        <v>0</v>
      </c>
      <c r="AB928" s="14">
        <f t="shared" si="523"/>
        <v>0</v>
      </c>
      <c r="AC928" s="12"/>
      <c r="AD928" s="13"/>
      <c r="AE928" s="12"/>
      <c r="AF928" s="11"/>
      <c r="AG928" s="11"/>
      <c r="AH928" s="5" t="s">
        <v>0</v>
      </c>
      <c r="AI928" s="4"/>
    </row>
    <row r="929" spans="1:35" ht="15" customHeight="1" x14ac:dyDescent="0.25">
      <c r="A929" s="221"/>
      <c r="B929" s="240"/>
      <c r="C929" s="281" t="s">
        <v>1438</v>
      </c>
      <c r="D929" s="314">
        <v>41748</v>
      </c>
      <c r="E929" s="276">
        <v>2.8</v>
      </c>
      <c r="F929" s="277" t="s">
        <v>21</v>
      </c>
      <c r="G929" s="227"/>
      <c r="H929" s="227"/>
      <c r="I929" s="289" t="s">
        <v>1437</v>
      </c>
      <c r="J929" s="274">
        <v>4417</v>
      </c>
      <c r="K929" s="323" t="s">
        <v>339</v>
      </c>
      <c r="L929" s="26"/>
      <c r="M929" s="25"/>
      <c r="N929" s="23" t="str">
        <f t="shared" si="516"/>
        <v/>
      </c>
      <c r="O929" s="23" t="str">
        <f t="shared" si="517"/>
        <v>◄</v>
      </c>
      <c r="P929" s="24"/>
      <c r="Q929" s="21"/>
      <c r="R929" s="23" t="str">
        <f t="shared" si="518"/>
        <v/>
      </c>
      <c r="S929" s="23" t="str">
        <f t="shared" si="519"/>
        <v>◄</v>
      </c>
      <c r="T929" s="22"/>
      <c r="U929" s="21"/>
      <c r="V929" s="20"/>
      <c r="W929" s="19"/>
      <c r="X929" s="18">
        <f t="shared" si="520"/>
        <v>0</v>
      </c>
      <c r="Y929" s="17">
        <f t="shared" si="521"/>
        <v>0</v>
      </c>
      <c r="Z929" s="16"/>
      <c r="AA929" s="15">
        <f t="shared" si="522"/>
        <v>0</v>
      </c>
      <c r="AB929" s="14">
        <f t="shared" si="523"/>
        <v>0</v>
      </c>
      <c r="AC929" s="12"/>
      <c r="AD929" s="13"/>
      <c r="AE929" s="12"/>
      <c r="AF929" s="11"/>
      <c r="AG929" s="11"/>
      <c r="AH929" s="5" t="s">
        <v>0</v>
      </c>
      <c r="AI929" s="4"/>
    </row>
    <row r="930" spans="1:35" ht="15" customHeight="1" x14ac:dyDescent="0.25">
      <c r="A930" s="221"/>
      <c r="B930" s="240"/>
      <c r="C930" s="281" t="s">
        <v>1436</v>
      </c>
      <c r="D930" s="314">
        <v>41748</v>
      </c>
      <c r="E930" s="276">
        <v>2.8</v>
      </c>
      <c r="F930" s="277" t="s">
        <v>21</v>
      </c>
      <c r="G930" s="227"/>
      <c r="H930" s="227"/>
      <c r="I930" s="289">
        <v>4420</v>
      </c>
      <c r="J930" s="274">
        <v>4419</v>
      </c>
      <c r="K930" s="323" t="s">
        <v>195</v>
      </c>
      <c r="L930" s="26"/>
      <c r="M930" s="25"/>
      <c r="N930" s="23" t="str">
        <f t="shared" si="516"/>
        <v/>
      </c>
      <c r="O930" s="23" t="str">
        <f t="shared" si="517"/>
        <v>◄</v>
      </c>
      <c r="P930" s="24"/>
      <c r="Q930" s="21"/>
      <c r="R930" s="23" t="str">
        <f t="shared" si="518"/>
        <v/>
      </c>
      <c r="S930" s="23" t="str">
        <f t="shared" si="519"/>
        <v>◄</v>
      </c>
      <c r="T930" s="22"/>
      <c r="U930" s="21"/>
      <c r="V930" s="20"/>
      <c r="W930" s="19"/>
      <c r="X930" s="18">
        <f t="shared" si="520"/>
        <v>0</v>
      </c>
      <c r="Y930" s="17">
        <f t="shared" si="521"/>
        <v>0</v>
      </c>
      <c r="Z930" s="16"/>
      <c r="AA930" s="15">
        <f t="shared" si="522"/>
        <v>0</v>
      </c>
      <c r="AB930" s="14">
        <f t="shared" si="523"/>
        <v>0</v>
      </c>
      <c r="AC930" s="12"/>
      <c r="AD930" s="13"/>
      <c r="AE930" s="12"/>
      <c r="AF930" s="11"/>
      <c r="AG930" s="11"/>
      <c r="AH930" s="5" t="s">
        <v>0</v>
      </c>
      <c r="AI930" s="4"/>
    </row>
    <row r="931" spans="1:35" ht="15" customHeight="1" x14ac:dyDescent="0.25">
      <c r="A931" s="221"/>
      <c r="B931" s="240"/>
      <c r="C931" s="247" t="s">
        <v>1435</v>
      </c>
      <c r="D931" s="314">
        <v>41748</v>
      </c>
      <c r="E931" s="276">
        <v>7</v>
      </c>
      <c r="F931" s="277" t="s">
        <v>21</v>
      </c>
      <c r="G931" s="227"/>
      <c r="H931" s="227"/>
      <c r="I931" s="227"/>
      <c r="J931" s="227"/>
      <c r="K931" s="317" t="s">
        <v>1434</v>
      </c>
      <c r="L931" s="26"/>
      <c r="M931" s="25"/>
      <c r="N931" s="23" t="str">
        <f t="shared" si="516"/>
        <v/>
      </c>
      <c r="O931" s="23" t="str">
        <f t="shared" si="517"/>
        <v>◄</v>
      </c>
      <c r="P931" s="24"/>
      <c r="Q931" s="21"/>
      <c r="R931" s="23" t="str">
        <f t="shared" si="518"/>
        <v/>
      </c>
      <c r="S931" s="23" t="str">
        <f t="shared" si="519"/>
        <v>◄</v>
      </c>
      <c r="T931" s="22"/>
      <c r="U931" s="21"/>
      <c r="V931" s="20"/>
      <c r="W931" s="19"/>
      <c r="X931" s="18">
        <f t="shared" si="520"/>
        <v>0</v>
      </c>
      <c r="Y931" s="17">
        <f t="shared" si="521"/>
        <v>0</v>
      </c>
      <c r="Z931" s="16"/>
      <c r="AA931" s="15">
        <f t="shared" si="522"/>
        <v>0</v>
      </c>
      <c r="AB931" s="14">
        <f t="shared" si="523"/>
        <v>0</v>
      </c>
      <c r="AC931" s="12"/>
      <c r="AD931" s="13"/>
      <c r="AE931" s="12"/>
      <c r="AF931" s="11"/>
      <c r="AG931" s="11"/>
      <c r="AH931" s="5" t="s">
        <v>0</v>
      </c>
      <c r="AI931" s="4"/>
    </row>
    <row r="932" spans="1:35" ht="15" customHeight="1" thickBot="1" x14ac:dyDescent="0.3">
      <c r="A932" s="221"/>
      <c r="B932" s="240"/>
      <c r="C932" s="247" t="s">
        <v>1433</v>
      </c>
      <c r="D932" s="314">
        <v>41748</v>
      </c>
      <c r="E932" s="276">
        <v>5.49</v>
      </c>
      <c r="F932" s="277" t="s">
        <v>21</v>
      </c>
      <c r="G932" s="227"/>
      <c r="H932" s="227"/>
      <c r="I932" s="227"/>
      <c r="J932" s="227"/>
      <c r="K932" s="317" t="s">
        <v>1432</v>
      </c>
      <c r="L932" s="26"/>
      <c r="M932" s="25"/>
      <c r="N932" s="23" t="str">
        <f t="shared" si="516"/>
        <v/>
      </c>
      <c r="O932" s="23" t="str">
        <f t="shared" si="517"/>
        <v>◄</v>
      </c>
      <c r="P932" s="24"/>
      <c r="Q932" s="21"/>
      <c r="R932" s="23" t="str">
        <f t="shared" si="518"/>
        <v/>
      </c>
      <c r="S932" s="23" t="str">
        <f t="shared" si="519"/>
        <v>◄</v>
      </c>
      <c r="T932" s="22"/>
      <c r="U932" s="21"/>
      <c r="V932" s="20"/>
      <c r="W932" s="19"/>
      <c r="X932" s="18">
        <f t="shared" si="520"/>
        <v>0</v>
      </c>
      <c r="Y932" s="17">
        <f t="shared" si="521"/>
        <v>0</v>
      </c>
      <c r="Z932" s="16"/>
      <c r="AA932" s="15">
        <f t="shared" si="522"/>
        <v>0</v>
      </c>
      <c r="AB932" s="14">
        <f t="shared" si="523"/>
        <v>0</v>
      </c>
      <c r="AC932" s="12"/>
      <c r="AD932" s="13"/>
      <c r="AE932" s="12"/>
      <c r="AF932" s="11"/>
      <c r="AG932" s="11"/>
      <c r="AH932" s="5" t="s">
        <v>0</v>
      </c>
      <c r="AI932" s="4"/>
    </row>
    <row r="933" spans="1:35" ht="15" customHeight="1" thickTop="1" thickBot="1" x14ac:dyDescent="0.25">
      <c r="A933" s="214">
        <f>ROWS(A934:A936)-1</f>
        <v>2</v>
      </c>
      <c r="B933" s="334" t="s">
        <v>1431</v>
      </c>
      <c r="C933" s="334"/>
      <c r="D933" s="335"/>
      <c r="E933" s="334"/>
      <c r="F933" s="335"/>
      <c r="G933" s="334"/>
      <c r="H933" s="334"/>
      <c r="I933" s="334"/>
      <c r="J933" s="334"/>
      <c r="K933" s="333"/>
      <c r="L933" s="6">
        <v>41797</v>
      </c>
      <c r="M933" s="9" t="s">
        <v>1430</v>
      </c>
      <c r="N933" s="23"/>
      <c r="O933" s="33" t="str">
        <f>IF(COUNTIF(N934:N936,"?")&gt;0,"?",IF(AND(P933="◄",Q933="►"),"◄►",IF(P933="◄","◄",IF(Q933="►","►",""))))</f>
        <v>◄</v>
      </c>
      <c r="P933" s="32" t="str">
        <f>IF(SUM(P934:P936)+1=ROWS(P934:P936)-COUNTIF(P934:P936,"-"),"","◄")</f>
        <v>◄</v>
      </c>
      <c r="Q933" s="31" t="str">
        <f>IF(SUM(Q934:Q936)&gt;0,"►","")</f>
        <v/>
      </c>
      <c r="R933" s="23"/>
      <c r="S933" s="33" t="str">
        <f>IF(COUNTIF(R934:R936,"?")&gt;0,"?",IF(AND(T933="◄",U933="►"),"◄►",IF(T933="◄","◄",IF(U933="►","►",""))))</f>
        <v>◄</v>
      </c>
      <c r="T933" s="32" t="str">
        <f>IF(SUM(T934:T936)+1=ROWS(T934:T936)-COUNTIF(T934:T936,"-"),"","◄")</f>
        <v>◄</v>
      </c>
      <c r="U933" s="31" t="str">
        <f>IF(SUM(U934:U936)&gt;0,"►","")</f>
        <v/>
      </c>
      <c r="V933" s="10">
        <f>ROWS(V934:V936)-1</f>
        <v>2</v>
      </c>
      <c r="W933" s="30">
        <f>SUM(W934:W936)-W936</f>
        <v>0</v>
      </c>
      <c r="X933" s="29" t="s">
        <v>17</v>
      </c>
      <c r="Y933" s="28"/>
      <c r="Z933" s="30">
        <f>SUM(Z934:Z936)-Z936</f>
        <v>0</v>
      </c>
      <c r="AA933" s="29" t="s">
        <v>17</v>
      </c>
      <c r="AB933" s="28"/>
      <c r="AC933" s="12"/>
      <c r="AD933" s="13"/>
      <c r="AE933" s="12"/>
      <c r="AF933" s="11"/>
      <c r="AG933" s="11"/>
      <c r="AH933" s="5" t="s">
        <v>0</v>
      </c>
      <c r="AI933" s="4"/>
    </row>
    <row r="934" spans="1:35" ht="18" customHeight="1" x14ac:dyDescent="0.25">
      <c r="A934" s="221"/>
      <c r="B934" s="240"/>
      <c r="C934" s="274" t="s">
        <v>1428</v>
      </c>
      <c r="D934" s="314">
        <v>41797</v>
      </c>
      <c r="E934" s="276">
        <v>1.29</v>
      </c>
      <c r="F934" s="277" t="s">
        <v>27</v>
      </c>
      <c r="G934" s="227"/>
      <c r="H934" s="227"/>
      <c r="I934" s="227"/>
      <c r="J934" s="227"/>
      <c r="K934" s="228" t="s">
        <v>1429</v>
      </c>
      <c r="L934" s="26"/>
      <c r="M934" s="25"/>
      <c r="N934" s="23" t="str">
        <f>IF(O934="?","?","")</f>
        <v/>
      </c>
      <c r="O934" s="23" t="str">
        <f>IF(AND(P934="",Q934&gt;0),"?",IF(P934="","◄",IF(Q934&gt;=1,"►","")))</f>
        <v>◄</v>
      </c>
      <c r="P934" s="24"/>
      <c r="Q934" s="21"/>
      <c r="R934" s="23" t="str">
        <f>IF(S934="?","?","")</f>
        <v/>
      </c>
      <c r="S934" s="23" t="str">
        <f>IF(AND(T934="",U934&gt;0),"?",IF(T934="","◄",IF(U934&gt;=1,"►","")))</f>
        <v>◄</v>
      </c>
      <c r="T934" s="22"/>
      <c r="U934" s="21"/>
      <c r="V934" s="20"/>
      <c r="W934" s="19"/>
      <c r="X934" s="18">
        <f>(P934*W934)</f>
        <v>0</v>
      </c>
      <c r="Y934" s="17">
        <f>(Q934*X934)</f>
        <v>0</v>
      </c>
      <c r="Z934" s="16"/>
      <c r="AA934" s="15">
        <f>(T934*Z934)</f>
        <v>0</v>
      </c>
      <c r="AB934" s="14">
        <f>(U934*AA934)</f>
        <v>0</v>
      </c>
      <c r="AC934" s="12"/>
      <c r="AD934" s="13"/>
      <c r="AE934" s="12"/>
      <c r="AF934" s="11"/>
      <c r="AG934" s="11"/>
      <c r="AH934" s="5" t="s">
        <v>0</v>
      </c>
      <c r="AI934" s="4"/>
    </row>
    <row r="935" spans="1:35" ht="15" customHeight="1" thickBot="1" x14ac:dyDescent="0.3">
      <c r="A935" s="221"/>
      <c r="B935" s="252" t="s">
        <v>23</v>
      </c>
      <c r="C935" s="242" t="s">
        <v>1428</v>
      </c>
      <c r="D935" s="314">
        <v>41797</v>
      </c>
      <c r="E935" s="276">
        <v>6.45</v>
      </c>
      <c r="F935" s="277" t="s">
        <v>27</v>
      </c>
      <c r="G935" s="227"/>
      <c r="H935" s="227"/>
      <c r="I935" s="227"/>
      <c r="J935" s="227"/>
      <c r="K935" s="317" t="s">
        <v>1427</v>
      </c>
      <c r="L935" s="26"/>
      <c r="M935" s="25"/>
      <c r="N935" s="23" t="str">
        <f>IF(O935="?","?","")</f>
        <v/>
      </c>
      <c r="O935" s="23" t="str">
        <f>IF(AND(P935="",Q935&gt;0),"?",IF(P935="","◄",IF(Q935&gt;=1,"►","")))</f>
        <v>◄</v>
      </c>
      <c r="P935" s="24"/>
      <c r="Q935" s="21"/>
      <c r="R935" s="23" t="str">
        <f>IF(S935="?","?","")</f>
        <v/>
      </c>
      <c r="S935" s="23" t="str">
        <f>IF(AND(T935="",U935&gt;0),"?",IF(T935="","◄",IF(U935&gt;=1,"►","")))</f>
        <v>◄</v>
      </c>
      <c r="T935" s="22"/>
      <c r="U935" s="21"/>
      <c r="V935" s="20"/>
      <c r="W935" s="19"/>
      <c r="X935" s="18">
        <f>(P935*W935)</f>
        <v>0</v>
      </c>
      <c r="Y935" s="17">
        <f>(Q935*X935)</f>
        <v>0</v>
      </c>
      <c r="Z935" s="16"/>
      <c r="AA935" s="15">
        <f>(T935*Z935)</f>
        <v>0</v>
      </c>
      <c r="AB935" s="14">
        <f>(U935*AA935)</f>
        <v>0</v>
      </c>
      <c r="AC935" s="12"/>
      <c r="AD935" s="13"/>
      <c r="AE935" s="12"/>
      <c r="AF935" s="11"/>
      <c r="AG935" s="11"/>
      <c r="AH935" s="5" t="s">
        <v>0</v>
      </c>
      <c r="AI935" s="4"/>
    </row>
    <row r="936" spans="1:35" ht="15" customHeight="1" thickTop="1" thickBot="1" x14ac:dyDescent="0.25">
      <c r="A936" s="214">
        <f>ROWS(A937:A939)-1</f>
        <v>2</v>
      </c>
      <c r="B936" s="334" t="s">
        <v>1426</v>
      </c>
      <c r="C936" s="334"/>
      <c r="D936" s="335"/>
      <c r="E936" s="334"/>
      <c r="F936" s="335"/>
      <c r="G936" s="334"/>
      <c r="H936" s="334"/>
      <c r="I936" s="334"/>
      <c r="J936" s="334"/>
      <c r="K936" s="333"/>
      <c r="L936" s="6">
        <v>41797</v>
      </c>
      <c r="M936" s="9" t="s">
        <v>1425</v>
      </c>
      <c r="N936" s="23"/>
      <c r="O936" s="33" t="str">
        <f>IF(COUNTIF(N937:N939,"?")&gt;0,"?",IF(AND(P936="◄",Q936="►"),"◄►",IF(P936="◄","◄",IF(Q936="►","►",""))))</f>
        <v>◄</v>
      </c>
      <c r="P936" s="32" t="str">
        <f>IF(SUM(P937:P939)+1=ROWS(P937:P939)-COUNTIF(P937:P939,"-"),"","◄")</f>
        <v>◄</v>
      </c>
      <c r="Q936" s="31" t="str">
        <f>IF(SUM(Q937:Q939)&gt;0,"►","")</f>
        <v/>
      </c>
      <c r="R936" s="23"/>
      <c r="S936" s="33" t="str">
        <f>IF(COUNTIF(R937:R939,"?")&gt;0,"?",IF(AND(T936="◄",U936="►"),"◄►",IF(T936="◄","◄",IF(U936="►","►",""))))</f>
        <v>◄</v>
      </c>
      <c r="T936" s="32" t="str">
        <f>IF(SUM(T937:T939)+1=ROWS(T937:T939)-COUNTIF(T937:T939,"-"),"","◄")</f>
        <v>◄</v>
      </c>
      <c r="U936" s="31" t="str">
        <f>IF(SUM(U937:U939)&gt;0,"►","")</f>
        <v/>
      </c>
      <c r="V936" s="10">
        <f>ROWS(V937:V939)-1</f>
        <v>2</v>
      </c>
      <c r="W936" s="30">
        <f>SUM(W937:W939)-W939</f>
        <v>0</v>
      </c>
      <c r="X936" s="29" t="s">
        <v>17</v>
      </c>
      <c r="Y936" s="28"/>
      <c r="Z936" s="30">
        <f>SUM(Z937:Z939)-Z939</f>
        <v>0</v>
      </c>
      <c r="AA936" s="29" t="s">
        <v>17</v>
      </c>
      <c r="AB936" s="28"/>
      <c r="AC936" s="12"/>
      <c r="AD936" s="13"/>
      <c r="AE936" s="12"/>
      <c r="AF936" s="11"/>
      <c r="AG936" s="11"/>
      <c r="AH936" s="5" t="s">
        <v>0</v>
      </c>
      <c r="AI936" s="4"/>
    </row>
    <row r="937" spans="1:35" ht="15" customHeight="1" x14ac:dyDescent="0.25">
      <c r="A937" s="221"/>
      <c r="B937" s="240"/>
      <c r="C937" s="274" t="s">
        <v>1423</v>
      </c>
      <c r="D937" s="314">
        <v>41797</v>
      </c>
      <c r="E937" s="276">
        <v>1.29</v>
      </c>
      <c r="F937" s="277" t="s">
        <v>2</v>
      </c>
      <c r="G937" s="227"/>
      <c r="H937" s="227"/>
      <c r="I937" s="227"/>
      <c r="J937" s="227"/>
      <c r="K937" s="315" t="s">
        <v>1424</v>
      </c>
      <c r="L937" s="26"/>
      <c r="M937" s="25"/>
      <c r="N937" s="23" t="str">
        <f>IF(O937="?","?","")</f>
        <v/>
      </c>
      <c r="O937" s="23" t="str">
        <f>IF(AND(P937="",Q937&gt;0),"?",IF(P937="","◄",IF(Q937&gt;=1,"►","")))</f>
        <v>◄</v>
      </c>
      <c r="P937" s="24"/>
      <c r="Q937" s="21"/>
      <c r="R937" s="23" t="str">
        <f>IF(S937="?","?","")</f>
        <v/>
      </c>
      <c r="S937" s="23" t="str">
        <f>IF(AND(T937="",U937&gt;0),"?",IF(T937="","◄",IF(U937&gt;=1,"►","")))</f>
        <v>◄</v>
      </c>
      <c r="T937" s="22"/>
      <c r="U937" s="21"/>
      <c r="V937" s="20"/>
      <c r="W937" s="19"/>
      <c r="X937" s="18">
        <f>(P937*W937)</f>
        <v>0</v>
      </c>
      <c r="Y937" s="17">
        <f>(Q937*X937)</f>
        <v>0</v>
      </c>
      <c r="Z937" s="16"/>
      <c r="AA937" s="15">
        <f>(T937*Z937)</f>
        <v>0</v>
      </c>
      <c r="AB937" s="14">
        <f>(U937*AA937)</f>
        <v>0</v>
      </c>
      <c r="AC937" s="12"/>
      <c r="AD937" s="13"/>
      <c r="AE937" s="12"/>
      <c r="AF937" s="11"/>
      <c r="AG937" s="11"/>
      <c r="AH937" s="5" t="s">
        <v>0</v>
      </c>
      <c r="AI937" s="4"/>
    </row>
    <row r="938" spans="1:35" ht="15" customHeight="1" thickBot="1" x14ac:dyDescent="0.3">
      <c r="A938" s="221"/>
      <c r="B938" s="252" t="s">
        <v>23</v>
      </c>
      <c r="C938" s="242" t="s">
        <v>1423</v>
      </c>
      <c r="D938" s="314">
        <v>41797</v>
      </c>
      <c r="E938" s="276">
        <v>6.45</v>
      </c>
      <c r="F938" s="277" t="s">
        <v>2</v>
      </c>
      <c r="G938" s="227"/>
      <c r="H938" s="227"/>
      <c r="I938" s="227"/>
      <c r="J938" s="227"/>
      <c r="K938" s="317" t="s">
        <v>1422</v>
      </c>
      <c r="L938" s="26"/>
      <c r="M938" s="25"/>
      <c r="N938" s="23" t="str">
        <f>IF(O938="?","?","")</f>
        <v/>
      </c>
      <c r="O938" s="23" t="str">
        <f>IF(AND(P938="",Q938&gt;0),"?",IF(P938="","◄",IF(Q938&gt;=1,"►","")))</f>
        <v>◄</v>
      </c>
      <c r="P938" s="24"/>
      <c r="Q938" s="21"/>
      <c r="R938" s="23" t="str">
        <f>IF(S938="?","?","")</f>
        <v/>
      </c>
      <c r="S938" s="23" t="str">
        <f>IF(AND(T938="",U938&gt;0),"?",IF(T938="","◄",IF(U938&gt;=1,"►","")))</f>
        <v>◄</v>
      </c>
      <c r="T938" s="22"/>
      <c r="U938" s="21"/>
      <c r="V938" s="20"/>
      <c r="W938" s="19"/>
      <c r="X938" s="18">
        <f>(P938*W938)</f>
        <v>0</v>
      </c>
      <c r="Y938" s="17">
        <f>(Q938*X938)</f>
        <v>0</v>
      </c>
      <c r="Z938" s="16"/>
      <c r="AA938" s="15">
        <f>(T938*Z938)</f>
        <v>0</v>
      </c>
      <c r="AB938" s="14">
        <f>(U938*AA938)</f>
        <v>0</v>
      </c>
      <c r="AC938" s="12"/>
      <c r="AD938" s="13"/>
      <c r="AE938" s="12"/>
      <c r="AF938" s="11"/>
      <c r="AG938" s="11"/>
      <c r="AH938" s="5" t="s">
        <v>0</v>
      </c>
      <c r="AI938" s="4"/>
    </row>
    <row r="939" spans="1:35" ht="15" customHeight="1" thickTop="1" thickBot="1" x14ac:dyDescent="0.25">
      <c r="A939" s="214">
        <f>ROWS(A940:A943)-1</f>
        <v>3</v>
      </c>
      <c r="B939" s="334" t="s">
        <v>1421</v>
      </c>
      <c r="C939" s="334"/>
      <c r="D939" s="335"/>
      <c r="E939" s="334"/>
      <c r="F939" s="335"/>
      <c r="G939" s="334"/>
      <c r="H939" s="334"/>
      <c r="I939" s="334"/>
      <c r="J939" s="334"/>
      <c r="K939" s="333"/>
      <c r="L939" s="6">
        <v>41797</v>
      </c>
      <c r="M939" s="9" t="s">
        <v>1420</v>
      </c>
      <c r="N939" s="23"/>
      <c r="O939" s="33" t="str">
        <f>IF(COUNTIF(N940:N943,"?")&gt;0,"?",IF(AND(P939="◄",Q939="►"),"◄►",IF(P939="◄","◄",IF(Q939="►","►",""))))</f>
        <v>◄</v>
      </c>
      <c r="P939" s="32" t="str">
        <f>IF(SUM(P940:P943)+1=ROWS(P940:P943)-COUNTIF(P940:P943,"-"),"","◄")</f>
        <v>◄</v>
      </c>
      <c r="Q939" s="31" t="str">
        <f>IF(SUM(Q940:Q943)&gt;0,"►","")</f>
        <v/>
      </c>
      <c r="R939" s="23"/>
      <c r="S939" s="33" t="str">
        <f>IF(COUNTIF(R940:R943,"?")&gt;0,"?",IF(AND(T939="◄",U939="►"),"◄►",IF(T939="◄","◄",IF(U939="►","►",""))))</f>
        <v>◄</v>
      </c>
      <c r="T939" s="32" t="str">
        <f>IF(SUM(T940:T943)+1=ROWS(T940:T943)-COUNTIF(T940:T943,"-"),"","◄")</f>
        <v>◄</v>
      </c>
      <c r="U939" s="31" t="str">
        <f>IF(SUM(U940:U943)&gt;0,"►","")</f>
        <v/>
      </c>
      <c r="V939" s="10">
        <f>ROWS(V940:V943)-1</f>
        <v>3</v>
      </c>
      <c r="W939" s="30">
        <f>SUM(W940:W943)-W943</f>
        <v>0</v>
      </c>
      <c r="X939" s="29" t="s">
        <v>17</v>
      </c>
      <c r="Y939" s="28"/>
      <c r="Z939" s="30">
        <f>SUM(Z940:Z943)-Z943</f>
        <v>0</v>
      </c>
      <c r="AA939" s="29" t="s">
        <v>17</v>
      </c>
      <c r="AB939" s="28"/>
      <c r="AC939" s="12"/>
      <c r="AD939" s="13"/>
      <c r="AE939" s="12"/>
      <c r="AF939" s="11"/>
      <c r="AG939" s="11"/>
      <c r="AH939" s="5" t="s">
        <v>0</v>
      </c>
      <c r="AI939" s="4"/>
    </row>
    <row r="940" spans="1:35" ht="15" customHeight="1" x14ac:dyDescent="0.25">
      <c r="A940" s="221"/>
      <c r="B940" s="240"/>
      <c r="C940" s="274" t="s">
        <v>1419</v>
      </c>
      <c r="D940" s="314">
        <v>41797</v>
      </c>
      <c r="E940" s="276">
        <v>3.87</v>
      </c>
      <c r="F940" s="277" t="s">
        <v>193</v>
      </c>
      <c r="G940" s="227"/>
      <c r="H940" s="227"/>
      <c r="I940" s="227"/>
      <c r="J940" s="227"/>
      <c r="K940" s="315" t="s">
        <v>1418</v>
      </c>
      <c r="L940" s="26"/>
      <c r="M940" s="25"/>
      <c r="N940" s="23" t="str">
        <f>IF(O940="?","?","")</f>
        <v/>
      </c>
      <c r="O940" s="23" t="str">
        <f>IF(AND(P940="",Q940&gt;0),"?",IF(P940="","◄",IF(Q940&gt;=1,"►","")))</f>
        <v>◄</v>
      </c>
      <c r="P940" s="24"/>
      <c r="Q940" s="21"/>
      <c r="R940" s="23" t="str">
        <f>IF(S940="?","?","")</f>
        <v/>
      </c>
      <c r="S940" s="23" t="str">
        <f>IF(AND(T940="",U940&gt;0),"?",IF(T940="","◄",IF(U940&gt;=1,"►","")))</f>
        <v>◄</v>
      </c>
      <c r="T940" s="22"/>
      <c r="U940" s="21"/>
      <c r="V940" s="20"/>
      <c r="W940" s="19"/>
      <c r="X940" s="18">
        <f t="shared" ref="X940:Y942" si="524">(P940*W940)</f>
        <v>0</v>
      </c>
      <c r="Y940" s="17">
        <f t="shared" si="524"/>
        <v>0</v>
      </c>
      <c r="Z940" s="16"/>
      <c r="AA940" s="15">
        <f t="shared" ref="AA940:AB942" si="525">(T940*Z940)</f>
        <v>0</v>
      </c>
      <c r="AB940" s="14">
        <f t="shared" si="525"/>
        <v>0</v>
      </c>
      <c r="AC940" s="12"/>
      <c r="AD940" s="13"/>
      <c r="AE940" s="12"/>
      <c r="AF940" s="11"/>
      <c r="AG940" s="11"/>
      <c r="AH940" s="5" t="s">
        <v>0</v>
      </c>
      <c r="AI940" s="4"/>
    </row>
    <row r="941" spans="1:35" ht="15" customHeight="1" x14ac:dyDescent="0.25">
      <c r="A941" s="221"/>
      <c r="B941" s="240"/>
      <c r="C941" s="274">
        <v>4424</v>
      </c>
      <c r="D941" s="314">
        <v>41797</v>
      </c>
      <c r="E941" s="276">
        <v>3.87</v>
      </c>
      <c r="F941" s="277" t="s">
        <v>193</v>
      </c>
      <c r="G941" s="227"/>
      <c r="H941" s="227"/>
      <c r="I941" s="227"/>
      <c r="J941" s="227"/>
      <c r="K941" s="315" t="s">
        <v>1417</v>
      </c>
      <c r="L941" s="26"/>
      <c r="M941" s="25"/>
      <c r="N941" s="23" t="str">
        <f>IF(O941="?","?","")</f>
        <v/>
      </c>
      <c r="O941" s="23" t="str">
        <f>IF(AND(P941="",Q941&gt;0),"?",IF(P941="","◄",IF(Q941&gt;=1,"►","")))</f>
        <v>◄</v>
      </c>
      <c r="P941" s="24"/>
      <c r="Q941" s="21"/>
      <c r="R941" s="23" t="str">
        <f>IF(S941="?","?","")</f>
        <v/>
      </c>
      <c r="S941" s="23" t="str">
        <f>IF(AND(T941="",U941&gt;0),"?",IF(T941="","◄",IF(U941&gt;=1,"►","")))</f>
        <v>◄</v>
      </c>
      <c r="T941" s="22"/>
      <c r="U941" s="21"/>
      <c r="V941" s="20"/>
      <c r="W941" s="19"/>
      <c r="X941" s="18">
        <f t="shared" si="524"/>
        <v>0</v>
      </c>
      <c r="Y941" s="17">
        <f t="shared" si="524"/>
        <v>0</v>
      </c>
      <c r="Z941" s="16"/>
      <c r="AA941" s="15">
        <f t="shared" si="525"/>
        <v>0</v>
      </c>
      <c r="AB941" s="14">
        <f t="shared" si="525"/>
        <v>0</v>
      </c>
      <c r="AC941" s="12"/>
      <c r="AD941" s="13"/>
      <c r="AE941" s="12"/>
      <c r="AF941" s="11"/>
      <c r="AG941" s="11"/>
      <c r="AH941" s="5" t="s">
        <v>0</v>
      </c>
      <c r="AI941" s="4"/>
    </row>
    <row r="942" spans="1:35" ht="15" customHeight="1" thickBot="1" x14ac:dyDescent="0.3">
      <c r="A942" s="221"/>
      <c r="B942" s="240"/>
      <c r="C942" s="247" t="s">
        <v>1416</v>
      </c>
      <c r="D942" s="314">
        <v>41797</v>
      </c>
      <c r="E942" s="276">
        <v>7.74</v>
      </c>
      <c r="F942" s="277" t="s">
        <v>193</v>
      </c>
      <c r="G942" s="227"/>
      <c r="H942" s="227"/>
      <c r="I942" s="227"/>
      <c r="J942" s="227"/>
      <c r="K942" s="317" t="s">
        <v>1415</v>
      </c>
      <c r="L942" s="26"/>
      <c r="M942" s="25"/>
      <c r="N942" s="23" t="str">
        <f>IF(O942="?","?","")</f>
        <v/>
      </c>
      <c r="O942" s="23" t="str">
        <f>IF(AND(P942="",Q942&gt;0),"?",IF(P942="","◄",IF(Q942&gt;=1,"►","")))</f>
        <v>◄</v>
      </c>
      <c r="P942" s="24"/>
      <c r="Q942" s="21"/>
      <c r="R942" s="23" t="str">
        <f>IF(S942="?","?","")</f>
        <v/>
      </c>
      <c r="S942" s="23" t="str">
        <f>IF(AND(T942="",U942&gt;0),"?",IF(T942="","◄",IF(U942&gt;=1,"►","")))</f>
        <v>◄</v>
      </c>
      <c r="T942" s="22"/>
      <c r="U942" s="21"/>
      <c r="V942" s="20"/>
      <c r="W942" s="19"/>
      <c r="X942" s="18">
        <f t="shared" si="524"/>
        <v>0</v>
      </c>
      <c r="Y942" s="17">
        <f t="shared" si="524"/>
        <v>0</v>
      </c>
      <c r="Z942" s="16"/>
      <c r="AA942" s="15">
        <f t="shared" si="525"/>
        <v>0</v>
      </c>
      <c r="AB942" s="14">
        <f t="shared" si="525"/>
        <v>0</v>
      </c>
      <c r="AC942" s="12"/>
      <c r="AD942" s="13"/>
      <c r="AE942" s="12"/>
      <c r="AF942" s="11"/>
      <c r="AG942" s="11"/>
      <c r="AH942" s="5" t="s">
        <v>0</v>
      </c>
      <c r="AI942" s="4"/>
    </row>
    <row r="943" spans="1:35" ht="15" customHeight="1" thickTop="1" thickBot="1" x14ac:dyDescent="0.25">
      <c r="A943" s="214">
        <f>ROWS(A944:A948)-1</f>
        <v>4</v>
      </c>
      <c r="B943" s="334" t="s">
        <v>1414</v>
      </c>
      <c r="C943" s="334"/>
      <c r="D943" s="335"/>
      <c r="E943" s="334"/>
      <c r="F943" s="335"/>
      <c r="G943" s="334"/>
      <c r="H943" s="334"/>
      <c r="I943" s="334"/>
      <c r="J943" s="334"/>
      <c r="K943" s="333"/>
      <c r="L943" s="6">
        <v>41825</v>
      </c>
      <c r="M943" s="9" t="s">
        <v>1413</v>
      </c>
      <c r="N943" s="23"/>
      <c r="O943" s="33" t="str">
        <f>IF(COUNTIF(N944:N948,"?")&gt;0,"?",IF(AND(P943="◄",Q943="►"),"◄►",IF(P943="◄","◄",IF(Q943="►","►",""))))</f>
        <v>◄</v>
      </c>
      <c r="P943" s="32" t="str">
        <f>IF(SUM(P944:P948)+1=ROWS(P944:P948)-COUNTIF(P944:P948,"-"),"","◄")</f>
        <v>◄</v>
      </c>
      <c r="Q943" s="31" t="str">
        <f>IF(SUM(Q944:Q948)&gt;0,"►","")</f>
        <v/>
      </c>
      <c r="R943" s="23"/>
      <c r="S943" s="33" t="str">
        <f>IF(COUNTIF(R944:R948,"?")&gt;0,"?",IF(AND(T943="◄",U943="►"),"◄►",IF(T943="◄","◄",IF(U943="►","►",""))))</f>
        <v>◄</v>
      </c>
      <c r="T943" s="32" t="str">
        <f>IF(SUM(T944:T948)+1=ROWS(T944:T948)-COUNTIF(T944:T948,"-"),"","◄")</f>
        <v>◄</v>
      </c>
      <c r="U943" s="31" t="str">
        <f>IF(SUM(U944:U948)&gt;0,"►","")</f>
        <v/>
      </c>
      <c r="V943" s="10">
        <f>ROWS(V944:V948)-1</f>
        <v>4</v>
      </c>
      <c r="W943" s="30">
        <f>SUM(W944:W948)-W948</f>
        <v>0</v>
      </c>
      <c r="X943" s="29" t="s">
        <v>17</v>
      </c>
      <c r="Y943" s="28"/>
      <c r="Z943" s="30">
        <f>SUM(Z944:Z948)-Z948</f>
        <v>0</v>
      </c>
      <c r="AA943" s="29" t="s">
        <v>17</v>
      </c>
      <c r="AB943" s="28"/>
      <c r="AC943" s="43" t="str">
        <f>IF(AD943="◄","◄",IF(AD943="ok","►",""))</f>
        <v>◄</v>
      </c>
      <c r="AD943" s="42" t="str">
        <f>IF(AD944&gt;0,"OK","◄")</f>
        <v>◄</v>
      </c>
      <c r="AE943" s="41" t="str">
        <f>IF(AND(AF943="◄",AG943="►"),"◄?►",IF(AF943="◄","◄",IF(AG943="►","►","")))</f>
        <v>◄</v>
      </c>
      <c r="AF943" s="32" t="str">
        <f>IF(AF944&gt;0,"","◄")</f>
        <v>◄</v>
      </c>
      <c r="AG943" s="31" t="str">
        <f>IF(AG944&gt;0,"►","")</f>
        <v/>
      </c>
      <c r="AH943" s="5" t="s">
        <v>0</v>
      </c>
      <c r="AI943" s="4"/>
    </row>
    <row r="944" spans="1:35" ht="15" customHeight="1" x14ac:dyDescent="0.25">
      <c r="A944" s="221"/>
      <c r="B944" s="240"/>
      <c r="C944" s="274" t="s">
        <v>1412</v>
      </c>
      <c r="D944" s="314">
        <v>41825</v>
      </c>
      <c r="E944" s="276">
        <v>3.87</v>
      </c>
      <c r="F944" s="277" t="s">
        <v>193</v>
      </c>
      <c r="G944" s="227"/>
      <c r="H944" s="227"/>
      <c r="I944" s="227"/>
      <c r="J944" s="227"/>
      <c r="K944" s="315" t="s">
        <v>1411</v>
      </c>
      <c r="L944" s="26"/>
      <c r="M944" s="25"/>
      <c r="N944" s="23" t="str">
        <f>IF(O944="?","?","")</f>
        <v/>
      </c>
      <c r="O944" s="23" t="str">
        <f>IF(AND(P944="",Q944&gt;0),"?",IF(P944="","◄",IF(Q944&gt;=1,"►","")))</f>
        <v>◄</v>
      </c>
      <c r="P944" s="24"/>
      <c r="Q944" s="21"/>
      <c r="R944" s="23" t="str">
        <f>IF(S944="?","?","")</f>
        <v/>
      </c>
      <c r="S944" s="23" t="str">
        <f>IF(AND(T944="",U944&gt;0),"?",IF(T944="","◄",IF(U944&gt;=1,"►","")))</f>
        <v>◄</v>
      </c>
      <c r="T944" s="22"/>
      <c r="U944" s="21"/>
      <c r="V944" s="20"/>
      <c r="W944" s="19"/>
      <c r="X944" s="18">
        <f t="shared" ref="X944:Y947" si="526">(P944*W944)</f>
        <v>0</v>
      </c>
      <c r="Y944" s="17">
        <f t="shared" si="526"/>
        <v>0</v>
      </c>
      <c r="Z944" s="16"/>
      <c r="AA944" s="15">
        <f t="shared" ref="AA944:AB947" si="527">(T944*Z944)</f>
        <v>0</v>
      </c>
      <c r="AB944" s="14">
        <f t="shared" si="527"/>
        <v>0</v>
      </c>
      <c r="AC944" s="39" t="str">
        <f>IF(AD944&gt;0,"ok","◄")</f>
        <v>◄</v>
      </c>
      <c r="AD944" s="40"/>
      <c r="AE944" s="39" t="str">
        <f>IF(AND(AF944="",AG944&gt;0),"?",IF(AF944="","◄",IF(AG944&gt;=1,"►","")))</f>
        <v>◄</v>
      </c>
      <c r="AF944" s="38"/>
      <c r="AG944" s="37"/>
      <c r="AH944" s="5" t="s">
        <v>0</v>
      </c>
      <c r="AI944" s="4"/>
    </row>
    <row r="945" spans="1:35" ht="15" customHeight="1" x14ac:dyDescent="0.25">
      <c r="A945" s="221"/>
      <c r="B945" s="240"/>
      <c r="C945" s="274">
        <v>4426</v>
      </c>
      <c r="D945" s="314">
        <v>41825</v>
      </c>
      <c r="E945" s="276">
        <v>3.87</v>
      </c>
      <c r="F945" s="277" t="s">
        <v>193</v>
      </c>
      <c r="G945" s="227"/>
      <c r="H945" s="227"/>
      <c r="I945" s="227"/>
      <c r="J945" s="227"/>
      <c r="K945" s="315" t="s">
        <v>1410</v>
      </c>
      <c r="L945" s="26"/>
      <c r="M945" s="25"/>
      <c r="N945" s="23" t="str">
        <f>IF(O945="?","?","")</f>
        <v/>
      </c>
      <c r="O945" s="23" t="str">
        <f>IF(AND(P945="",Q945&gt;0),"?",IF(P945="","◄",IF(Q945&gt;=1,"►","")))</f>
        <v>◄</v>
      </c>
      <c r="P945" s="24"/>
      <c r="Q945" s="21"/>
      <c r="R945" s="23" t="str">
        <f>IF(S945="?","?","")</f>
        <v/>
      </c>
      <c r="S945" s="23" t="str">
        <f>IF(AND(T945="",U945&gt;0),"?",IF(T945="","◄",IF(U945&gt;=1,"►","")))</f>
        <v>◄</v>
      </c>
      <c r="T945" s="22"/>
      <c r="U945" s="21"/>
      <c r="V945" s="20"/>
      <c r="W945" s="19"/>
      <c r="X945" s="18">
        <f t="shared" si="526"/>
        <v>0</v>
      </c>
      <c r="Y945" s="17">
        <f t="shared" si="526"/>
        <v>0</v>
      </c>
      <c r="Z945" s="16"/>
      <c r="AA945" s="15">
        <f t="shared" si="527"/>
        <v>0</v>
      </c>
      <c r="AB945" s="14">
        <f t="shared" si="527"/>
        <v>0</v>
      </c>
      <c r="AC945" s="12"/>
      <c r="AD945" s="13"/>
      <c r="AE945" s="12"/>
      <c r="AF945" s="149" t="str">
        <f>LEFT(M943,17)</f>
        <v>▬ Philanews Nr. 3</v>
      </c>
      <c r="AG945" s="150"/>
      <c r="AH945" s="5" t="s">
        <v>0</v>
      </c>
      <c r="AI945" s="4"/>
    </row>
    <row r="946" spans="1:35" ht="15" customHeight="1" x14ac:dyDescent="0.25">
      <c r="A946" s="221"/>
      <c r="B946" s="240"/>
      <c r="C946" s="274" t="s">
        <v>1409</v>
      </c>
      <c r="D946" s="314">
        <v>41825</v>
      </c>
      <c r="E946" s="276">
        <v>3.87</v>
      </c>
      <c r="F946" s="277" t="s">
        <v>193</v>
      </c>
      <c r="G946" s="227"/>
      <c r="H946" s="227"/>
      <c r="I946" s="227"/>
      <c r="J946" s="227"/>
      <c r="K946" s="315" t="s">
        <v>1408</v>
      </c>
      <c r="L946" s="26"/>
      <c r="M946" s="25"/>
      <c r="N946" s="23" t="str">
        <f>IF(O946="?","?","")</f>
        <v/>
      </c>
      <c r="O946" s="23" t="str">
        <f>IF(AND(P946="",Q946&gt;0),"?",IF(P946="","◄",IF(Q946&gt;=1,"►","")))</f>
        <v>◄</v>
      </c>
      <c r="P946" s="24"/>
      <c r="Q946" s="21"/>
      <c r="R946" s="23" t="str">
        <f>IF(S946="?","?","")</f>
        <v/>
      </c>
      <c r="S946" s="23" t="str">
        <f>IF(AND(T946="",U946&gt;0),"?",IF(T946="","◄",IF(U946&gt;=1,"►","")))</f>
        <v>◄</v>
      </c>
      <c r="T946" s="22"/>
      <c r="U946" s="21"/>
      <c r="V946" s="20"/>
      <c r="W946" s="19"/>
      <c r="X946" s="18">
        <f t="shared" si="526"/>
        <v>0</v>
      </c>
      <c r="Y946" s="17">
        <f t="shared" si="526"/>
        <v>0</v>
      </c>
      <c r="Z946" s="16"/>
      <c r="AA946" s="15">
        <f t="shared" si="527"/>
        <v>0</v>
      </c>
      <c r="AB946" s="14">
        <f t="shared" si="527"/>
        <v>0</v>
      </c>
      <c r="AC946" s="12"/>
      <c r="AD946" s="13"/>
      <c r="AE946" s="12"/>
      <c r="AF946" s="151"/>
      <c r="AG946" s="152"/>
      <c r="AH946" s="5" t="s">
        <v>0</v>
      </c>
      <c r="AI946" s="4"/>
    </row>
    <row r="947" spans="1:35" ht="15" customHeight="1" thickBot="1" x14ac:dyDescent="0.3">
      <c r="A947" s="221"/>
      <c r="B947" s="240"/>
      <c r="C947" s="247" t="s">
        <v>1407</v>
      </c>
      <c r="D947" s="314">
        <v>41825</v>
      </c>
      <c r="E947" s="276">
        <v>7.74</v>
      </c>
      <c r="F947" s="277" t="s">
        <v>193</v>
      </c>
      <c r="G947" s="227"/>
      <c r="H947" s="227"/>
      <c r="I947" s="227"/>
      <c r="J947" s="227"/>
      <c r="K947" s="317" t="s">
        <v>1406</v>
      </c>
      <c r="L947" s="26"/>
      <c r="M947" s="25"/>
      <c r="N947" s="23" t="str">
        <f>IF(O947="?","?","")</f>
        <v/>
      </c>
      <c r="O947" s="23" t="str">
        <f>IF(AND(P947="",Q947&gt;0),"?",IF(P947="","◄",IF(Q947&gt;=1,"►","")))</f>
        <v>◄</v>
      </c>
      <c r="P947" s="24"/>
      <c r="Q947" s="21"/>
      <c r="R947" s="23" t="str">
        <f>IF(S947="?","?","")</f>
        <v/>
      </c>
      <c r="S947" s="23" t="str">
        <f>IF(AND(T947="",U947&gt;0),"?",IF(T947="","◄",IF(U947&gt;=1,"►","")))</f>
        <v>◄</v>
      </c>
      <c r="T947" s="22"/>
      <c r="U947" s="21"/>
      <c r="V947" s="20"/>
      <c r="W947" s="19"/>
      <c r="X947" s="18">
        <f t="shared" si="526"/>
        <v>0</v>
      </c>
      <c r="Y947" s="17">
        <f t="shared" si="526"/>
        <v>0</v>
      </c>
      <c r="Z947" s="16"/>
      <c r="AA947" s="15">
        <f t="shared" si="527"/>
        <v>0</v>
      </c>
      <c r="AB947" s="14">
        <f t="shared" si="527"/>
        <v>0</v>
      </c>
      <c r="AC947" s="12"/>
      <c r="AD947" s="13"/>
      <c r="AE947" s="12"/>
      <c r="AF947" s="36" t="s">
        <v>47</v>
      </c>
      <c r="AG947" s="35">
        <f>D944</f>
        <v>41825</v>
      </c>
      <c r="AH947" s="5" t="s">
        <v>0</v>
      </c>
      <c r="AI947" s="4"/>
    </row>
    <row r="948" spans="1:35" ht="15" customHeight="1" thickTop="1" thickBot="1" x14ac:dyDescent="0.25">
      <c r="A948" s="214">
        <f>ROWS(A949:A953)-1</f>
        <v>4</v>
      </c>
      <c r="B948" s="334" t="s">
        <v>1405</v>
      </c>
      <c r="C948" s="334"/>
      <c r="D948" s="335"/>
      <c r="E948" s="334"/>
      <c r="F948" s="335"/>
      <c r="G948" s="334"/>
      <c r="H948" s="334"/>
      <c r="I948" s="334"/>
      <c r="J948" s="334"/>
      <c r="K948" s="333"/>
      <c r="L948" s="6">
        <v>41825</v>
      </c>
      <c r="M948" s="9" t="s">
        <v>1404</v>
      </c>
      <c r="N948" s="23"/>
      <c r="O948" s="33" t="str">
        <f>IF(COUNTIF(N949:N953,"?")&gt;0,"?",IF(AND(P948="◄",Q948="►"),"◄►",IF(P948="◄","◄",IF(Q948="►","►",""))))</f>
        <v>◄</v>
      </c>
      <c r="P948" s="32" t="str">
        <f>IF(SUM(P949:P953)+1=ROWS(P949:P953)-COUNTIF(P949:P953,"-"),"","◄")</f>
        <v>◄</v>
      </c>
      <c r="Q948" s="31" t="str">
        <f>IF(SUM(Q949:Q953)&gt;0,"►","")</f>
        <v/>
      </c>
      <c r="R948" s="23"/>
      <c r="S948" s="33" t="str">
        <f>IF(COUNTIF(R949:R953,"?")&gt;0,"?",IF(AND(T948="◄",U948="►"),"◄►",IF(T948="◄","◄",IF(U948="►","►",""))))</f>
        <v>◄</v>
      </c>
      <c r="T948" s="32" t="str">
        <f>IF(SUM(T949:T953)+1=ROWS(T949:T953)-COUNTIF(T949:T953,"-"),"","◄")</f>
        <v>◄</v>
      </c>
      <c r="U948" s="31" t="str">
        <f>IF(SUM(U949:U953)&gt;0,"►","")</f>
        <v/>
      </c>
      <c r="V948" s="10">
        <f>ROWS(V949:V953)-1</f>
        <v>4</v>
      </c>
      <c r="W948" s="30">
        <f>SUM(W949:W953)-W953</f>
        <v>0</v>
      </c>
      <c r="X948" s="29" t="s">
        <v>17</v>
      </c>
      <c r="Y948" s="28"/>
      <c r="Z948" s="30">
        <f>SUM(Z949:Z953)-Z953</f>
        <v>0</v>
      </c>
      <c r="AA948" s="29" t="s">
        <v>17</v>
      </c>
      <c r="AB948" s="28"/>
      <c r="AC948" s="12"/>
      <c r="AD948" s="13"/>
      <c r="AE948" s="12"/>
      <c r="AF948" s="11"/>
      <c r="AG948" s="11"/>
      <c r="AH948" s="5" t="s">
        <v>0</v>
      </c>
      <c r="AI948" s="4"/>
    </row>
    <row r="949" spans="1:35" ht="15" customHeight="1" x14ac:dyDescent="0.25">
      <c r="A949" s="221"/>
      <c r="B949" s="240"/>
      <c r="C949" s="274" t="s">
        <v>1403</v>
      </c>
      <c r="D949" s="314">
        <v>41825</v>
      </c>
      <c r="E949" s="276">
        <v>3.21</v>
      </c>
      <c r="F949" s="277" t="s">
        <v>838</v>
      </c>
      <c r="G949" s="227"/>
      <c r="H949" s="227"/>
      <c r="I949" s="227"/>
      <c r="J949" s="227"/>
      <c r="K949" s="315" t="s">
        <v>1402</v>
      </c>
      <c r="L949" s="26"/>
      <c r="M949" s="25"/>
      <c r="N949" s="23" t="str">
        <f>IF(O949="?","?","")</f>
        <v/>
      </c>
      <c r="O949" s="23" t="str">
        <f>IF(AND(P949="",Q949&gt;0),"?",IF(P949="","◄",IF(Q949&gt;=1,"►","")))</f>
        <v>◄</v>
      </c>
      <c r="P949" s="24"/>
      <c r="Q949" s="21"/>
      <c r="R949" s="23" t="str">
        <f>IF(S949="?","?","")</f>
        <v/>
      </c>
      <c r="S949" s="23" t="str">
        <f>IF(AND(T949="",U949&gt;0),"?",IF(T949="","◄",IF(U949&gt;=1,"►","")))</f>
        <v>◄</v>
      </c>
      <c r="T949" s="22"/>
      <c r="U949" s="21"/>
      <c r="V949" s="20"/>
      <c r="W949" s="19"/>
      <c r="X949" s="18">
        <f t="shared" ref="X949:Y952" si="528">(P949*W949)</f>
        <v>0</v>
      </c>
      <c r="Y949" s="17">
        <f t="shared" si="528"/>
        <v>0</v>
      </c>
      <c r="Z949" s="16"/>
      <c r="AA949" s="15">
        <f t="shared" ref="AA949:AB952" si="529">(T949*Z949)</f>
        <v>0</v>
      </c>
      <c r="AB949" s="14">
        <f t="shared" si="529"/>
        <v>0</v>
      </c>
      <c r="AC949" s="12"/>
      <c r="AD949" s="13"/>
      <c r="AE949" s="12"/>
      <c r="AF949" s="11"/>
      <c r="AG949" s="11"/>
      <c r="AH949" s="5" t="s">
        <v>0</v>
      </c>
      <c r="AI949" s="4"/>
    </row>
    <row r="950" spans="1:35" ht="15" customHeight="1" x14ac:dyDescent="0.25">
      <c r="A950" s="221"/>
      <c r="B950" s="240"/>
      <c r="C950" s="274">
        <v>4428</v>
      </c>
      <c r="D950" s="314">
        <v>41825</v>
      </c>
      <c r="E950" s="276">
        <v>3.21</v>
      </c>
      <c r="F950" s="277" t="s">
        <v>838</v>
      </c>
      <c r="G950" s="227"/>
      <c r="H950" s="227"/>
      <c r="I950" s="227"/>
      <c r="J950" s="227"/>
      <c r="K950" s="315" t="s">
        <v>1401</v>
      </c>
      <c r="L950" s="26"/>
      <c r="M950" s="25"/>
      <c r="N950" s="23" t="str">
        <f>IF(O950="?","?","")</f>
        <v/>
      </c>
      <c r="O950" s="23" t="str">
        <f>IF(AND(P950="",Q950&gt;0),"?",IF(P950="","◄",IF(Q950&gt;=1,"►","")))</f>
        <v>◄</v>
      </c>
      <c r="P950" s="24"/>
      <c r="Q950" s="21"/>
      <c r="R950" s="23" t="str">
        <f>IF(S950="?","?","")</f>
        <v/>
      </c>
      <c r="S950" s="23" t="str">
        <f>IF(AND(T950="",U950&gt;0),"?",IF(T950="","◄",IF(U950&gt;=1,"►","")))</f>
        <v>◄</v>
      </c>
      <c r="T950" s="22"/>
      <c r="U950" s="21"/>
      <c r="V950" s="20"/>
      <c r="W950" s="19"/>
      <c r="X950" s="18">
        <f t="shared" si="528"/>
        <v>0</v>
      </c>
      <c r="Y950" s="17">
        <f t="shared" si="528"/>
        <v>0</v>
      </c>
      <c r="Z950" s="16"/>
      <c r="AA950" s="15">
        <f t="shared" si="529"/>
        <v>0</v>
      </c>
      <c r="AB950" s="14">
        <f t="shared" si="529"/>
        <v>0</v>
      </c>
      <c r="AC950" s="12"/>
      <c r="AD950" s="13"/>
      <c r="AE950" s="12"/>
      <c r="AF950" s="11"/>
      <c r="AG950" s="11"/>
      <c r="AH950" s="5" t="s">
        <v>0</v>
      </c>
      <c r="AI950" s="4"/>
    </row>
    <row r="951" spans="1:35" ht="15" customHeight="1" x14ac:dyDescent="0.25">
      <c r="A951" s="221"/>
      <c r="B951" s="240"/>
      <c r="C951" s="281" t="s">
        <v>1400</v>
      </c>
      <c r="D951" s="314">
        <v>41825</v>
      </c>
      <c r="E951" s="276">
        <v>6.42</v>
      </c>
      <c r="F951" s="277" t="s">
        <v>21</v>
      </c>
      <c r="G951" s="227"/>
      <c r="H951" s="227"/>
      <c r="I951" s="289">
        <v>4426</v>
      </c>
      <c r="J951" s="274">
        <v>4426</v>
      </c>
      <c r="K951" s="323" t="s">
        <v>339</v>
      </c>
      <c r="L951" s="26"/>
      <c r="M951" s="25"/>
      <c r="N951" s="23" t="str">
        <f>IF(O951="?","?","")</f>
        <v/>
      </c>
      <c r="O951" s="23" t="str">
        <f>IF(AND(P951="",Q951&gt;0),"?",IF(P951="","◄",IF(Q951&gt;=1,"►","")))</f>
        <v>◄</v>
      </c>
      <c r="P951" s="24"/>
      <c r="Q951" s="21"/>
      <c r="R951" s="23" t="str">
        <f>IF(S951="?","?","")</f>
        <v/>
      </c>
      <c r="S951" s="23" t="str">
        <f>IF(AND(T951="",U951&gt;0),"?",IF(T951="","◄",IF(U951&gt;=1,"►","")))</f>
        <v>◄</v>
      </c>
      <c r="T951" s="22"/>
      <c r="U951" s="21"/>
      <c r="V951" s="20"/>
      <c r="W951" s="19"/>
      <c r="X951" s="18">
        <f t="shared" si="528"/>
        <v>0</v>
      </c>
      <c r="Y951" s="17">
        <f t="shared" si="528"/>
        <v>0</v>
      </c>
      <c r="Z951" s="16"/>
      <c r="AA951" s="15">
        <f t="shared" si="529"/>
        <v>0</v>
      </c>
      <c r="AB951" s="14">
        <f t="shared" si="529"/>
        <v>0</v>
      </c>
      <c r="AC951" s="12"/>
      <c r="AD951" s="13"/>
      <c r="AE951" s="12"/>
      <c r="AF951" s="11"/>
      <c r="AG951" s="11"/>
      <c r="AH951" s="5" t="s">
        <v>0</v>
      </c>
      <c r="AI951" s="4"/>
    </row>
    <row r="952" spans="1:35" ht="15" customHeight="1" thickBot="1" x14ac:dyDescent="0.3">
      <c r="A952" s="221"/>
      <c r="B952" s="240"/>
      <c r="C952" s="247" t="s">
        <v>1399</v>
      </c>
      <c r="D952" s="314">
        <v>41825</v>
      </c>
      <c r="E952" s="276">
        <v>6.42</v>
      </c>
      <c r="F952" s="277" t="s">
        <v>838</v>
      </c>
      <c r="G952" s="227"/>
      <c r="H952" s="227"/>
      <c r="I952" s="227"/>
      <c r="J952" s="227"/>
      <c r="K952" s="317" t="s">
        <v>1398</v>
      </c>
      <c r="L952" s="26"/>
      <c r="M952" s="25"/>
      <c r="N952" s="23" t="str">
        <f>IF(O952="?","?","")</f>
        <v/>
      </c>
      <c r="O952" s="23" t="str">
        <f>IF(AND(P952="",Q952&gt;0),"?",IF(P952="","◄",IF(Q952&gt;=1,"►","")))</f>
        <v>◄</v>
      </c>
      <c r="P952" s="24"/>
      <c r="Q952" s="21"/>
      <c r="R952" s="23" t="str">
        <f>IF(S952="?","?","")</f>
        <v/>
      </c>
      <c r="S952" s="23" t="str">
        <f>IF(AND(T952="",U952&gt;0),"?",IF(T952="","◄",IF(U952&gt;=1,"►","")))</f>
        <v>◄</v>
      </c>
      <c r="T952" s="22"/>
      <c r="U952" s="21"/>
      <c r="V952" s="20"/>
      <c r="W952" s="19"/>
      <c r="X952" s="18">
        <f t="shared" si="528"/>
        <v>0</v>
      </c>
      <c r="Y952" s="17">
        <f t="shared" si="528"/>
        <v>0</v>
      </c>
      <c r="Z952" s="16"/>
      <c r="AA952" s="15">
        <f t="shared" si="529"/>
        <v>0</v>
      </c>
      <c r="AB952" s="14">
        <f t="shared" si="529"/>
        <v>0</v>
      </c>
      <c r="AC952" s="12"/>
      <c r="AD952" s="13"/>
      <c r="AE952" s="12"/>
      <c r="AF952" s="11"/>
      <c r="AG952" s="11"/>
      <c r="AH952" s="5" t="s">
        <v>0</v>
      </c>
      <c r="AI952" s="4"/>
    </row>
    <row r="953" spans="1:35" ht="15" customHeight="1" thickTop="1" thickBot="1" x14ac:dyDescent="0.25">
      <c r="A953" s="214">
        <f>ROWS(A954:A958)-1</f>
        <v>4</v>
      </c>
      <c r="B953" s="254" t="s">
        <v>1397</v>
      </c>
      <c r="C953" s="254"/>
      <c r="D953" s="254"/>
      <c r="E953" s="254"/>
      <c r="F953" s="254"/>
      <c r="G953" s="254"/>
      <c r="H953" s="254"/>
      <c r="I953" s="254"/>
      <c r="J953" s="254"/>
      <c r="K953" s="333"/>
      <c r="L953" s="6">
        <v>41825</v>
      </c>
      <c r="M953" s="9" t="s">
        <v>1396</v>
      </c>
      <c r="N953" s="23"/>
      <c r="O953" s="33" t="str">
        <f>IF(COUNTIF(N954:N958,"?")&gt;0,"?",IF(AND(P953="◄",Q953="►"),"◄►",IF(P953="◄","◄",IF(Q953="►","►",""))))</f>
        <v>◄</v>
      </c>
      <c r="P953" s="32" t="str">
        <f>IF(SUM(P954:P958)+1=ROWS(P954:P958)-COUNTIF(P954:P958,"-"),"","◄")</f>
        <v>◄</v>
      </c>
      <c r="Q953" s="31" t="str">
        <f>IF(SUM(Q954:Q958)&gt;0,"►","")</f>
        <v/>
      </c>
      <c r="R953" s="23"/>
      <c r="S953" s="33" t="str">
        <f>IF(COUNTIF(R954:R958,"?")&gt;0,"?",IF(AND(T953="◄",U953="►"),"◄►",IF(T953="◄","◄",IF(U953="►","►",""))))</f>
        <v>◄</v>
      </c>
      <c r="T953" s="32" t="str">
        <f>IF(SUM(T954:T958)+1=ROWS(T954:T958)-COUNTIF(T954:T958,"-"),"","◄")</f>
        <v>◄</v>
      </c>
      <c r="U953" s="31" t="str">
        <f>IF(SUM(U954:U958)&gt;0,"►","")</f>
        <v/>
      </c>
      <c r="V953" s="10">
        <f>ROWS(V954:V958)-1</f>
        <v>4</v>
      </c>
      <c r="W953" s="30">
        <f>SUM(W954:W958)-W958</f>
        <v>0</v>
      </c>
      <c r="X953" s="29" t="s">
        <v>17</v>
      </c>
      <c r="Y953" s="28"/>
      <c r="Z953" s="30">
        <f>SUM(Z954:Z958)-Z958</f>
        <v>0</v>
      </c>
      <c r="AA953" s="29" t="s">
        <v>17</v>
      </c>
      <c r="AB953" s="28"/>
      <c r="AC953" s="12"/>
      <c r="AD953" s="13"/>
      <c r="AE953" s="12"/>
      <c r="AF953" s="11"/>
      <c r="AG953" s="11"/>
      <c r="AH953" s="5" t="s">
        <v>0</v>
      </c>
      <c r="AI953" s="4"/>
    </row>
    <row r="954" spans="1:35" ht="15" customHeight="1" thickBot="1" x14ac:dyDescent="0.3">
      <c r="A954" s="221"/>
      <c r="B954" s="240"/>
      <c r="C954" s="274" t="s">
        <v>1392</v>
      </c>
      <c r="D954" s="314">
        <v>41825</v>
      </c>
      <c r="E954" s="276">
        <v>1.29</v>
      </c>
      <c r="F954" s="277" t="s">
        <v>27</v>
      </c>
      <c r="G954" s="227"/>
      <c r="H954" s="227"/>
      <c r="I954" s="227"/>
      <c r="J954" s="227"/>
      <c r="K954" s="315" t="s">
        <v>1395</v>
      </c>
      <c r="L954" s="26"/>
      <c r="M954" s="25"/>
      <c r="N954" s="23" t="str">
        <f>IF(O954="?","?","")</f>
        <v/>
      </c>
      <c r="O954" s="23" t="str">
        <f>IF(AND(P954="",Q954&gt;0),"?",IF(P954="","◄",IF(Q954&gt;=1,"►","")))</f>
        <v>◄</v>
      </c>
      <c r="P954" s="24"/>
      <c r="Q954" s="21"/>
      <c r="R954" s="23" t="str">
        <f>IF(S954="?","?","")</f>
        <v/>
      </c>
      <c r="S954" s="23" t="str">
        <f>IF(AND(T954="",U954&gt;0),"?",IF(T954="","◄",IF(U954&gt;=1,"►","")))</f>
        <v>◄</v>
      </c>
      <c r="T954" s="22"/>
      <c r="U954" s="21"/>
      <c r="V954" s="20"/>
      <c r="W954" s="19"/>
      <c r="X954" s="18">
        <f t="shared" ref="X954:Y957" si="530">(P954*W954)</f>
        <v>0</v>
      </c>
      <c r="Y954" s="17">
        <f t="shared" si="530"/>
        <v>0</v>
      </c>
      <c r="Z954" s="16"/>
      <c r="AA954" s="15">
        <f t="shared" ref="AA954:AB957" si="531">(T954*Z954)</f>
        <v>0</v>
      </c>
      <c r="AB954" s="14">
        <f t="shared" si="531"/>
        <v>0</v>
      </c>
      <c r="AC954" s="12"/>
      <c r="AD954" s="13"/>
      <c r="AE954" s="12"/>
      <c r="AF954" s="11"/>
      <c r="AG954" s="11"/>
      <c r="AH954" s="5" t="s">
        <v>0</v>
      </c>
      <c r="AI954" s="4"/>
    </row>
    <row r="955" spans="1:35" ht="15" customHeight="1" thickBot="1" x14ac:dyDescent="0.3">
      <c r="A955" s="221"/>
      <c r="B955" s="252" t="s">
        <v>23</v>
      </c>
      <c r="C955" s="242" t="s">
        <v>1392</v>
      </c>
      <c r="D955" s="314">
        <v>41825</v>
      </c>
      <c r="E955" s="276">
        <v>6.45</v>
      </c>
      <c r="F955" s="277" t="s">
        <v>27</v>
      </c>
      <c r="G955" s="227"/>
      <c r="H955" s="227"/>
      <c r="I955" s="341" t="s">
        <v>1394</v>
      </c>
      <c r="J955" s="236" t="s">
        <v>425</v>
      </c>
      <c r="K955" s="317" t="s">
        <v>1390</v>
      </c>
      <c r="L955" s="53" t="s">
        <v>423</v>
      </c>
      <c r="M955" s="25"/>
      <c r="N955" s="23" t="str">
        <f>IF(O955="?","?","")</f>
        <v/>
      </c>
      <c r="O955" s="23" t="str">
        <f>IF(AND(P955="",Q955&gt;0),"?",IF(P955="","◄",IF(Q955&gt;=1,"►","")))</f>
        <v>◄</v>
      </c>
      <c r="P955" s="24"/>
      <c r="Q955" s="21"/>
      <c r="R955" s="23" t="str">
        <f>IF(S955="?","?","")</f>
        <v/>
      </c>
      <c r="S955" s="23" t="str">
        <f>IF(AND(T955="",U955&gt;0),"?",IF(T955="","◄",IF(U955&gt;=1,"►","")))</f>
        <v>◄</v>
      </c>
      <c r="T955" s="22"/>
      <c r="U955" s="21"/>
      <c r="V955" s="20"/>
      <c r="W955" s="19"/>
      <c r="X955" s="18">
        <f t="shared" si="530"/>
        <v>0</v>
      </c>
      <c r="Y955" s="17">
        <f t="shared" si="530"/>
        <v>0</v>
      </c>
      <c r="Z955" s="16"/>
      <c r="AA955" s="15">
        <f t="shared" si="531"/>
        <v>0</v>
      </c>
      <c r="AB955" s="14">
        <f t="shared" si="531"/>
        <v>0</v>
      </c>
      <c r="AC955" s="12"/>
      <c r="AD955" s="13"/>
      <c r="AE955" s="12"/>
      <c r="AF955" s="11"/>
      <c r="AG955" s="11"/>
      <c r="AH955" s="5" t="s">
        <v>0</v>
      </c>
      <c r="AI955" s="4"/>
    </row>
    <row r="956" spans="1:35" ht="15" customHeight="1" thickBot="1" x14ac:dyDescent="0.3">
      <c r="A956" s="221"/>
      <c r="B956" s="252" t="s">
        <v>23</v>
      </c>
      <c r="C956" s="242" t="s">
        <v>1392</v>
      </c>
      <c r="D956" s="314">
        <v>41825</v>
      </c>
      <c r="E956" s="276">
        <v>6.45</v>
      </c>
      <c r="F956" s="277" t="s">
        <v>27</v>
      </c>
      <c r="G956" s="227"/>
      <c r="H956" s="227"/>
      <c r="I956" s="341" t="s">
        <v>1393</v>
      </c>
      <c r="J956" s="236" t="s">
        <v>425</v>
      </c>
      <c r="K956" s="317" t="s">
        <v>1390</v>
      </c>
      <c r="L956" s="53" t="s">
        <v>423</v>
      </c>
      <c r="M956" s="25"/>
      <c r="N956" s="23" t="str">
        <f>IF(O956="?","?","")</f>
        <v/>
      </c>
      <c r="O956" s="23" t="str">
        <f>IF(AND(P956="",Q956&gt;0),"?",IF(P956="","◄",IF(Q956&gt;=1,"►","")))</f>
        <v>◄</v>
      </c>
      <c r="P956" s="24"/>
      <c r="Q956" s="21"/>
      <c r="R956" s="23" t="str">
        <f>IF(S956="?","?","")</f>
        <v/>
      </c>
      <c r="S956" s="23" t="str">
        <f>IF(AND(T956="",U956&gt;0),"?",IF(T956="","◄",IF(U956&gt;=1,"►","")))</f>
        <v>◄</v>
      </c>
      <c r="T956" s="22"/>
      <c r="U956" s="21"/>
      <c r="V956" s="20"/>
      <c r="W956" s="19"/>
      <c r="X956" s="18">
        <f t="shared" si="530"/>
        <v>0</v>
      </c>
      <c r="Y956" s="17">
        <f t="shared" si="530"/>
        <v>0</v>
      </c>
      <c r="Z956" s="16"/>
      <c r="AA956" s="15">
        <f t="shared" si="531"/>
        <v>0</v>
      </c>
      <c r="AB956" s="14">
        <f t="shared" si="531"/>
        <v>0</v>
      </c>
      <c r="AC956" s="12"/>
      <c r="AD956" s="13"/>
      <c r="AE956" s="12"/>
      <c r="AF956" s="11"/>
      <c r="AG956" s="11"/>
      <c r="AH956" s="5" t="s">
        <v>0</v>
      </c>
      <c r="AI956" s="4"/>
    </row>
    <row r="957" spans="1:35" ht="15" customHeight="1" thickBot="1" x14ac:dyDescent="0.3">
      <c r="A957" s="221"/>
      <c r="B957" s="252" t="s">
        <v>23</v>
      </c>
      <c r="C957" s="242" t="s">
        <v>1392</v>
      </c>
      <c r="D957" s="314">
        <v>41825</v>
      </c>
      <c r="E957" s="276">
        <v>6.45</v>
      </c>
      <c r="F957" s="277" t="s">
        <v>27</v>
      </c>
      <c r="G957" s="227"/>
      <c r="H957" s="227"/>
      <c r="I957" s="341" t="s">
        <v>1391</v>
      </c>
      <c r="J957" s="236" t="s">
        <v>425</v>
      </c>
      <c r="K957" s="317" t="s">
        <v>1390</v>
      </c>
      <c r="L957" s="53" t="s">
        <v>423</v>
      </c>
      <c r="M957" s="25"/>
      <c r="N957" s="23" t="str">
        <f>IF(O957="?","?","")</f>
        <v/>
      </c>
      <c r="O957" s="23" t="str">
        <f>IF(AND(P957="",Q957&gt;0),"?",IF(P957="","◄",IF(Q957&gt;=1,"►","")))</f>
        <v>◄</v>
      </c>
      <c r="P957" s="24"/>
      <c r="Q957" s="21"/>
      <c r="R957" s="23" t="str">
        <f>IF(S957="?","?","")</f>
        <v/>
      </c>
      <c r="S957" s="23" t="str">
        <f>IF(AND(T957="",U957&gt;0),"?",IF(T957="","◄",IF(U957&gt;=1,"►","")))</f>
        <v>◄</v>
      </c>
      <c r="T957" s="22"/>
      <c r="U957" s="21"/>
      <c r="V957" s="20"/>
      <c r="W957" s="19"/>
      <c r="X957" s="18">
        <f t="shared" si="530"/>
        <v>0</v>
      </c>
      <c r="Y957" s="17">
        <f t="shared" si="530"/>
        <v>0</v>
      </c>
      <c r="Z957" s="16"/>
      <c r="AA957" s="15">
        <f t="shared" si="531"/>
        <v>0</v>
      </c>
      <c r="AB957" s="14">
        <f t="shared" si="531"/>
        <v>0</v>
      </c>
      <c r="AC957" s="12"/>
      <c r="AD957" s="13"/>
      <c r="AE957" s="12"/>
      <c r="AF957" s="11"/>
      <c r="AG957" s="11"/>
      <c r="AH957" s="5" t="s">
        <v>0</v>
      </c>
      <c r="AI957" s="4"/>
    </row>
    <row r="958" spans="1:35" ht="15" customHeight="1" thickTop="1" thickBot="1" x14ac:dyDescent="0.25">
      <c r="A958" s="214">
        <f>ROWS(A959:A970)-1</f>
        <v>11</v>
      </c>
      <c r="B958" s="334" t="s">
        <v>1389</v>
      </c>
      <c r="C958" s="334"/>
      <c r="D958" s="334"/>
      <c r="E958" s="334"/>
      <c r="F958" s="335"/>
      <c r="G958" s="334"/>
      <c r="H958" s="334"/>
      <c r="I958" s="334"/>
      <c r="J958" s="334"/>
      <c r="K958" s="333"/>
      <c r="L958" s="6">
        <v>41888</v>
      </c>
      <c r="M958" s="9" t="s">
        <v>1388</v>
      </c>
      <c r="N958" s="23"/>
      <c r="O958" s="33" t="str">
        <f>IF(COUNTIF(N959:N970,"?")&gt;0,"?",IF(AND(P958="◄",Q958="►"),"◄►",IF(P958="◄","◄",IF(Q958="►","►",""))))</f>
        <v>◄</v>
      </c>
      <c r="P958" s="32" t="str">
        <f>IF(SUM(P959:P970)+1=ROWS(P959:P970)-COUNTIF(P959:P970,"-"),"","◄")</f>
        <v>◄</v>
      </c>
      <c r="Q958" s="31" t="str">
        <f>IF(SUM(Q959:Q970)&gt;0,"►","")</f>
        <v/>
      </c>
      <c r="R958" s="23"/>
      <c r="S958" s="33" t="str">
        <f>IF(COUNTIF(R959:R970,"?")&gt;0,"?",IF(AND(T958="◄",U958="►"),"◄►",IF(T958="◄","◄",IF(U958="►","►",""))))</f>
        <v>◄</v>
      </c>
      <c r="T958" s="32" t="str">
        <f>IF(SUM(T959:T970)+1=ROWS(T959:T970)-COUNTIF(T959:T970,"-"),"","◄")</f>
        <v>◄</v>
      </c>
      <c r="U958" s="31" t="str">
        <f>IF(SUM(U959:U970)&gt;0,"►","")</f>
        <v/>
      </c>
      <c r="V958" s="10">
        <f>ROWS(V959:V970)-1</f>
        <v>11</v>
      </c>
      <c r="W958" s="30">
        <f>SUM(W959:W970)-W970</f>
        <v>0</v>
      </c>
      <c r="X958" s="29" t="s">
        <v>17</v>
      </c>
      <c r="Y958" s="28"/>
      <c r="Z958" s="30">
        <f>SUM(Z959:Z970)-Z970</f>
        <v>0</v>
      </c>
      <c r="AA958" s="29" t="s">
        <v>17</v>
      </c>
      <c r="AB958" s="28"/>
      <c r="AC958" s="12"/>
      <c r="AD958" s="13"/>
      <c r="AE958" s="12"/>
      <c r="AF958" s="11"/>
      <c r="AG958" s="11"/>
      <c r="AH958" s="5" t="s">
        <v>0</v>
      </c>
      <c r="AI958" s="4"/>
    </row>
    <row r="959" spans="1:35" ht="15" customHeight="1" x14ac:dyDescent="0.25">
      <c r="A959" s="221"/>
      <c r="B959" s="240"/>
      <c r="C959" s="274" t="s">
        <v>1387</v>
      </c>
      <c r="D959" s="314">
        <v>41888</v>
      </c>
      <c r="E959" s="276">
        <v>0.7</v>
      </c>
      <c r="F959" s="277" t="s">
        <v>13</v>
      </c>
      <c r="G959" s="227"/>
      <c r="H959" s="227"/>
      <c r="I959" s="227"/>
      <c r="J959" s="227"/>
      <c r="K959" s="315" t="s">
        <v>1386</v>
      </c>
      <c r="L959" s="26"/>
      <c r="M959" s="25"/>
      <c r="N959" s="23" t="str">
        <f t="shared" ref="N959:N969" si="532">IF(O959="?","?","")</f>
        <v/>
      </c>
      <c r="O959" s="23" t="str">
        <f t="shared" ref="O959:O969" si="533">IF(AND(P959="",Q959&gt;0),"?",IF(P959="","◄",IF(Q959&gt;=1,"►","")))</f>
        <v>◄</v>
      </c>
      <c r="P959" s="24"/>
      <c r="Q959" s="21"/>
      <c r="R959" s="23" t="str">
        <f t="shared" ref="R959:R969" si="534">IF(S959="?","?","")</f>
        <v/>
      </c>
      <c r="S959" s="23" t="str">
        <f t="shared" ref="S959:S969" si="535">IF(AND(T959="",U959&gt;0),"?",IF(T959="","◄",IF(U959&gt;=1,"►","")))</f>
        <v>◄</v>
      </c>
      <c r="T959" s="22"/>
      <c r="U959" s="21"/>
      <c r="V959" s="20"/>
      <c r="W959" s="19"/>
      <c r="X959" s="18">
        <f t="shared" ref="X959:X969" si="536">(P959*W959)</f>
        <v>0</v>
      </c>
      <c r="Y959" s="17">
        <f t="shared" ref="Y959:Y969" si="537">(Q959*X959)</f>
        <v>0</v>
      </c>
      <c r="Z959" s="16"/>
      <c r="AA959" s="15">
        <f t="shared" ref="AA959:AA969" si="538">(T959*Z959)</f>
        <v>0</v>
      </c>
      <c r="AB959" s="14">
        <f t="shared" ref="AB959:AB969" si="539">(U959*AA959)</f>
        <v>0</v>
      </c>
      <c r="AC959" s="12"/>
      <c r="AD959" s="13"/>
      <c r="AE959" s="12"/>
      <c r="AF959" s="11"/>
      <c r="AG959" s="11"/>
      <c r="AH959" s="5" t="s">
        <v>0</v>
      </c>
      <c r="AI959" s="4"/>
    </row>
    <row r="960" spans="1:35" ht="15" customHeight="1" x14ac:dyDescent="0.25">
      <c r="A960" s="221"/>
      <c r="B960" s="240"/>
      <c r="C960" s="274">
        <v>4431</v>
      </c>
      <c r="D960" s="314">
        <v>41888</v>
      </c>
      <c r="E960" s="276">
        <v>0.7</v>
      </c>
      <c r="F960" s="277" t="s">
        <v>13</v>
      </c>
      <c r="G960" s="227"/>
      <c r="H960" s="227"/>
      <c r="I960" s="227"/>
      <c r="J960" s="227"/>
      <c r="K960" s="315" t="s">
        <v>1385</v>
      </c>
      <c r="L960" s="26"/>
      <c r="M960" s="25"/>
      <c r="N960" s="23" t="str">
        <f t="shared" si="532"/>
        <v/>
      </c>
      <c r="O960" s="23" t="str">
        <f t="shared" si="533"/>
        <v>◄</v>
      </c>
      <c r="P960" s="24"/>
      <c r="Q960" s="21"/>
      <c r="R960" s="23" t="str">
        <f t="shared" si="534"/>
        <v/>
      </c>
      <c r="S960" s="23" t="str">
        <f t="shared" si="535"/>
        <v>◄</v>
      </c>
      <c r="T960" s="22"/>
      <c r="U960" s="21"/>
      <c r="V960" s="20"/>
      <c r="W960" s="19"/>
      <c r="X960" s="18">
        <f t="shared" si="536"/>
        <v>0</v>
      </c>
      <c r="Y960" s="17">
        <f t="shared" si="537"/>
        <v>0</v>
      </c>
      <c r="Z960" s="16"/>
      <c r="AA960" s="15">
        <f t="shared" si="538"/>
        <v>0</v>
      </c>
      <c r="AB960" s="14">
        <f t="shared" si="539"/>
        <v>0</v>
      </c>
      <c r="AC960" s="12"/>
      <c r="AD960" s="13"/>
      <c r="AE960" s="12"/>
      <c r="AF960" s="11"/>
      <c r="AG960" s="11"/>
      <c r="AH960" s="5" t="s">
        <v>0</v>
      </c>
      <c r="AI960" s="4"/>
    </row>
    <row r="961" spans="1:35" ht="15" customHeight="1" x14ac:dyDescent="0.25">
      <c r="A961" s="221"/>
      <c r="B961" s="240"/>
      <c r="C961" s="274">
        <v>4432</v>
      </c>
      <c r="D961" s="314">
        <v>41888</v>
      </c>
      <c r="E961" s="276">
        <v>0.7</v>
      </c>
      <c r="F961" s="277" t="s">
        <v>13</v>
      </c>
      <c r="G961" s="227"/>
      <c r="H961" s="227"/>
      <c r="I961" s="227"/>
      <c r="J961" s="227"/>
      <c r="K961" s="315" t="s">
        <v>1384</v>
      </c>
      <c r="L961" s="26"/>
      <c r="M961" s="25"/>
      <c r="N961" s="23" t="str">
        <f t="shared" si="532"/>
        <v/>
      </c>
      <c r="O961" s="23" t="str">
        <f t="shared" si="533"/>
        <v>◄</v>
      </c>
      <c r="P961" s="24"/>
      <c r="Q961" s="21"/>
      <c r="R961" s="23" t="str">
        <f t="shared" si="534"/>
        <v/>
      </c>
      <c r="S961" s="23" t="str">
        <f t="shared" si="535"/>
        <v>◄</v>
      </c>
      <c r="T961" s="22"/>
      <c r="U961" s="21"/>
      <c r="V961" s="20"/>
      <c r="W961" s="19"/>
      <c r="X961" s="18">
        <f t="shared" si="536"/>
        <v>0</v>
      </c>
      <c r="Y961" s="17">
        <f t="shared" si="537"/>
        <v>0</v>
      </c>
      <c r="Z961" s="16"/>
      <c r="AA961" s="15">
        <f t="shared" si="538"/>
        <v>0</v>
      </c>
      <c r="AB961" s="14">
        <f t="shared" si="539"/>
        <v>0</v>
      </c>
      <c r="AC961" s="12"/>
      <c r="AD961" s="13"/>
      <c r="AE961" s="12"/>
      <c r="AF961" s="11"/>
      <c r="AG961" s="11"/>
      <c r="AH961" s="5" t="s">
        <v>0</v>
      </c>
      <c r="AI961" s="4"/>
    </row>
    <row r="962" spans="1:35" ht="15" customHeight="1" x14ac:dyDescent="0.25">
      <c r="A962" s="221"/>
      <c r="B962" s="240"/>
      <c r="C962" s="274">
        <v>4433</v>
      </c>
      <c r="D962" s="314">
        <v>41888</v>
      </c>
      <c r="E962" s="276">
        <v>0.7</v>
      </c>
      <c r="F962" s="277" t="s">
        <v>13</v>
      </c>
      <c r="G962" s="227"/>
      <c r="H962" s="227"/>
      <c r="I962" s="227"/>
      <c r="J962" s="227"/>
      <c r="K962" s="315" t="s">
        <v>1383</v>
      </c>
      <c r="L962" s="26"/>
      <c r="M962" s="25"/>
      <c r="N962" s="23" t="str">
        <f t="shared" si="532"/>
        <v/>
      </c>
      <c r="O962" s="23" t="str">
        <f t="shared" si="533"/>
        <v>◄</v>
      </c>
      <c r="P962" s="24"/>
      <c r="Q962" s="21"/>
      <c r="R962" s="23" t="str">
        <f t="shared" si="534"/>
        <v/>
      </c>
      <c r="S962" s="23" t="str">
        <f t="shared" si="535"/>
        <v>◄</v>
      </c>
      <c r="T962" s="22"/>
      <c r="U962" s="21"/>
      <c r="V962" s="20"/>
      <c r="W962" s="19"/>
      <c r="X962" s="18">
        <f t="shared" si="536"/>
        <v>0</v>
      </c>
      <c r="Y962" s="17">
        <f t="shared" si="537"/>
        <v>0</v>
      </c>
      <c r="Z962" s="16"/>
      <c r="AA962" s="15">
        <f t="shared" si="538"/>
        <v>0</v>
      </c>
      <c r="AB962" s="14">
        <f t="shared" si="539"/>
        <v>0</v>
      </c>
      <c r="AC962" s="12"/>
      <c r="AD962" s="13"/>
      <c r="AE962" s="12"/>
      <c r="AF962" s="11"/>
      <c r="AG962" s="11"/>
      <c r="AH962" s="5" t="s">
        <v>0</v>
      </c>
      <c r="AI962" s="4"/>
    </row>
    <row r="963" spans="1:35" ht="15" customHeight="1" x14ac:dyDescent="0.25">
      <c r="A963" s="221"/>
      <c r="B963" s="240"/>
      <c r="C963" s="274">
        <v>4434</v>
      </c>
      <c r="D963" s="314">
        <v>41888</v>
      </c>
      <c r="E963" s="276">
        <v>0.7</v>
      </c>
      <c r="F963" s="277" t="s">
        <v>13</v>
      </c>
      <c r="G963" s="227"/>
      <c r="H963" s="227"/>
      <c r="I963" s="227"/>
      <c r="J963" s="227"/>
      <c r="K963" s="315" t="s">
        <v>1382</v>
      </c>
      <c r="L963" s="26"/>
      <c r="M963" s="25"/>
      <c r="N963" s="23" t="str">
        <f t="shared" si="532"/>
        <v/>
      </c>
      <c r="O963" s="23" t="str">
        <f t="shared" si="533"/>
        <v>◄</v>
      </c>
      <c r="P963" s="24"/>
      <c r="Q963" s="21"/>
      <c r="R963" s="23" t="str">
        <f t="shared" si="534"/>
        <v/>
      </c>
      <c r="S963" s="23" t="str">
        <f t="shared" si="535"/>
        <v>◄</v>
      </c>
      <c r="T963" s="22"/>
      <c r="U963" s="21"/>
      <c r="V963" s="20"/>
      <c r="W963" s="19"/>
      <c r="X963" s="18">
        <f t="shared" si="536"/>
        <v>0</v>
      </c>
      <c r="Y963" s="17">
        <f t="shared" si="537"/>
        <v>0</v>
      </c>
      <c r="Z963" s="16"/>
      <c r="AA963" s="15">
        <f t="shared" si="538"/>
        <v>0</v>
      </c>
      <c r="AB963" s="14">
        <f t="shared" si="539"/>
        <v>0</v>
      </c>
      <c r="AC963" s="12"/>
      <c r="AD963" s="13"/>
      <c r="AE963" s="12"/>
      <c r="AF963" s="11"/>
      <c r="AG963" s="11"/>
      <c r="AH963" s="5" t="s">
        <v>0</v>
      </c>
      <c r="AI963" s="4"/>
    </row>
    <row r="964" spans="1:35" ht="15" customHeight="1" x14ac:dyDescent="0.25">
      <c r="A964" s="221"/>
      <c r="B964" s="240"/>
      <c r="C964" s="274">
        <v>4435</v>
      </c>
      <c r="D964" s="314">
        <v>41888</v>
      </c>
      <c r="E964" s="276">
        <v>0.7</v>
      </c>
      <c r="F964" s="277" t="s">
        <v>13</v>
      </c>
      <c r="G964" s="227"/>
      <c r="H964" s="227"/>
      <c r="I964" s="227"/>
      <c r="J964" s="227"/>
      <c r="K964" s="315" t="s">
        <v>1381</v>
      </c>
      <c r="L964" s="26"/>
      <c r="M964" s="25"/>
      <c r="N964" s="23" t="str">
        <f t="shared" si="532"/>
        <v/>
      </c>
      <c r="O964" s="23" t="str">
        <f t="shared" si="533"/>
        <v>◄</v>
      </c>
      <c r="P964" s="24"/>
      <c r="Q964" s="21"/>
      <c r="R964" s="23" t="str">
        <f t="shared" si="534"/>
        <v/>
      </c>
      <c r="S964" s="23" t="str">
        <f t="shared" si="535"/>
        <v>◄</v>
      </c>
      <c r="T964" s="22"/>
      <c r="U964" s="21"/>
      <c r="V964" s="20"/>
      <c r="W964" s="19"/>
      <c r="X964" s="18">
        <f t="shared" si="536"/>
        <v>0</v>
      </c>
      <c r="Y964" s="17">
        <f t="shared" si="537"/>
        <v>0</v>
      </c>
      <c r="Z964" s="16"/>
      <c r="AA964" s="15">
        <f t="shared" si="538"/>
        <v>0</v>
      </c>
      <c r="AB964" s="14">
        <f t="shared" si="539"/>
        <v>0</v>
      </c>
      <c r="AC964" s="12"/>
      <c r="AD964" s="13"/>
      <c r="AE964" s="12"/>
      <c r="AF964" s="11"/>
      <c r="AG964" s="11"/>
      <c r="AH964" s="5" t="s">
        <v>0</v>
      </c>
      <c r="AI964" s="4"/>
    </row>
    <row r="965" spans="1:35" ht="15" customHeight="1" x14ac:dyDescent="0.25">
      <c r="A965" s="221"/>
      <c r="B965" s="240"/>
      <c r="C965" s="274">
        <v>4436</v>
      </c>
      <c r="D965" s="314">
        <v>41888</v>
      </c>
      <c r="E965" s="276">
        <v>0.7</v>
      </c>
      <c r="F965" s="277" t="s">
        <v>13</v>
      </c>
      <c r="G965" s="227"/>
      <c r="H965" s="227"/>
      <c r="I965" s="227"/>
      <c r="J965" s="227"/>
      <c r="K965" s="315" t="s">
        <v>1380</v>
      </c>
      <c r="L965" s="26"/>
      <c r="M965" s="25"/>
      <c r="N965" s="23" t="str">
        <f t="shared" si="532"/>
        <v/>
      </c>
      <c r="O965" s="23" t="str">
        <f t="shared" si="533"/>
        <v>◄</v>
      </c>
      <c r="P965" s="24"/>
      <c r="Q965" s="21"/>
      <c r="R965" s="23" t="str">
        <f t="shared" si="534"/>
        <v/>
      </c>
      <c r="S965" s="23" t="str">
        <f t="shared" si="535"/>
        <v>◄</v>
      </c>
      <c r="T965" s="22"/>
      <c r="U965" s="21"/>
      <c r="V965" s="20"/>
      <c r="W965" s="19"/>
      <c r="X965" s="18">
        <f t="shared" si="536"/>
        <v>0</v>
      </c>
      <c r="Y965" s="17">
        <f t="shared" si="537"/>
        <v>0</v>
      </c>
      <c r="Z965" s="16"/>
      <c r="AA965" s="15">
        <f t="shared" si="538"/>
        <v>0</v>
      </c>
      <c r="AB965" s="14">
        <f t="shared" si="539"/>
        <v>0</v>
      </c>
      <c r="AC965" s="12"/>
      <c r="AD965" s="13"/>
      <c r="AE965" s="12"/>
      <c r="AF965" s="11"/>
      <c r="AG965" s="11"/>
      <c r="AH965" s="5" t="s">
        <v>0</v>
      </c>
      <c r="AI965" s="4"/>
    </row>
    <row r="966" spans="1:35" ht="15" customHeight="1" x14ac:dyDescent="0.25">
      <c r="A966" s="221"/>
      <c r="B966" s="240"/>
      <c r="C966" s="274">
        <v>4437</v>
      </c>
      <c r="D966" s="314">
        <v>41888</v>
      </c>
      <c r="E966" s="276">
        <v>0.7</v>
      </c>
      <c r="F966" s="277" t="s">
        <v>13</v>
      </c>
      <c r="G966" s="227"/>
      <c r="H966" s="227"/>
      <c r="I966" s="227"/>
      <c r="J966" s="227"/>
      <c r="K966" s="315" t="s">
        <v>1379</v>
      </c>
      <c r="L966" s="26"/>
      <c r="M966" s="25"/>
      <c r="N966" s="23" t="str">
        <f t="shared" si="532"/>
        <v/>
      </c>
      <c r="O966" s="23" t="str">
        <f t="shared" si="533"/>
        <v>◄</v>
      </c>
      <c r="P966" s="24"/>
      <c r="Q966" s="21"/>
      <c r="R966" s="23" t="str">
        <f t="shared" si="534"/>
        <v/>
      </c>
      <c r="S966" s="23" t="str">
        <f t="shared" si="535"/>
        <v>◄</v>
      </c>
      <c r="T966" s="22"/>
      <c r="U966" s="21"/>
      <c r="V966" s="20"/>
      <c r="W966" s="19"/>
      <c r="X966" s="18">
        <f t="shared" si="536"/>
        <v>0</v>
      </c>
      <c r="Y966" s="17">
        <f t="shared" si="537"/>
        <v>0</v>
      </c>
      <c r="Z966" s="16"/>
      <c r="AA966" s="15">
        <f t="shared" si="538"/>
        <v>0</v>
      </c>
      <c r="AB966" s="14">
        <f t="shared" si="539"/>
        <v>0</v>
      </c>
      <c r="AC966" s="12"/>
      <c r="AD966" s="13"/>
      <c r="AE966" s="12"/>
      <c r="AF966" s="11"/>
      <c r="AG966" s="11"/>
      <c r="AH966" s="5" t="s">
        <v>0</v>
      </c>
      <c r="AI966" s="4"/>
    </row>
    <row r="967" spans="1:35" ht="15" customHeight="1" x14ac:dyDescent="0.25">
      <c r="A967" s="221"/>
      <c r="B967" s="240"/>
      <c r="C967" s="274">
        <v>4438</v>
      </c>
      <c r="D967" s="314">
        <v>41888</v>
      </c>
      <c r="E967" s="276">
        <v>0.7</v>
      </c>
      <c r="F967" s="277" t="s">
        <v>13</v>
      </c>
      <c r="G967" s="227"/>
      <c r="H967" s="227"/>
      <c r="I967" s="227"/>
      <c r="J967" s="227"/>
      <c r="K967" s="315" t="s">
        <v>1378</v>
      </c>
      <c r="L967" s="26"/>
      <c r="M967" s="25"/>
      <c r="N967" s="23" t="str">
        <f t="shared" si="532"/>
        <v/>
      </c>
      <c r="O967" s="23" t="str">
        <f t="shared" si="533"/>
        <v>◄</v>
      </c>
      <c r="P967" s="24"/>
      <c r="Q967" s="21"/>
      <c r="R967" s="23" t="str">
        <f t="shared" si="534"/>
        <v/>
      </c>
      <c r="S967" s="23" t="str">
        <f t="shared" si="535"/>
        <v>◄</v>
      </c>
      <c r="T967" s="22"/>
      <c r="U967" s="21"/>
      <c r="V967" s="20"/>
      <c r="W967" s="19"/>
      <c r="X967" s="18">
        <f t="shared" si="536"/>
        <v>0</v>
      </c>
      <c r="Y967" s="17">
        <f t="shared" si="537"/>
        <v>0</v>
      </c>
      <c r="Z967" s="16"/>
      <c r="AA967" s="15">
        <f t="shared" si="538"/>
        <v>0</v>
      </c>
      <c r="AB967" s="14">
        <f t="shared" si="539"/>
        <v>0</v>
      </c>
      <c r="AC967" s="12"/>
      <c r="AD967" s="13"/>
      <c r="AE967" s="12"/>
      <c r="AF967" s="11"/>
      <c r="AG967" s="11"/>
      <c r="AH967" s="5" t="s">
        <v>0</v>
      </c>
      <c r="AI967" s="4"/>
    </row>
    <row r="968" spans="1:35" ht="15" customHeight="1" x14ac:dyDescent="0.25">
      <c r="A968" s="221"/>
      <c r="B968" s="240"/>
      <c r="C968" s="274">
        <v>4439</v>
      </c>
      <c r="D968" s="314">
        <v>41888</v>
      </c>
      <c r="E968" s="276">
        <v>0.7</v>
      </c>
      <c r="F968" s="277" t="s">
        <v>13</v>
      </c>
      <c r="G968" s="227"/>
      <c r="H968" s="227"/>
      <c r="I968" s="227"/>
      <c r="J968" s="227"/>
      <c r="K968" s="315" t="s">
        <v>1377</v>
      </c>
      <c r="L968" s="26"/>
      <c r="M968" s="25"/>
      <c r="N968" s="23" t="str">
        <f t="shared" si="532"/>
        <v/>
      </c>
      <c r="O968" s="23" t="str">
        <f t="shared" si="533"/>
        <v>◄</v>
      </c>
      <c r="P968" s="24"/>
      <c r="Q968" s="21"/>
      <c r="R968" s="23" t="str">
        <f t="shared" si="534"/>
        <v/>
      </c>
      <c r="S968" s="23" t="str">
        <f t="shared" si="535"/>
        <v>◄</v>
      </c>
      <c r="T968" s="22"/>
      <c r="U968" s="21"/>
      <c r="V968" s="20"/>
      <c r="W968" s="19"/>
      <c r="X968" s="18">
        <f t="shared" si="536"/>
        <v>0</v>
      </c>
      <c r="Y968" s="17">
        <f t="shared" si="537"/>
        <v>0</v>
      </c>
      <c r="Z968" s="16"/>
      <c r="AA968" s="15">
        <f t="shared" si="538"/>
        <v>0</v>
      </c>
      <c r="AB968" s="14">
        <f t="shared" si="539"/>
        <v>0</v>
      </c>
      <c r="AC968" s="12"/>
      <c r="AD968" s="13"/>
      <c r="AE968" s="12"/>
      <c r="AF968" s="11"/>
      <c r="AG968" s="11"/>
      <c r="AH968" s="5" t="s">
        <v>0</v>
      </c>
      <c r="AI968" s="4"/>
    </row>
    <row r="969" spans="1:35" ht="15" customHeight="1" thickBot="1" x14ac:dyDescent="0.3">
      <c r="A969" s="221"/>
      <c r="B969" s="240"/>
      <c r="C969" s="247" t="s">
        <v>1376</v>
      </c>
      <c r="D969" s="314">
        <v>41888</v>
      </c>
      <c r="E969" s="276">
        <v>7.0000000000000009</v>
      </c>
      <c r="F969" s="277" t="s">
        <v>13</v>
      </c>
      <c r="G969" s="227"/>
      <c r="H969" s="227"/>
      <c r="I969" s="227"/>
      <c r="J969" s="227"/>
      <c r="K969" s="317" t="s">
        <v>1375</v>
      </c>
      <c r="L969" s="26"/>
      <c r="M969" s="25"/>
      <c r="N969" s="23" t="str">
        <f t="shared" si="532"/>
        <v/>
      </c>
      <c r="O969" s="23" t="str">
        <f t="shared" si="533"/>
        <v>◄</v>
      </c>
      <c r="P969" s="24"/>
      <c r="Q969" s="21"/>
      <c r="R969" s="23" t="str">
        <f t="shared" si="534"/>
        <v/>
      </c>
      <c r="S969" s="23" t="str">
        <f t="shared" si="535"/>
        <v>◄</v>
      </c>
      <c r="T969" s="22"/>
      <c r="U969" s="21"/>
      <c r="V969" s="20"/>
      <c r="W969" s="19"/>
      <c r="X969" s="18">
        <f t="shared" si="536"/>
        <v>0</v>
      </c>
      <c r="Y969" s="17">
        <f t="shared" si="537"/>
        <v>0</v>
      </c>
      <c r="Z969" s="16"/>
      <c r="AA969" s="15">
        <f t="shared" si="538"/>
        <v>0</v>
      </c>
      <c r="AB969" s="14">
        <f t="shared" si="539"/>
        <v>0</v>
      </c>
      <c r="AC969" s="12"/>
      <c r="AD969" s="13"/>
      <c r="AE969" s="12"/>
      <c r="AF969" s="11"/>
      <c r="AG969" s="11"/>
      <c r="AH969" s="5" t="s">
        <v>0</v>
      </c>
      <c r="AI969" s="4"/>
    </row>
    <row r="970" spans="1:35" ht="15" customHeight="1" thickTop="1" thickBot="1" x14ac:dyDescent="0.25">
      <c r="A970" s="214">
        <f>ROWS(A971:A977)-1</f>
        <v>6</v>
      </c>
      <c r="B970" s="334" t="s">
        <v>1374</v>
      </c>
      <c r="C970" s="334"/>
      <c r="D970" s="335"/>
      <c r="E970" s="334"/>
      <c r="F970" s="335"/>
      <c r="G970" s="334"/>
      <c r="H970" s="334"/>
      <c r="I970" s="334"/>
      <c r="J970" s="334"/>
      <c r="K970" s="333"/>
      <c r="L970" s="6">
        <v>41888</v>
      </c>
      <c r="M970" s="9" t="s">
        <v>1373</v>
      </c>
      <c r="N970" s="23"/>
      <c r="O970" s="33" t="str">
        <f>IF(COUNTIF(N971:N977,"?")&gt;0,"?",IF(AND(P970="◄",Q970="►"),"◄►",IF(P970="◄","◄",IF(Q970="►","►",""))))</f>
        <v>◄</v>
      </c>
      <c r="P970" s="32" t="str">
        <f>IF(SUM(P971:P977)+1=ROWS(P971:P977)-COUNTIF(P971:P977,"-"),"","◄")</f>
        <v>◄</v>
      </c>
      <c r="Q970" s="31" t="str">
        <f>IF(SUM(Q971:Q977)&gt;0,"►","")</f>
        <v/>
      </c>
      <c r="R970" s="23"/>
      <c r="S970" s="33" t="str">
        <f>IF(COUNTIF(R971:R977,"?")&gt;0,"?",IF(AND(T970="◄",U970="►"),"◄►",IF(T970="◄","◄",IF(U970="►","►",""))))</f>
        <v>◄</v>
      </c>
      <c r="T970" s="32" t="str">
        <f>IF(SUM(T971:T977)+1=ROWS(T971:T977)-COUNTIF(T971:T977,"-"),"","◄")</f>
        <v>◄</v>
      </c>
      <c r="U970" s="31" t="str">
        <f>IF(SUM(U971:U977)&gt;0,"►","")</f>
        <v/>
      </c>
      <c r="V970" s="10">
        <f>ROWS(V971:V977)-1</f>
        <v>6</v>
      </c>
      <c r="W970" s="30">
        <f>SUM(W971:W977)-W977</f>
        <v>0</v>
      </c>
      <c r="X970" s="29" t="s">
        <v>17</v>
      </c>
      <c r="Y970" s="28"/>
      <c r="Z970" s="30">
        <f>SUM(Z971:Z977)-Z977</f>
        <v>0</v>
      </c>
      <c r="AA970" s="29" t="s">
        <v>17</v>
      </c>
      <c r="AB970" s="28"/>
      <c r="AC970" s="12"/>
      <c r="AD970" s="13"/>
      <c r="AE970" s="12"/>
      <c r="AF970" s="11"/>
      <c r="AG970" s="11"/>
      <c r="AH970" s="5" t="s">
        <v>0</v>
      </c>
      <c r="AI970" s="4"/>
    </row>
    <row r="971" spans="1:35" ht="15" customHeight="1" x14ac:dyDescent="0.25">
      <c r="A971" s="221"/>
      <c r="B971" s="240"/>
      <c r="C971" s="274" t="s">
        <v>1372</v>
      </c>
      <c r="D971" s="314">
        <v>41888</v>
      </c>
      <c r="E971" s="276">
        <v>0.7</v>
      </c>
      <c r="F971" s="277" t="s">
        <v>13</v>
      </c>
      <c r="G971" s="227"/>
      <c r="H971" s="227"/>
      <c r="I971" s="227"/>
      <c r="J971" s="227"/>
      <c r="K971" s="315" t="s">
        <v>1371</v>
      </c>
      <c r="L971" s="26"/>
      <c r="M971" s="25"/>
      <c r="N971" s="23" t="str">
        <f t="shared" ref="N971:N976" si="540">IF(O971="?","?","")</f>
        <v/>
      </c>
      <c r="O971" s="23" t="str">
        <f t="shared" ref="O971:O976" si="541">IF(AND(P971="",Q971&gt;0),"?",IF(P971="","◄",IF(Q971&gt;=1,"►","")))</f>
        <v>◄</v>
      </c>
      <c r="P971" s="24"/>
      <c r="Q971" s="21"/>
      <c r="R971" s="23" t="str">
        <f t="shared" ref="R971:R976" si="542">IF(S971="?","?","")</f>
        <v/>
      </c>
      <c r="S971" s="23" t="str">
        <f t="shared" ref="S971:S976" si="543">IF(AND(T971="",U971&gt;0),"?",IF(T971="","◄",IF(U971&gt;=1,"►","")))</f>
        <v>◄</v>
      </c>
      <c r="T971" s="22"/>
      <c r="U971" s="21"/>
      <c r="V971" s="20"/>
      <c r="W971" s="19"/>
      <c r="X971" s="18">
        <f t="shared" ref="X971:Y976" si="544">(P971*W971)</f>
        <v>0</v>
      </c>
      <c r="Y971" s="17">
        <f t="shared" si="544"/>
        <v>0</v>
      </c>
      <c r="Z971" s="16"/>
      <c r="AA971" s="15">
        <f t="shared" ref="AA971:AB976" si="545">(T971*Z971)</f>
        <v>0</v>
      </c>
      <c r="AB971" s="14">
        <f t="shared" si="545"/>
        <v>0</v>
      </c>
      <c r="AC971" s="12"/>
      <c r="AD971" s="13"/>
      <c r="AE971" s="12"/>
      <c r="AF971" s="11"/>
      <c r="AG971" s="11"/>
      <c r="AH971" s="5" t="s">
        <v>0</v>
      </c>
      <c r="AI971" s="4"/>
    </row>
    <row r="972" spans="1:35" ht="15" customHeight="1" x14ac:dyDescent="0.25">
      <c r="A972" s="221"/>
      <c r="B972" s="240"/>
      <c r="C972" s="274">
        <v>4441</v>
      </c>
      <c r="D972" s="314">
        <v>41888</v>
      </c>
      <c r="E972" s="276">
        <v>0.7</v>
      </c>
      <c r="F972" s="277" t="s">
        <v>13</v>
      </c>
      <c r="G972" s="227"/>
      <c r="H972" s="227"/>
      <c r="I972" s="227"/>
      <c r="J972" s="227"/>
      <c r="K972" s="315" t="s">
        <v>1370</v>
      </c>
      <c r="L972" s="26"/>
      <c r="M972" s="25"/>
      <c r="N972" s="23" t="str">
        <f t="shared" si="540"/>
        <v/>
      </c>
      <c r="O972" s="23" t="str">
        <f t="shared" si="541"/>
        <v>◄</v>
      </c>
      <c r="P972" s="24"/>
      <c r="Q972" s="21"/>
      <c r="R972" s="23" t="str">
        <f t="shared" si="542"/>
        <v/>
      </c>
      <c r="S972" s="23" t="str">
        <f t="shared" si="543"/>
        <v>◄</v>
      </c>
      <c r="T972" s="22"/>
      <c r="U972" s="21"/>
      <c r="V972" s="20"/>
      <c r="W972" s="19"/>
      <c r="X972" s="18">
        <f t="shared" si="544"/>
        <v>0</v>
      </c>
      <c r="Y972" s="17">
        <f t="shared" si="544"/>
        <v>0</v>
      </c>
      <c r="Z972" s="16"/>
      <c r="AA972" s="15">
        <f t="shared" si="545"/>
        <v>0</v>
      </c>
      <c r="AB972" s="14">
        <f t="shared" si="545"/>
        <v>0</v>
      </c>
      <c r="AC972" s="12"/>
      <c r="AD972" s="13"/>
      <c r="AE972" s="12"/>
      <c r="AF972" s="11"/>
      <c r="AG972" s="11"/>
      <c r="AH972" s="5" t="s">
        <v>0</v>
      </c>
      <c r="AI972" s="4"/>
    </row>
    <row r="973" spans="1:35" ht="15" customHeight="1" x14ac:dyDescent="0.25">
      <c r="A973" s="221"/>
      <c r="B973" s="240"/>
      <c r="C973" s="274">
        <v>4442</v>
      </c>
      <c r="D973" s="314">
        <v>41888</v>
      </c>
      <c r="E973" s="276">
        <v>0.7</v>
      </c>
      <c r="F973" s="277" t="s">
        <v>13</v>
      </c>
      <c r="G973" s="227"/>
      <c r="H973" s="227"/>
      <c r="I973" s="227"/>
      <c r="J973" s="227"/>
      <c r="K973" s="315" t="s">
        <v>1369</v>
      </c>
      <c r="L973" s="26"/>
      <c r="M973" s="25"/>
      <c r="N973" s="23" t="str">
        <f t="shared" si="540"/>
        <v/>
      </c>
      <c r="O973" s="23" t="str">
        <f t="shared" si="541"/>
        <v>◄</v>
      </c>
      <c r="P973" s="24"/>
      <c r="Q973" s="21"/>
      <c r="R973" s="23" t="str">
        <f t="shared" si="542"/>
        <v/>
      </c>
      <c r="S973" s="23" t="str">
        <f t="shared" si="543"/>
        <v>◄</v>
      </c>
      <c r="T973" s="22"/>
      <c r="U973" s="21"/>
      <c r="V973" s="20"/>
      <c r="W973" s="19"/>
      <c r="X973" s="18">
        <f t="shared" si="544"/>
        <v>0</v>
      </c>
      <c r="Y973" s="17">
        <f t="shared" si="544"/>
        <v>0</v>
      </c>
      <c r="Z973" s="16"/>
      <c r="AA973" s="15">
        <f t="shared" si="545"/>
        <v>0</v>
      </c>
      <c r="AB973" s="14">
        <f t="shared" si="545"/>
        <v>0</v>
      </c>
      <c r="AC973" s="12"/>
      <c r="AD973" s="13"/>
      <c r="AE973" s="12"/>
      <c r="AF973" s="11"/>
      <c r="AG973" s="11"/>
      <c r="AH973" s="5" t="s">
        <v>0</v>
      </c>
      <c r="AI973" s="4"/>
    </row>
    <row r="974" spans="1:35" ht="15" customHeight="1" x14ac:dyDescent="0.25">
      <c r="A974" s="221"/>
      <c r="B974" s="240"/>
      <c r="C974" s="274">
        <v>4443</v>
      </c>
      <c r="D974" s="314">
        <v>41888</v>
      </c>
      <c r="E974" s="276">
        <v>0.7</v>
      </c>
      <c r="F974" s="277" t="s">
        <v>13</v>
      </c>
      <c r="G974" s="227"/>
      <c r="H974" s="227"/>
      <c r="I974" s="227"/>
      <c r="J974" s="227"/>
      <c r="K974" s="315" t="s">
        <v>1368</v>
      </c>
      <c r="L974" s="26"/>
      <c r="M974" s="25"/>
      <c r="N974" s="23" t="str">
        <f t="shared" si="540"/>
        <v/>
      </c>
      <c r="O974" s="23" t="str">
        <f t="shared" si="541"/>
        <v>◄</v>
      </c>
      <c r="P974" s="24"/>
      <c r="Q974" s="21"/>
      <c r="R974" s="23" t="str">
        <f t="shared" si="542"/>
        <v/>
      </c>
      <c r="S974" s="23" t="str">
        <f t="shared" si="543"/>
        <v>◄</v>
      </c>
      <c r="T974" s="22"/>
      <c r="U974" s="21"/>
      <c r="V974" s="20"/>
      <c r="W974" s="19"/>
      <c r="X974" s="18">
        <f t="shared" si="544"/>
        <v>0</v>
      </c>
      <c r="Y974" s="17">
        <f t="shared" si="544"/>
        <v>0</v>
      </c>
      <c r="Z974" s="16"/>
      <c r="AA974" s="15">
        <f t="shared" si="545"/>
        <v>0</v>
      </c>
      <c r="AB974" s="14">
        <f t="shared" si="545"/>
        <v>0</v>
      </c>
      <c r="AC974" s="12"/>
      <c r="AD974" s="13"/>
      <c r="AE974" s="12"/>
      <c r="AF974" s="11"/>
      <c r="AG974" s="11"/>
      <c r="AH974" s="5" t="s">
        <v>0</v>
      </c>
      <c r="AI974" s="4"/>
    </row>
    <row r="975" spans="1:35" ht="15" customHeight="1" x14ac:dyDescent="0.25">
      <c r="A975" s="221"/>
      <c r="B975" s="240"/>
      <c r="C975" s="274">
        <v>4444</v>
      </c>
      <c r="D975" s="314">
        <v>41888</v>
      </c>
      <c r="E975" s="276">
        <v>0.7</v>
      </c>
      <c r="F975" s="277" t="s">
        <v>13</v>
      </c>
      <c r="G975" s="227"/>
      <c r="H975" s="227"/>
      <c r="I975" s="227"/>
      <c r="J975" s="227"/>
      <c r="K975" s="228" t="s">
        <v>1367</v>
      </c>
      <c r="L975" s="26"/>
      <c r="M975" s="25"/>
      <c r="N975" s="23" t="str">
        <f t="shared" si="540"/>
        <v/>
      </c>
      <c r="O975" s="23" t="str">
        <f t="shared" si="541"/>
        <v>◄</v>
      </c>
      <c r="P975" s="24"/>
      <c r="Q975" s="21"/>
      <c r="R975" s="23" t="str">
        <f t="shared" si="542"/>
        <v/>
      </c>
      <c r="S975" s="23" t="str">
        <f t="shared" si="543"/>
        <v>◄</v>
      </c>
      <c r="T975" s="22"/>
      <c r="U975" s="21"/>
      <c r="V975" s="20"/>
      <c r="W975" s="19"/>
      <c r="X975" s="18">
        <f t="shared" si="544"/>
        <v>0</v>
      </c>
      <c r="Y975" s="17">
        <f t="shared" si="544"/>
        <v>0</v>
      </c>
      <c r="Z975" s="16"/>
      <c r="AA975" s="15">
        <f t="shared" si="545"/>
        <v>0</v>
      </c>
      <c r="AB975" s="14">
        <f t="shared" si="545"/>
        <v>0</v>
      </c>
      <c r="AC975" s="12"/>
      <c r="AD975" s="13"/>
      <c r="AE975" s="12"/>
      <c r="AF975" s="11"/>
      <c r="AG975" s="11"/>
      <c r="AH975" s="5" t="s">
        <v>0</v>
      </c>
      <c r="AI975" s="4"/>
    </row>
    <row r="976" spans="1:35" ht="15" customHeight="1" thickBot="1" x14ac:dyDescent="0.3">
      <c r="A976" s="221"/>
      <c r="B976" s="240"/>
      <c r="C976" s="247" t="s">
        <v>1366</v>
      </c>
      <c r="D976" s="314">
        <v>41888</v>
      </c>
      <c r="E976" s="276">
        <v>3.5</v>
      </c>
      <c r="F976" s="277" t="s">
        <v>13</v>
      </c>
      <c r="G976" s="342" t="s">
        <v>1365</v>
      </c>
      <c r="H976" s="276">
        <v>3.5</v>
      </c>
      <c r="I976" s="227"/>
      <c r="J976" s="227"/>
      <c r="K976" s="317" t="s">
        <v>1364</v>
      </c>
      <c r="L976" s="26"/>
      <c r="M976" s="25"/>
      <c r="N976" s="23" t="str">
        <f t="shared" si="540"/>
        <v/>
      </c>
      <c r="O976" s="23" t="str">
        <f t="shared" si="541"/>
        <v>◄</v>
      </c>
      <c r="P976" s="24"/>
      <c r="Q976" s="21"/>
      <c r="R976" s="23" t="str">
        <f t="shared" si="542"/>
        <v/>
      </c>
      <c r="S976" s="23" t="str">
        <f t="shared" si="543"/>
        <v>◄</v>
      </c>
      <c r="T976" s="22"/>
      <c r="U976" s="21"/>
      <c r="V976" s="20"/>
      <c r="W976" s="19"/>
      <c r="X976" s="18">
        <f t="shared" si="544"/>
        <v>0</v>
      </c>
      <c r="Y976" s="17">
        <f t="shared" si="544"/>
        <v>0</v>
      </c>
      <c r="Z976" s="16"/>
      <c r="AA976" s="15">
        <f t="shared" si="545"/>
        <v>0</v>
      </c>
      <c r="AB976" s="14">
        <f t="shared" si="545"/>
        <v>0</v>
      </c>
      <c r="AC976" s="12"/>
      <c r="AD976" s="13"/>
      <c r="AE976" s="12"/>
      <c r="AF976" s="11"/>
      <c r="AG976" s="11"/>
      <c r="AH976" s="5" t="s">
        <v>0</v>
      </c>
      <c r="AI976" s="4"/>
    </row>
    <row r="977" spans="1:35" ht="15" customHeight="1" thickTop="1" thickBot="1" x14ac:dyDescent="0.25">
      <c r="A977" s="214">
        <f>ROWS(A978:A980)-1</f>
        <v>2</v>
      </c>
      <c r="B977" s="334" t="s">
        <v>1363</v>
      </c>
      <c r="C977" s="334"/>
      <c r="D977" s="335"/>
      <c r="E977" s="334"/>
      <c r="F977" s="335"/>
      <c r="G977" s="334"/>
      <c r="H977" s="334"/>
      <c r="I977" s="334"/>
      <c r="J977" s="334"/>
      <c r="K977" s="333"/>
      <c r="L977" s="6">
        <v>41915</v>
      </c>
      <c r="M977" s="9" t="s">
        <v>1362</v>
      </c>
      <c r="N977" s="23"/>
      <c r="O977" s="33" t="str">
        <f>IF(COUNTIF(N978:N980,"?")&gt;0,"?",IF(AND(P977="◄",Q977="►"),"◄►",IF(P977="◄","◄",IF(Q977="►","►",""))))</f>
        <v>◄</v>
      </c>
      <c r="P977" s="32" t="str">
        <f>IF(SUM(P978:P980)+1=ROWS(P978:P980)-COUNTIF(P978:P980,"-"),"","◄")</f>
        <v>◄</v>
      </c>
      <c r="Q977" s="31" t="str">
        <f>IF(SUM(Q978:Q980)&gt;0,"►","")</f>
        <v/>
      </c>
      <c r="R977" s="23"/>
      <c r="S977" s="33" t="str">
        <f>IF(COUNTIF(R978:R980,"?")&gt;0,"?",IF(AND(T977="◄",U977="►"),"◄►",IF(T977="◄","◄",IF(U977="►","►",""))))</f>
        <v>◄</v>
      </c>
      <c r="T977" s="32" t="str">
        <f>IF(SUM(T978:T980)+1=ROWS(T978:T980)-COUNTIF(T978:T980,"-"),"","◄")</f>
        <v>◄</v>
      </c>
      <c r="U977" s="31" t="str">
        <f>IF(SUM(U978:U980)&gt;0,"►","")</f>
        <v/>
      </c>
      <c r="V977" s="10">
        <f>ROWS(V978:V980)-1</f>
        <v>2</v>
      </c>
      <c r="W977" s="30">
        <f>SUM(W978:W980)-W980</f>
        <v>0</v>
      </c>
      <c r="X977" s="29" t="s">
        <v>17</v>
      </c>
      <c r="Y977" s="28"/>
      <c r="Z977" s="30">
        <f>SUM(Z978:Z980)-Z980</f>
        <v>0</v>
      </c>
      <c r="AA977" s="29" t="s">
        <v>17</v>
      </c>
      <c r="AB977" s="28"/>
      <c r="AC977" s="43" t="str">
        <f>IF(AD977="◄","◄",IF(AD977="ok","►",""))</f>
        <v>◄</v>
      </c>
      <c r="AD977" s="42" t="str">
        <f>IF(AD978&gt;0,"OK","◄")</f>
        <v>◄</v>
      </c>
      <c r="AE977" s="41" t="str">
        <f>IF(AND(AF977="◄",AG977="►"),"◄?►",IF(AF977="◄","◄",IF(AG977="►","►","")))</f>
        <v>◄</v>
      </c>
      <c r="AF977" s="32" t="str">
        <f>IF(AF978&gt;0,"","◄")</f>
        <v>◄</v>
      </c>
      <c r="AG977" s="31" t="str">
        <f>IF(AG978&gt;0,"►","")</f>
        <v/>
      </c>
      <c r="AH977" s="5" t="s">
        <v>0</v>
      </c>
      <c r="AI977" s="4"/>
    </row>
    <row r="978" spans="1:35" ht="15" customHeight="1" x14ac:dyDescent="0.25">
      <c r="A978" s="221"/>
      <c r="B978" s="240"/>
      <c r="C978" s="274" t="s">
        <v>1360</v>
      </c>
      <c r="D978" s="314">
        <v>41915</v>
      </c>
      <c r="E978" s="276">
        <v>1.4</v>
      </c>
      <c r="F978" s="277" t="s">
        <v>21</v>
      </c>
      <c r="G978" s="227"/>
      <c r="H978" s="227"/>
      <c r="I978" s="227"/>
      <c r="J978" s="227"/>
      <c r="K978" s="315" t="s">
        <v>1361</v>
      </c>
      <c r="L978" s="26"/>
      <c r="M978" s="25"/>
      <c r="N978" s="23" t="str">
        <f>IF(O978="?","?","")</f>
        <v/>
      </c>
      <c r="O978" s="23" t="str">
        <f>IF(AND(P978="",Q978&gt;0),"?",IF(P978="","◄",IF(Q978&gt;=1,"►","")))</f>
        <v>◄</v>
      </c>
      <c r="P978" s="24"/>
      <c r="Q978" s="21"/>
      <c r="R978" s="23" t="str">
        <f>IF(S978="?","?","")</f>
        <v/>
      </c>
      <c r="S978" s="23" t="str">
        <f>IF(AND(T978="",U978&gt;0),"?",IF(T978="","◄",IF(U978&gt;=1,"►","")))</f>
        <v>◄</v>
      </c>
      <c r="T978" s="22"/>
      <c r="U978" s="21"/>
      <c r="V978" s="20"/>
      <c r="W978" s="19"/>
      <c r="X978" s="18">
        <f>(P978*W978)</f>
        <v>0</v>
      </c>
      <c r="Y978" s="17">
        <f>(Q978*X978)</f>
        <v>0</v>
      </c>
      <c r="Z978" s="16"/>
      <c r="AA978" s="15">
        <f>(T978*Z978)</f>
        <v>0</v>
      </c>
      <c r="AB978" s="14">
        <f>(U978*AA978)</f>
        <v>0</v>
      </c>
      <c r="AC978" s="39" t="str">
        <f>IF(AD978&gt;0,"ok","◄")</f>
        <v>◄</v>
      </c>
      <c r="AD978" s="40"/>
      <c r="AE978" s="39" t="str">
        <f>IF(AND(AF978="",AG978&gt;0),"?",IF(AF978="","◄",IF(AG978&gt;=1,"►","")))</f>
        <v>◄</v>
      </c>
      <c r="AF978" s="38"/>
      <c r="AG978" s="37"/>
      <c r="AH978" s="5" t="s">
        <v>0</v>
      </c>
      <c r="AI978" s="4"/>
    </row>
    <row r="979" spans="1:35" ht="15" customHeight="1" thickBot="1" x14ac:dyDescent="0.3">
      <c r="A979" s="221"/>
      <c r="B979" s="252" t="s">
        <v>23</v>
      </c>
      <c r="C979" s="242" t="s">
        <v>1360</v>
      </c>
      <c r="D979" s="314">
        <v>41915</v>
      </c>
      <c r="E979" s="276">
        <v>7</v>
      </c>
      <c r="F979" s="277" t="s">
        <v>13</v>
      </c>
      <c r="G979" s="227"/>
      <c r="H979" s="227"/>
      <c r="I979" s="227"/>
      <c r="J979" s="227"/>
      <c r="K979" s="317" t="s">
        <v>1359</v>
      </c>
      <c r="L979" s="26"/>
      <c r="M979" s="25"/>
      <c r="N979" s="23" t="str">
        <f>IF(O979="?","?","")</f>
        <v/>
      </c>
      <c r="O979" s="23" t="str">
        <f>IF(AND(P979="",Q979&gt;0),"?",IF(P979="","◄",IF(Q979&gt;=1,"►","")))</f>
        <v>◄</v>
      </c>
      <c r="P979" s="24"/>
      <c r="Q979" s="21"/>
      <c r="R979" s="23" t="str">
        <f>IF(S979="?","?","")</f>
        <v/>
      </c>
      <c r="S979" s="23" t="str">
        <f>IF(AND(T979="",U979&gt;0),"?",IF(T979="","◄",IF(U979&gt;=1,"►","")))</f>
        <v>◄</v>
      </c>
      <c r="T979" s="22"/>
      <c r="U979" s="21"/>
      <c r="V979" s="20"/>
      <c r="W979" s="19"/>
      <c r="X979" s="18">
        <f>(P979*W979)</f>
        <v>0</v>
      </c>
      <c r="Y979" s="17">
        <f>(Q979*X979)</f>
        <v>0</v>
      </c>
      <c r="Z979" s="16"/>
      <c r="AA979" s="15">
        <f>(T979*Z979)</f>
        <v>0</v>
      </c>
      <c r="AB979" s="14">
        <f>(U979*AA979)</f>
        <v>0</v>
      </c>
      <c r="AC979" s="12"/>
      <c r="AD979" s="13"/>
      <c r="AE979" s="12"/>
      <c r="AF979" s="149" t="str">
        <f>LEFT(M977,17)</f>
        <v>▬ Philanews Nr. 4</v>
      </c>
      <c r="AG979" s="150"/>
      <c r="AH979" s="5" t="s">
        <v>0</v>
      </c>
      <c r="AI979" s="4"/>
    </row>
    <row r="980" spans="1:35" ht="15" customHeight="1" thickTop="1" thickBot="1" x14ac:dyDescent="0.25">
      <c r="A980" s="214">
        <f>ROWS(A981:A983)-1</f>
        <v>2</v>
      </c>
      <c r="B980" s="334" t="s">
        <v>1358</v>
      </c>
      <c r="C980" s="334"/>
      <c r="D980" s="335"/>
      <c r="E980" s="334"/>
      <c r="F980" s="335"/>
      <c r="G980" s="334"/>
      <c r="H980" s="334"/>
      <c r="I980" s="334"/>
      <c r="J980" s="334"/>
      <c r="K980" s="333"/>
      <c r="L980" s="6">
        <v>41916</v>
      </c>
      <c r="M980" s="9" t="s">
        <v>1357</v>
      </c>
      <c r="N980" s="23"/>
      <c r="O980" s="33" t="str">
        <f>IF(COUNTIF(N981:N983,"?")&gt;0,"?",IF(AND(P980="◄",Q980="►"),"◄►",IF(P980="◄","◄",IF(Q980="►","►",""))))</f>
        <v>◄</v>
      </c>
      <c r="P980" s="32" t="str">
        <f>IF(SUM(P981:P983)+1=ROWS(P981:P983)-COUNTIF(P981:P983,"-"),"","◄")</f>
        <v>◄</v>
      </c>
      <c r="Q980" s="31" t="str">
        <f>IF(SUM(Q981:Q983)&gt;0,"►","")</f>
        <v/>
      </c>
      <c r="R980" s="23"/>
      <c r="S980" s="33" t="str">
        <f>IF(COUNTIF(R981:R983,"?")&gt;0,"?",IF(AND(T980="◄",U980="►"),"◄►",IF(T980="◄","◄",IF(U980="►","►",""))))</f>
        <v>◄</v>
      </c>
      <c r="T980" s="32" t="str">
        <f>IF(SUM(T981:T983)+1=ROWS(T981:T983)-COUNTIF(T981:T983,"-"),"","◄")</f>
        <v>◄</v>
      </c>
      <c r="U980" s="31" t="str">
        <f>IF(SUM(U981:U983)&gt;0,"►","")</f>
        <v/>
      </c>
      <c r="V980" s="10">
        <f>ROWS(V981:V983)-1</f>
        <v>2</v>
      </c>
      <c r="W980" s="30">
        <f>SUM(W981:W983)-W983</f>
        <v>0</v>
      </c>
      <c r="X980" s="29" t="s">
        <v>17</v>
      </c>
      <c r="Y980" s="28"/>
      <c r="Z980" s="30">
        <f>SUM(Z981:Z983)-Z983</f>
        <v>0</v>
      </c>
      <c r="AA980" s="29" t="s">
        <v>17</v>
      </c>
      <c r="AB980" s="28"/>
      <c r="AC980" s="12"/>
      <c r="AD980" s="13"/>
      <c r="AE980" s="12"/>
      <c r="AF980" s="151"/>
      <c r="AG980" s="152"/>
      <c r="AH980" s="5" t="s">
        <v>0</v>
      </c>
      <c r="AI980" s="4"/>
    </row>
    <row r="981" spans="1:35" ht="15" customHeight="1" x14ac:dyDescent="0.25">
      <c r="A981" s="221"/>
      <c r="B981" s="240"/>
      <c r="C981" s="274" t="s">
        <v>1355</v>
      </c>
      <c r="D981" s="314">
        <v>41916</v>
      </c>
      <c r="E981" s="276">
        <v>0.7</v>
      </c>
      <c r="F981" s="277" t="s">
        <v>13</v>
      </c>
      <c r="G981" s="227"/>
      <c r="H981" s="227"/>
      <c r="I981" s="227"/>
      <c r="J981" s="227"/>
      <c r="K981" s="315" t="s">
        <v>1356</v>
      </c>
      <c r="L981" s="26"/>
      <c r="M981" s="25"/>
      <c r="N981" s="23" t="str">
        <f>IF(O981="?","?","")</f>
        <v/>
      </c>
      <c r="O981" s="23" t="str">
        <f>IF(AND(P981="",Q981&gt;0),"?",IF(P981="","◄",IF(Q981&gt;=1,"►","")))</f>
        <v>◄</v>
      </c>
      <c r="P981" s="24"/>
      <c r="Q981" s="21"/>
      <c r="R981" s="23" t="str">
        <f>IF(S981="?","?","")</f>
        <v/>
      </c>
      <c r="S981" s="23" t="str">
        <f>IF(AND(T981="",U981&gt;0),"?",IF(T981="","◄",IF(U981&gt;=1,"►","")))</f>
        <v>◄</v>
      </c>
      <c r="T981" s="22"/>
      <c r="U981" s="21"/>
      <c r="V981" s="20"/>
      <c r="W981" s="19"/>
      <c r="X981" s="18">
        <f>(P981*W981)</f>
        <v>0</v>
      </c>
      <c r="Y981" s="17">
        <f>(Q981*X981)</f>
        <v>0</v>
      </c>
      <c r="Z981" s="16"/>
      <c r="AA981" s="15">
        <f>(T981*Z981)</f>
        <v>0</v>
      </c>
      <c r="AB981" s="14">
        <f>(U981*AA981)</f>
        <v>0</v>
      </c>
      <c r="AC981" s="12"/>
      <c r="AD981" s="13"/>
      <c r="AE981" s="12"/>
      <c r="AF981" s="36" t="s">
        <v>47</v>
      </c>
      <c r="AG981" s="35">
        <f>D978</f>
        <v>41915</v>
      </c>
      <c r="AH981" s="5" t="s">
        <v>0</v>
      </c>
      <c r="AI981" s="4"/>
    </row>
    <row r="982" spans="1:35" ht="15" customHeight="1" thickBot="1" x14ac:dyDescent="0.3">
      <c r="A982" s="221"/>
      <c r="B982" s="252" t="s">
        <v>23</v>
      </c>
      <c r="C982" s="242" t="s">
        <v>1355</v>
      </c>
      <c r="D982" s="314">
        <v>41916</v>
      </c>
      <c r="E982" s="276">
        <v>3.5</v>
      </c>
      <c r="F982" s="277" t="s">
        <v>13</v>
      </c>
      <c r="G982" s="227"/>
      <c r="H982" s="227"/>
      <c r="I982" s="227"/>
      <c r="J982" s="227"/>
      <c r="K982" s="317" t="s">
        <v>1354</v>
      </c>
      <c r="L982" s="26"/>
      <c r="M982" s="25"/>
      <c r="N982" s="23" t="str">
        <f>IF(O982="?","?","")</f>
        <v/>
      </c>
      <c r="O982" s="23" t="str">
        <f>IF(AND(P982="",Q982&gt;0),"?",IF(P982="","◄",IF(Q982&gt;=1,"►","")))</f>
        <v>◄</v>
      </c>
      <c r="P982" s="24"/>
      <c r="Q982" s="21"/>
      <c r="R982" s="23" t="str">
        <f>IF(S982="?","?","")</f>
        <v/>
      </c>
      <c r="S982" s="23" t="str">
        <f>IF(AND(T982="",U982&gt;0),"?",IF(T982="","◄",IF(U982&gt;=1,"►","")))</f>
        <v>◄</v>
      </c>
      <c r="T982" s="22"/>
      <c r="U982" s="21"/>
      <c r="V982" s="20"/>
      <c r="W982" s="19"/>
      <c r="X982" s="18">
        <f>(P982*W982)</f>
        <v>0</v>
      </c>
      <c r="Y982" s="17">
        <f>(Q982*X982)</f>
        <v>0</v>
      </c>
      <c r="Z982" s="16"/>
      <c r="AA982" s="15">
        <f>(T982*Z982)</f>
        <v>0</v>
      </c>
      <c r="AB982" s="14">
        <f>(U982*AA982)</f>
        <v>0</v>
      </c>
      <c r="AC982" s="12"/>
      <c r="AD982" s="13"/>
      <c r="AE982" s="12"/>
      <c r="AF982" s="11"/>
      <c r="AG982" s="11"/>
      <c r="AH982" s="5" t="s">
        <v>0</v>
      </c>
      <c r="AI982" s="4"/>
    </row>
    <row r="983" spans="1:35" ht="15" customHeight="1" thickTop="1" thickBot="1" x14ac:dyDescent="0.25">
      <c r="A983" s="214">
        <f>ROWS(A984:A1002)-1</f>
        <v>18</v>
      </c>
      <c r="B983" s="334" t="s">
        <v>1353</v>
      </c>
      <c r="C983" s="334"/>
      <c r="D983" s="335"/>
      <c r="E983" s="334"/>
      <c r="F983" s="335"/>
      <c r="G983" s="334"/>
      <c r="H983" s="334"/>
      <c r="I983" s="334"/>
      <c r="J983" s="334"/>
      <c r="K983" s="333"/>
      <c r="L983" s="6">
        <v>41917</v>
      </c>
      <c r="M983" s="9" t="s">
        <v>1352</v>
      </c>
      <c r="N983" s="23"/>
      <c r="O983" s="33" t="str">
        <f>IF(COUNTIF(N984:N1002,"?")&gt;0,"?",IF(AND(P983="◄",Q983="►"),"◄►",IF(P983="◄","◄",IF(Q983="►","►",""))))</f>
        <v>◄</v>
      </c>
      <c r="P983" s="32" t="str">
        <f>IF(SUM(P984:P1002)+1=ROWS(P984:P1002)-COUNTIF(P984:P1002,"-"),"","◄")</f>
        <v>◄</v>
      </c>
      <c r="Q983" s="31" t="str">
        <f>IF(SUM(Q984:Q1002)&gt;0,"►","")</f>
        <v/>
      </c>
      <c r="R983" s="23"/>
      <c r="S983" s="33" t="str">
        <f>IF(COUNTIF(R984:R1002,"?")&gt;0,"?",IF(AND(T983="◄",U983="►"),"◄►",IF(T983="◄","◄",IF(U983="►","►",""))))</f>
        <v>◄</v>
      </c>
      <c r="T983" s="32" t="str">
        <f>IF(SUM(T984:T1002)+1=ROWS(T984:T1002)-COUNTIF(T984:T1002,"-"),"","◄")</f>
        <v>◄</v>
      </c>
      <c r="U983" s="31" t="str">
        <f>IF(SUM(U984:U1002)&gt;0,"►","")</f>
        <v/>
      </c>
      <c r="V983" s="10">
        <f>ROWS(V984:V1002)-1</f>
        <v>18</v>
      </c>
      <c r="W983" s="30">
        <f>SUM(W984:W1002)-W1002</f>
        <v>0</v>
      </c>
      <c r="X983" s="29" t="s">
        <v>17</v>
      </c>
      <c r="Y983" s="28"/>
      <c r="Z983" s="30">
        <f>SUM(Z984:Z1002)-Z1002</f>
        <v>0</v>
      </c>
      <c r="AA983" s="29" t="s">
        <v>17</v>
      </c>
      <c r="AB983" s="28"/>
      <c r="AC983" s="12"/>
      <c r="AD983" s="13"/>
      <c r="AE983" s="12"/>
      <c r="AF983" s="11"/>
      <c r="AG983" s="11"/>
      <c r="AH983" s="5" t="s">
        <v>0</v>
      </c>
      <c r="AI983" s="4"/>
    </row>
    <row r="984" spans="1:35" ht="15" customHeight="1" x14ac:dyDescent="0.25">
      <c r="A984" s="221"/>
      <c r="B984" s="240"/>
      <c r="C984" s="274" t="s">
        <v>1339</v>
      </c>
      <c r="D984" s="314">
        <v>41917</v>
      </c>
      <c r="E984" s="276">
        <v>1.4</v>
      </c>
      <c r="F984" s="277" t="s">
        <v>21</v>
      </c>
      <c r="G984" s="227"/>
      <c r="H984" s="227"/>
      <c r="I984" s="227"/>
      <c r="J984" s="227"/>
      <c r="K984" s="315" t="s">
        <v>1351</v>
      </c>
      <c r="L984" s="26"/>
      <c r="M984" s="25"/>
      <c r="N984" s="23" t="str">
        <f t="shared" ref="N984:N1001" si="546">IF(O984="?","?","")</f>
        <v/>
      </c>
      <c r="O984" s="23" t="str">
        <f t="shared" ref="O984:O1001" si="547">IF(AND(P984="",Q984&gt;0),"?",IF(P984="","◄",IF(Q984&gt;=1,"►","")))</f>
        <v>◄</v>
      </c>
      <c r="P984" s="24"/>
      <c r="Q984" s="21"/>
      <c r="R984" s="23" t="str">
        <f t="shared" ref="R984:R1001" si="548">IF(S984="?","?","")</f>
        <v/>
      </c>
      <c r="S984" s="23" t="str">
        <f t="shared" ref="S984:S1001" si="549">IF(AND(T984="",U984&gt;0),"?",IF(T984="","◄",IF(U984&gt;=1,"►","")))</f>
        <v>◄</v>
      </c>
      <c r="T984" s="22"/>
      <c r="U984" s="21"/>
      <c r="V984" s="20"/>
      <c r="W984" s="19"/>
      <c r="X984" s="18">
        <f t="shared" ref="X984:X1001" si="550">(P984*W984)</f>
        <v>0</v>
      </c>
      <c r="Y984" s="17">
        <f t="shared" ref="Y984:Y1001" si="551">(Q984*X984)</f>
        <v>0</v>
      </c>
      <c r="Z984" s="16"/>
      <c r="AA984" s="15">
        <f t="shared" ref="AA984:AA1001" si="552">(T984*Z984)</f>
        <v>0</v>
      </c>
      <c r="AB984" s="14">
        <f t="shared" ref="AB984:AB1001" si="553">(U984*AA984)</f>
        <v>0</v>
      </c>
      <c r="AC984" s="12"/>
      <c r="AD984" s="13"/>
      <c r="AE984" s="12"/>
      <c r="AF984" s="11"/>
      <c r="AG984" s="11"/>
      <c r="AH984" s="5" t="s">
        <v>0</v>
      </c>
      <c r="AI984" s="4"/>
    </row>
    <row r="985" spans="1:35" ht="15" customHeight="1" x14ac:dyDescent="0.25">
      <c r="A985" s="221"/>
      <c r="B985" s="240"/>
      <c r="C985" s="274">
        <v>4448</v>
      </c>
      <c r="D985" s="314">
        <v>41917</v>
      </c>
      <c r="E985" s="276">
        <v>1.4</v>
      </c>
      <c r="F985" s="277" t="s">
        <v>21</v>
      </c>
      <c r="G985" s="227"/>
      <c r="H985" s="227"/>
      <c r="I985" s="227"/>
      <c r="J985" s="227"/>
      <c r="K985" s="228" t="s">
        <v>1350</v>
      </c>
      <c r="L985" s="26"/>
      <c r="M985" s="25"/>
      <c r="N985" s="23" t="str">
        <f t="shared" si="546"/>
        <v/>
      </c>
      <c r="O985" s="23" t="str">
        <f t="shared" si="547"/>
        <v>◄</v>
      </c>
      <c r="P985" s="24"/>
      <c r="Q985" s="21"/>
      <c r="R985" s="23" t="str">
        <f t="shared" si="548"/>
        <v/>
      </c>
      <c r="S985" s="23" t="str">
        <f t="shared" si="549"/>
        <v>◄</v>
      </c>
      <c r="T985" s="22"/>
      <c r="U985" s="21"/>
      <c r="V985" s="20"/>
      <c r="W985" s="19"/>
      <c r="X985" s="18">
        <f t="shared" si="550"/>
        <v>0</v>
      </c>
      <c r="Y985" s="17">
        <f t="shared" si="551"/>
        <v>0</v>
      </c>
      <c r="Z985" s="16"/>
      <c r="AA985" s="15">
        <f t="shared" si="552"/>
        <v>0</v>
      </c>
      <c r="AB985" s="14">
        <f t="shared" si="553"/>
        <v>0</v>
      </c>
      <c r="AC985" s="12"/>
      <c r="AD985" s="13"/>
      <c r="AE985" s="12"/>
      <c r="AF985" s="11"/>
      <c r="AG985" s="11"/>
      <c r="AH985" s="5" t="s">
        <v>0</v>
      </c>
      <c r="AI985" s="4"/>
    </row>
    <row r="986" spans="1:35" ht="15" customHeight="1" x14ac:dyDescent="0.25">
      <c r="A986" s="221"/>
      <c r="B986" s="240"/>
      <c r="C986" s="274">
        <v>4449</v>
      </c>
      <c r="D986" s="314">
        <v>41917</v>
      </c>
      <c r="E986" s="276">
        <v>1.4</v>
      </c>
      <c r="F986" s="277" t="s">
        <v>21</v>
      </c>
      <c r="G986" s="227"/>
      <c r="H986" s="227"/>
      <c r="I986" s="227"/>
      <c r="J986" s="227"/>
      <c r="K986" s="315" t="s">
        <v>1349</v>
      </c>
      <c r="L986" s="26"/>
      <c r="M986" s="25"/>
      <c r="N986" s="23" t="str">
        <f t="shared" si="546"/>
        <v/>
      </c>
      <c r="O986" s="23" t="str">
        <f t="shared" si="547"/>
        <v>◄</v>
      </c>
      <c r="P986" s="24"/>
      <c r="Q986" s="21"/>
      <c r="R986" s="23" t="str">
        <f t="shared" si="548"/>
        <v/>
      </c>
      <c r="S986" s="23" t="str">
        <f t="shared" si="549"/>
        <v>◄</v>
      </c>
      <c r="T986" s="22"/>
      <c r="U986" s="21"/>
      <c r="V986" s="20"/>
      <c r="W986" s="19"/>
      <c r="X986" s="18">
        <f t="shared" si="550"/>
        <v>0</v>
      </c>
      <c r="Y986" s="17">
        <f t="shared" si="551"/>
        <v>0</v>
      </c>
      <c r="Z986" s="16"/>
      <c r="AA986" s="15">
        <f t="shared" si="552"/>
        <v>0</v>
      </c>
      <c r="AB986" s="14">
        <f t="shared" si="553"/>
        <v>0</v>
      </c>
      <c r="AC986" s="12"/>
      <c r="AD986" s="13"/>
      <c r="AE986" s="12"/>
      <c r="AF986" s="11"/>
      <c r="AG986" s="11"/>
      <c r="AH986" s="5" t="s">
        <v>0</v>
      </c>
      <c r="AI986" s="4"/>
    </row>
    <row r="987" spans="1:35" ht="15" customHeight="1" x14ac:dyDescent="0.25">
      <c r="A987" s="221"/>
      <c r="B987" s="240"/>
      <c r="C987" s="274">
        <v>4450</v>
      </c>
      <c r="D987" s="314">
        <v>41917</v>
      </c>
      <c r="E987" s="276">
        <v>1.4</v>
      </c>
      <c r="F987" s="277" t="s">
        <v>21</v>
      </c>
      <c r="G987" s="227"/>
      <c r="H987" s="227"/>
      <c r="I987" s="227"/>
      <c r="J987" s="227"/>
      <c r="K987" s="315" t="s">
        <v>1348</v>
      </c>
      <c r="L987" s="26"/>
      <c r="M987" s="25"/>
      <c r="N987" s="23" t="str">
        <f t="shared" si="546"/>
        <v/>
      </c>
      <c r="O987" s="23" t="str">
        <f t="shared" si="547"/>
        <v>◄</v>
      </c>
      <c r="P987" s="24"/>
      <c r="Q987" s="21"/>
      <c r="R987" s="23" t="str">
        <f t="shared" si="548"/>
        <v/>
      </c>
      <c r="S987" s="23" t="str">
        <f t="shared" si="549"/>
        <v>◄</v>
      </c>
      <c r="T987" s="22"/>
      <c r="U987" s="21"/>
      <c r="V987" s="20"/>
      <c r="W987" s="19"/>
      <c r="X987" s="18">
        <f t="shared" si="550"/>
        <v>0</v>
      </c>
      <c r="Y987" s="17">
        <f t="shared" si="551"/>
        <v>0</v>
      </c>
      <c r="Z987" s="16"/>
      <c r="AA987" s="15">
        <f t="shared" si="552"/>
        <v>0</v>
      </c>
      <c r="AB987" s="14">
        <f t="shared" si="553"/>
        <v>0</v>
      </c>
      <c r="AC987" s="12"/>
      <c r="AD987" s="13"/>
      <c r="AE987" s="12"/>
      <c r="AF987" s="11"/>
      <c r="AG987" s="11"/>
      <c r="AH987" s="5" t="s">
        <v>0</v>
      </c>
      <c r="AI987" s="4"/>
    </row>
    <row r="988" spans="1:35" ht="32.4" customHeight="1" x14ac:dyDescent="0.25">
      <c r="A988" s="221"/>
      <c r="B988" s="240"/>
      <c r="C988" s="274">
        <v>4451</v>
      </c>
      <c r="D988" s="314">
        <v>41917</v>
      </c>
      <c r="E988" s="276">
        <v>1.4</v>
      </c>
      <c r="F988" s="277" t="s">
        <v>21</v>
      </c>
      <c r="G988" s="227"/>
      <c r="H988" s="227"/>
      <c r="I988" s="227"/>
      <c r="J988" s="227"/>
      <c r="K988" s="228" t="s">
        <v>1347</v>
      </c>
      <c r="L988" s="26"/>
      <c r="M988" s="25"/>
      <c r="N988" s="23" t="str">
        <f t="shared" si="546"/>
        <v/>
      </c>
      <c r="O988" s="23" t="str">
        <f t="shared" si="547"/>
        <v>◄</v>
      </c>
      <c r="P988" s="24"/>
      <c r="Q988" s="21"/>
      <c r="R988" s="23" t="str">
        <f t="shared" si="548"/>
        <v/>
      </c>
      <c r="S988" s="23" t="str">
        <f t="shared" si="549"/>
        <v>◄</v>
      </c>
      <c r="T988" s="22"/>
      <c r="U988" s="21"/>
      <c r="V988" s="20"/>
      <c r="W988" s="19"/>
      <c r="X988" s="18">
        <f t="shared" si="550"/>
        <v>0</v>
      </c>
      <c r="Y988" s="17">
        <f t="shared" si="551"/>
        <v>0</v>
      </c>
      <c r="Z988" s="16"/>
      <c r="AA988" s="15">
        <f t="shared" si="552"/>
        <v>0</v>
      </c>
      <c r="AB988" s="14">
        <f t="shared" si="553"/>
        <v>0</v>
      </c>
      <c r="AC988" s="12"/>
      <c r="AD988" s="13"/>
      <c r="AE988" s="12"/>
      <c r="AF988" s="11"/>
      <c r="AG988" s="11"/>
      <c r="AH988" s="5" t="s">
        <v>0</v>
      </c>
      <c r="AI988" s="4"/>
    </row>
    <row r="989" spans="1:35" ht="15" customHeight="1" x14ac:dyDescent="0.25">
      <c r="A989" s="221"/>
      <c r="B989" s="240"/>
      <c r="C989" s="281" t="s">
        <v>1346</v>
      </c>
      <c r="D989" s="314">
        <v>41917</v>
      </c>
      <c r="E989" s="276">
        <v>2.8</v>
      </c>
      <c r="F989" s="277" t="s">
        <v>21</v>
      </c>
      <c r="G989" s="227"/>
      <c r="H989" s="289" t="s">
        <v>1339</v>
      </c>
      <c r="I989" s="289">
        <v>4448</v>
      </c>
      <c r="J989" s="274">
        <v>4449</v>
      </c>
      <c r="K989" s="323" t="s">
        <v>1345</v>
      </c>
      <c r="L989" s="26"/>
      <c r="M989" s="25"/>
      <c r="N989" s="23" t="str">
        <f t="shared" si="546"/>
        <v/>
      </c>
      <c r="O989" s="23" t="str">
        <f t="shared" si="547"/>
        <v>◄</v>
      </c>
      <c r="P989" s="24"/>
      <c r="Q989" s="21"/>
      <c r="R989" s="23" t="str">
        <f t="shared" si="548"/>
        <v/>
      </c>
      <c r="S989" s="23" t="str">
        <f t="shared" si="549"/>
        <v>◄</v>
      </c>
      <c r="T989" s="22"/>
      <c r="U989" s="21"/>
      <c r="V989" s="20"/>
      <c r="W989" s="19"/>
      <c r="X989" s="18">
        <f t="shared" si="550"/>
        <v>0</v>
      </c>
      <c r="Y989" s="17">
        <f t="shared" si="551"/>
        <v>0</v>
      </c>
      <c r="Z989" s="16"/>
      <c r="AA989" s="15">
        <f t="shared" si="552"/>
        <v>0</v>
      </c>
      <c r="AB989" s="14">
        <f t="shared" si="553"/>
        <v>0</v>
      </c>
      <c r="AC989" s="12"/>
      <c r="AD989" s="13"/>
      <c r="AE989" s="12"/>
      <c r="AF989" s="11"/>
      <c r="AG989" s="11"/>
      <c r="AH989" s="5" t="s">
        <v>0</v>
      </c>
      <c r="AI989" s="4"/>
    </row>
    <row r="990" spans="1:35" ht="15" customHeight="1" x14ac:dyDescent="0.25">
      <c r="A990" s="221"/>
      <c r="B990" s="240"/>
      <c r="C990" s="281" t="s">
        <v>1344</v>
      </c>
      <c r="D990" s="314">
        <v>41917</v>
      </c>
      <c r="E990" s="276">
        <v>2.8</v>
      </c>
      <c r="F990" s="277" t="s">
        <v>21</v>
      </c>
      <c r="G990" s="227"/>
      <c r="H990" s="227"/>
      <c r="I990" s="227"/>
      <c r="J990" s="274">
        <v>4450</v>
      </c>
      <c r="K990" s="323" t="s">
        <v>32</v>
      </c>
      <c r="L990" s="26"/>
      <c r="M990" s="25"/>
      <c r="N990" s="23" t="str">
        <f t="shared" si="546"/>
        <v/>
      </c>
      <c r="O990" s="23" t="str">
        <f t="shared" si="547"/>
        <v>◄</v>
      </c>
      <c r="P990" s="24"/>
      <c r="Q990" s="21"/>
      <c r="R990" s="23" t="str">
        <f t="shared" si="548"/>
        <v/>
      </c>
      <c r="S990" s="23" t="str">
        <f t="shared" si="549"/>
        <v>◄</v>
      </c>
      <c r="T990" s="22"/>
      <c r="U990" s="21"/>
      <c r="V990" s="20"/>
      <c r="W990" s="19"/>
      <c r="X990" s="18">
        <f t="shared" si="550"/>
        <v>0</v>
      </c>
      <c r="Y990" s="17">
        <f t="shared" si="551"/>
        <v>0</v>
      </c>
      <c r="Z990" s="16"/>
      <c r="AA990" s="15">
        <f t="shared" si="552"/>
        <v>0</v>
      </c>
      <c r="AB990" s="14">
        <f t="shared" si="553"/>
        <v>0</v>
      </c>
      <c r="AC990" s="12"/>
      <c r="AD990" s="13"/>
      <c r="AE990" s="12"/>
      <c r="AF990" s="11"/>
      <c r="AG990" s="11"/>
      <c r="AH990" s="5" t="s">
        <v>0</v>
      </c>
      <c r="AI990" s="4"/>
    </row>
    <row r="991" spans="1:35" ht="15" customHeight="1" x14ac:dyDescent="0.25">
      <c r="A991" s="221"/>
      <c r="B991" s="240"/>
      <c r="C991" s="281" t="s">
        <v>1343</v>
      </c>
      <c r="D991" s="314">
        <v>41917</v>
      </c>
      <c r="E991" s="276">
        <v>5.6</v>
      </c>
      <c r="F991" s="277" t="s">
        <v>21</v>
      </c>
      <c r="G991" s="227"/>
      <c r="H991" s="227"/>
      <c r="I991" s="227"/>
      <c r="J991" s="274">
        <v>4448</v>
      </c>
      <c r="K991" s="323" t="s">
        <v>734</v>
      </c>
      <c r="L991" s="26"/>
      <c r="M991" s="25"/>
      <c r="N991" s="23" t="str">
        <f t="shared" si="546"/>
        <v/>
      </c>
      <c r="O991" s="23" t="str">
        <f t="shared" si="547"/>
        <v>◄</v>
      </c>
      <c r="P991" s="24"/>
      <c r="Q991" s="21"/>
      <c r="R991" s="23" t="str">
        <f t="shared" si="548"/>
        <v/>
      </c>
      <c r="S991" s="23" t="str">
        <f t="shared" si="549"/>
        <v>◄</v>
      </c>
      <c r="T991" s="22"/>
      <c r="U991" s="21"/>
      <c r="V991" s="20"/>
      <c r="W991" s="19"/>
      <c r="X991" s="18">
        <f t="shared" si="550"/>
        <v>0</v>
      </c>
      <c r="Y991" s="17">
        <f t="shared" si="551"/>
        <v>0</v>
      </c>
      <c r="Z991" s="16"/>
      <c r="AA991" s="15">
        <f t="shared" si="552"/>
        <v>0</v>
      </c>
      <c r="AB991" s="14">
        <f t="shared" si="553"/>
        <v>0</v>
      </c>
      <c r="AC991" s="12"/>
      <c r="AD991" s="13"/>
      <c r="AE991" s="12"/>
      <c r="AF991" s="11"/>
      <c r="AG991" s="11"/>
      <c r="AH991" s="5" t="s">
        <v>0</v>
      </c>
      <c r="AI991" s="4"/>
    </row>
    <row r="992" spans="1:35" ht="15" customHeight="1" x14ac:dyDescent="0.25">
      <c r="A992" s="221"/>
      <c r="B992" s="240"/>
      <c r="C992" s="281" t="s">
        <v>1342</v>
      </c>
      <c r="D992" s="314">
        <v>41917</v>
      </c>
      <c r="E992" s="276">
        <v>2.8</v>
      </c>
      <c r="F992" s="277" t="s">
        <v>21</v>
      </c>
      <c r="G992" s="227"/>
      <c r="H992" s="227"/>
      <c r="I992" s="227"/>
      <c r="J992" s="274" t="s">
        <v>1339</v>
      </c>
      <c r="K992" s="323" t="s">
        <v>32</v>
      </c>
      <c r="L992" s="26"/>
      <c r="M992" s="25"/>
      <c r="N992" s="23" t="str">
        <f t="shared" si="546"/>
        <v/>
      </c>
      <c r="O992" s="23" t="str">
        <f t="shared" si="547"/>
        <v>◄</v>
      </c>
      <c r="P992" s="24"/>
      <c r="Q992" s="21"/>
      <c r="R992" s="23" t="str">
        <f t="shared" si="548"/>
        <v/>
      </c>
      <c r="S992" s="23" t="str">
        <f t="shared" si="549"/>
        <v>◄</v>
      </c>
      <c r="T992" s="22"/>
      <c r="U992" s="21"/>
      <c r="V992" s="20"/>
      <c r="W992" s="19"/>
      <c r="X992" s="18">
        <f t="shared" si="550"/>
        <v>0</v>
      </c>
      <c r="Y992" s="17">
        <f t="shared" si="551"/>
        <v>0</v>
      </c>
      <c r="Z992" s="16"/>
      <c r="AA992" s="15">
        <f t="shared" si="552"/>
        <v>0</v>
      </c>
      <c r="AB992" s="14">
        <f t="shared" si="553"/>
        <v>0</v>
      </c>
      <c r="AC992" s="12"/>
      <c r="AD992" s="13"/>
      <c r="AE992" s="12"/>
      <c r="AF992" s="11"/>
      <c r="AG992" s="11"/>
      <c r="AH992" s="5" t="s">
        <v>0</v>
      </c>
      <c r="AI992" s="4"/>
    </row>
    <row r="993" spans="1:35" ht="15" customHeight="1" x14ac:dyDescent="0.25">
      <c r="A993" s="221"/>
      <c r="B993" s="240"/>
      <c r="C993" s="281" t="s">
        <v>1341</v>
      </c>
      <c r="D993" s="314">
        <v>41917</v>
      </c>
      <c r="E993" s="276">
        <v>2.8</v>
      </c>
      <c r="F993" s="277" t="s">
        <v>21</v>
      </c>
      <c r="G993" s="227"/>
      <c r="H993" s="227"/>
      <c r="I993" s="227"/>
      <c r="J993" s="274" t="s">
        <v>1339</v>
      </c>
      <c r="K993" s="323" t="s">
        <v>29</v>
      </c>
      <c r="L993" s="26"/>
      <c r="M993" s="25"/>
      <c r="N993" s="23" t="str">
        <f t="shared" si="546"/>
        <v/>
      </c>
      <c r="O993" s="23" t="str">
        <f t="shared" si="547"/>
        <v>◄</v>
      </c>
      <c r="P993" s="24"/>
      <c r="Q993" s="21"/>
      <c r="R993" s="23" t="str">
        <f t="shared" si="548"/>
        <v/>
      </c>
      <c r="S993" s="23" t="str">
        <f t="shared" si="549"/>
        <v>◄</v>
      </c>
      <c r="T993" s="22"/>
      <c r="U993" s="21"/>
      <c r="V993" s="20"/>
      <c r="W993" s="19"/>
      <c r="X993" s="18">
        <f t="shared" si="550"/>
        <v>0</v>
      </c>
      <c r="Y993" s="17">
        <f t="shared" si="551"/>
        <v>0</v>
      </c>
      <c r="Z993" s="16"/>
      <c r="AA993" s="15">
        <f t="shared" si="552"/>
        <v>0</v>
      </c>
      <c r="AB993" s="14">
        <f t="shared" si="553"/>
        <v>0</v>
      </c>
      <c r="AC993" s="12"/>
      <c r="AD993" s="13"/>
      <c r="AE993" s="12"/>
      <c r="AF993" s="11"/>
      <c r="AG993" s="11"/>
      <c r="AH993" s="5" t="s">
        <v>0</v>
      </c>
      <c r="AI993" s="4"/>
    </row>
    <row r="994" spans="1:35" ht="15" customHeight="1" x14ac:dyDescent="0.25">
      <c r="A994" s="221"/>
      <c r="B994" s="240"/>
      <c r="C994" s="281" t="s">
        <v>1340</v>
      </c>
      <c r="D994" s="314">
        <v>41917</v>
      </c>
      <c r="E994" s="276">
        <v>2.8</v>
      </c>
      <c r="F994" s="277" t="s">
        <v>21</v>
      </c>
      <c r="G994" s="227"/>
      <c r="H994" s="227"/>
      <c r="I994" s="227"/>
      <c r="J994" s="274" t="s">
        <v>1339</v>
      </c>
      <c r="K994" s="323" t="s">
        <v>272</v>
      </c>
      <c r="L994" s="26"/>
      <c r="M994" s="25"/>
      <c r="N994" s="23" t="str">
        <f t="shared" si="546"/>
        <v/>
      </c>
      <c r="O994" s="23" t="str">
        <f t="shared" si="547"/>
        <v>◄</v>
      </c>
      <c r="P994" s="24"/>
      <c r="Q994" s="21"/>
      <c r="R994" s="23" t="str">
        <f t="shared" si="548"/>
        <v/>
      </c>
      <c r="S994" s="23" t="str">
        <f t="shared" si="549"/>
        <v>◄</v>
      </c>
      <c r="T994" s="22"/>
      <c r="U994" s="21"/>
      <c r="V994" s="20"/>
      <c r="W994" s="19"/>
      <c r="X994" s="18">
        <f t="shared" si="550"/>
        <v>0</v>
      </c>
      <c r="Y994" s="17">
        <f t="shared" si="551"/>
        <v>0</v>
      </c>
      <c r="Z994" s="16"/>
      <c r="AA994" s="15">
        <f t="shared" si="552"/>
        <v>0</v>
      </c>
      <c r="AB994" s="14">
        <f t="shared" si="553"/>
        <v>0</v>
      </c>
      <c r="AC994" s="12"/>
      <c r="AD994" s="13"/>
      <c r="AE994" s="12"/>
      <c r="AF994" s="11"/>
      <c r="AG994" s="11"/>
      <c r="AH994" s="5" t="s">
        <v>0</v>
      </c>
      <c r="AI994" s="4"/>
    </row>
    <row r="995" spans="1:35" ht="15" customHeight="1" x14ac:dyDescent="0.25">
      <c r="A995" s="221"/>
      <c r="B995" s="240"/>
      <c r="C995" s="281" t="s">
        <v>1338</v>
      </c>
      <c r="D995" s="314">
        <v>41917</v>
      </c>
      <c r="E995" s="276">
        <v>2.8</v>
      </c>
      <c r="F995" s="277" t="s">
        <v>21</v>
      </c>
      <c r="G995" s="227"/>
      <c r="H995" s="227"/>
      <c r="I995" s="227"/>
      <c r="J995" s="274">
        <v>4448</v>
      </c>
      <c r="K995" s="323" t="s">
        <v>32</v>
      </c>
      <c r="L995" s="26"/>
      <c r="M995" s="25"/>
      <c r="N995" s="23" t="str">
        <f t="shared" si="546"/>
        <v/>
      </c>
      <c r="O995" s="23" t="str">
        <f t="shared" si="547"/>
        <v>◄</v>
      </c>
      <c r="P995" s="24"/>
      <c r="Q995" s="21"/>
      <c r="R995" s="23" t="str">
        <f t="shared" si="548"/>
        <v/>
      </c>
      <c r="S995" s="23" t="str">
        <f t="shared" si="549"/>
        <v>◄</v>
      </c>
      <c r="T995" s="22"/>
      <c r="U995" s="21"/>
      <c r="V995" s="20"/>
      <c r="W995" s="19"/>
      <c r="X995" s="18">
        <f t="shared" si="550"/>
        <v>0</v>
      </c>
      <c r="Y995" s="17">
        <f t="shared" si="551"/>
        <v>0</v>
      </c>
      <c r="Z995" s="16"/>
      <c r="AA995" s="15">
        <f t="shared" si="552"/>
        <v>0</v>
      </c>
      <c r="AB995" s="14">
        <f t="shared" si="553"/>
        <v>0</v>
      </c>
      <c r="AC995" s="12"/>
      <c r="AD995" s="13"/>
      <c r="AE995" s="12"/>
      <c r="AF995" s="11"/>
      <c r="AG995" s="11"/>
      <c r="AH995" s="5" t="s">
        <v>0</v>
      </c>
      <c r="AI995" s="4"/>
    </row>
    <row r="996" spans="1:35" ht="15" customHeight="1" x14ac:dyDescent="0.25">
      <c r="A996" s="221"/>
      <c r="B996" s="240"/>
      <c r="C996" s="281" t="s">
        <v>1337</v>
      </c>
      <c r="D996" s="314">
        <v>41917</v>
      </c>
      <c r="E996" s="276">
        <v>2.8</v>
      </c>
      <c r="F996" s="277" t="s">
        <v>21</v>
      </c>
      <c r="G996" s="227"/>
      <c r="H996" s="227"/>
      <c r="I996" s="227"/>
      <c r="J996" s="274">
        <v>4448</v>
      </c>
      <c r="K996" s="323" t="s">
        <v>29</v>
      </c>
      <c r="L996" s="26"/>
      <c r="M996" s="25"/>
      <c r="N996" s="23" t="str">
        <f t="shared" si="546"/>
        <v/>
      </c>
      <c r="O996" s="23" t="str">
        <f t="shared" si="547"/>
        <v>◄</v>
      </c>
      <c r="P996" s="24"/>
      <c r="Q996" s="21"/>
      <c r="R996" s="23" t="str">
        <f t="shared" si="548"/>
        <v/>
      </c>
      <c r="S996" s="23" t="str">
        <f t="shared" si="549"/>
        <v>◄</v>
      </c>
      <c r="T996" s="22"/>
      <c r="U996" s="21"/>
      <c r="V996" s="20"/>
      <c r="W996" s="19"/>
      <c r="X996" s="18">
        <f t="shared" si="550"/>
        <v>0</v>
      </c>
      <c r="Y996" s="17">
        <f t="shared" si="551"/>
        <v>0</v>
      </c>
      <c r="Z996" s="16"/>
      <c r="AA996" s="15">
        <f t="shared" si="552"/>
        <v>0</v>
      </c>
      <c r="AB996" s="14">
        <f t="shared" si="553"/>
        <v>0</v>
      </c>
      <c r="AC996" s="12"/>
      <c r="AD996" s="13"/>
      <c r="AE996" s="12"/>
      <c r="AF996" s="11"/>
      <c r="AG996" s="11"/>
      <c r="AH996" s="5" t="s">
        <v>0</v>
      </c>
      <c r="AI996" s="4"/>
    </row>
    <row r="997" spans="1:35" ht="15" customHeight="1" x14ac:dyDescent="0.25">
      <c r="A997" s="221"/>
      <c r="B997" s="240"/>
      <c r="C997" s="281" t="s">
        <v>1336</v>
      </c>
      <c r="D997" s="314">
        <v>41917</v>
      </c>
      <c r="E997" s="276">
        <v>2.8</v>
      </c>
      <c r="F997" s="277" t="s">
        <v>21</v>
      </c>
      <c r="G997" s="227"/>
      <c r="H997" s="227"/>
      <c r="I997" s="227"/>
      <c r="J997" s="274">
        <v>4448</v>
      </c>
      <c r="K997" s="323" t="s">
        <v>272</v>
      </c>
      <c r="L997" s="26"/>
      <c r="M997" s="25"/>
      <c r="N997" s="23" t="str">
        <f t="shared" si="546"/>
        <v/>
      </c>
      <c r="O997" s="23" t="str">
        <f t="shared" si="547"/>
        <v>◄</v>
      </c>
      <c r="P997" s="24"/>
      <c r="Q997" s="21"/>
      <c r="R997" s="23" t="str">
        <f t="shared" si="548"/>
        <v/>
      </c>
      <c r="S997" s="23" t="str">
        <f t="shared" si="549"/>
        <v>◄</v>
      </c>
      <c r="T997" s="22"/>
      <c r="U997" s="21"/>
      <c r="V997" s="20"/>
      <c r="W997" s="19"/>
      <c r="X997" s="18">
        <f t="shared" si="550"/>
        <v>0</v>
      </c>
      <c r="Y997" s="17">
        <f t="shared" si="551"/>
        <v>0</v>
      </c>
      <c r="Z997" s="16"/>
      <c r="AA997" s="15">
        <f t="shared" si="552"/>
        <v>0</v>
      </c>
      <c r="AB997" s="14">
        <f t="shared" si="553"/>
        <v>0</v>
      </c>
      <c r="AC997" s="12"/>
      <c r="AD997" s="13"/>
      <c r="AE997" s="12"/>
      <c r="AF997" s="11"/>
      <c r="AG997" s="11"/>
      <c r="AH997" s="5" t="s">
        <v>0</v>
      </c>
      <c r="AI997" s="4"/>
    </row>
    <row r="998" spans="1:35" ht="15" customHeight="1" x14ac:dyDescent="0.25">
      <c r="A998" s="221"/>
      <c r="B998" s="240"/>
      <c r="C998" s="281" t="s">
        <v>1335</v>
      </c>
      <c r="D998" s="314">
        <v>41917</v>
      </c>
      <c r="E998" s="276">
        <v>2.8</v>
      </c>
      <c r="F998" s="277" t="s">
        <v>21</v>
      </c>
      <c r="G998" s="227"/>
      <c r="H998" s="227"/>
      <c r="I998" s="227"/>
      <c r="J998" s="274">
        <v>4449</v>
      </c>
      <c r="K998" s="323" t="s">
        <v>32</v>
      </c>
      <c r="L998" s="26"/>
      <c r="M998" s="25"/>
      <c r="N998" s="23" t="str">
        <f t="shared" si="546"/>
        <v/>
      </c>
      <c r="O998" s="23" t="str">
        <f t="shared" si="547"/>
        <v>◄</v>
      </c>
      <c r="P998" s="24"/>
      <c r="Q998" s="21"/>
      <c r="R998" s="23" t="str">
        <f t="shared" si="548"/>
        <v/>
      </c>
      <c r="S998" s="23" t="str">
        <f t="shared" si="549"/>
        <v>◄</v>
      </c>
      <c r="T998" s="22"/>
      <c r="U998" s="21"/>
      <c r="V998" s="20"/>
      <c r="W998" s="19"/>
      <c r="X998" s="18">
        <f t="shared" si="550"/>
        <v>0</v>
      </c>
      <c r="Y998" s="17">
        <f t="shared" si="551"/>
        <v>0</v>
      </c>
      <c r="Z998" s="16"/>
      <c r="AA998" s="15">
        <f t="shared" si="552"/>
        <v>0</v>
      </c>
      <c r="AB998" s="14">
        <f t="shared" si="553"/>
        <v>0</v>
      </c>
      <c r="AC998" s="12"/>
      <c r="AD998" s="13"/>
      <c r="AE998" s="12"/>
      <c r="AF998" s="11"/>
      <c r="AG998" s="11"/>
      <c r="AH998" s="5" t="s">
        <v>0</v>
      </c>
      <c r="AI998" s="4"/>
    </row>
    <row r="999" spans="1:35" ht="15" customHeight="1" x14ac:dyDescent="0.25">
      <c r="A999" s="221"/>
      <c r="B999" s="240"/>
      <c r="C999" s="281" t="s">
        <v>1334</v>
      </c>
      <c r="D999" s="314">
        <v>41917</v>
      </c>
      <c r="E999" s="276">
        <v>2.8</v>
      </c>
      <c r="F999" s="277" t="s">
        <v>21</v>
      </c>
      <c r="G999" s="227"/>
      <c r="H999" s="227"/>
      <c r="I999" s="227"/>
      <c r="J999" s="274">
        <v>4449</v>
      </c>
      <c r="K999" s="323" t="s">
        <v>29</v>
      </c>
      <c r="L999" s="26"/>
      <c r="M999" s="25"/>
      <c r="N999" s="23" t="str">
        <f t="shared" si="546"/>
        <v/>
      </c>
      <c r="O999" s="23" t="str">
        <f t="shared" si="547"/>
        <v>◄</v>
      </c>
      <c r="P999" s="24"/>
      <c r="Q999" s="21"/>
      <c r="R999" s="23" t="str">
        <f t="shared" si="548"/>
        <v/>
      </c>
      <c r="S999" s="23" t="str">
        <f t="shared" si="549"/>
        <v>◄</v>
      </c>
      <c r="T999" s="22"/>
      <c r="U999" s="21"/>
      <c r="V999" s="20"/>
      <c r="W999" s="19"/>
      <c r="X999" s="18">
        <f t="shared" si="550"/>
        <v>0</v>
      </c>
      <c r="Y999" s="17">
        <f t="shared" si="551"/>
        <v>0</v>
      </c>
      <c r="Z999" s="16"/>
      <c r="AA999" s="15">
        <f t="shared" si="552"/>
        <v>0</v>
      </c>
      <c r="AB999" s="14">
        <f t="shared" si="553"/>
        <v>0</v>
      </c>
      <c r="AC999" s="12"/>
      <c r="AD999" s="13"/>
      <c r="AE999" s="12"/>
      <c r="AF999" s="11"/>
      <c r="AG999" s="11"/>
      <c r="AH999" s="5" t="s">
        <v>0</v>
      </c>
      <c r="AI999" s="4"/>
    </row>
    <row r="1000" spans="1:35" ht="15" customHeight="1" x14ac:dyDescent="0.25">
      <c r="A1000" s="221"/>
      <c r="B1000" s="240"/>
      <c r="C1000" s="281" t="s">
        <v>1333</v>
      </c>
      <c r="D1000" s="314">
        <v>41917</v>
      </c>
      <c r="E1000" s="276">
        <v>2.8</v>
      </c>
      <c r="F1000" s="277" t="s">
        <v>21</v>
      </c>
      <c r="G1000" s="227"/>
      <c r="H1000" s="227"/>
      <c r="I1000" s="227"/>
      <c r="J1000" s="274">
        <v>4449</v>
      </c>
      <c r="K1000" s="323" t="s">
        <v>272</v>
      </c>
      <c r="L1000" s="26"/>
      <c r="M1000" s="25"/>
      <c r="N1000" s="23" t="str">
        <f t="shared" si="546"/>
        <v/>
      </c>
      <c r="O1000" s="23" t="str">
        <f t="shared" si="547"/>
        <v>◄</v>
      </c>
      <c r="P1000" s="24"/>
      <c r="Q1000" s="21"/>
      <c r="R1000" s="23" t="str">
        <f t="shared" si="548"/>
        <v/>
      </c>
      <c r="S1000" s="23" t="str">
        <f t="shared" si="549"/>
        <v>◄</v>
      </c>
      <c r="T1000" s="22"/>
      <c r="U1000" s="21"/>
      <c r="V1000" s="20"/>
      <c r="W1000" s="19"/>
      <c r="X1000" s="18">
        <f t="shared" si="550"/>
        <v>0</v>
      </c>
      <c r="Y1000" s="17">
        <f t="shared" si="551"/>
        <v>0</v>
      </c>
      <c r="Z1000" s="16"/>
      <c r="AA1000" s="15">
        <f t="shared" si="552"/>
        <v>0</v>
      </c>
      <c r="AB1000" s="14">
        <f t="shared" si="553"/>
        <v>0</v>
      </c>
      <c r="AC1000" s="12"/>
      <c r="AD1000" s="13"/>
      <c r="AE1000" s="12"/>
      <c r="AF1000" s="11"/>
      <c r="AG1000" s="11"/>
      <c r="AH1000" s="5" t="s">
        <v>0</v>
      </c>
      <c r="AI1000" s="4"/>
    </row>
    <row r="1001" spans="1:35" ht="15" customHeight="1" thickBot="1" x14ac:dyDescent="0.3">
      <c r="A1001" s="221"/>
      <c r="B1001" s="240"/>
      <c r="C1001" s="247" t="s">
        <v>1332</v>
      </c>
      <c r="D1001" s="314">
        <v>41917</v>
      </c>
      <c r="E1001" s="276">
        <v>7</v>
      </c>
      <c r="F1001" s="277" t="s">
        <v>21</v>
      </c>
      <c r="G1001" s="227"/>
      <c r="H1001" s="227"/>
      <c r="I1001" s="227"/>
      <c r="J1001" s="227"/>
      <c r="K1001" s="317" t="s">
        <v>1331</v>
      </c>
      <c r="L1001" s="26"/>
      <c r="M1001" s="25"/>
      <c r="N1001" s="23" t="str">
        <f t="shared" si="546"/>
        <v/>
      </c>
      <c r="O1001" s="23" t="str">
        <f t="shared" si="547"/>
        <v>◄</v>
      </c>
      <c r="P1001" s="24"/>
      <c r="Q1001" s="21"/>
      <c r="R1001" s="23" t="str">
        <f t="shared" si="548"/>
        <v/>
      </c>
      <c r="S1001" s="23" t="str">
        <f t="shared" si="549"/>
        <v>◄</v>
      </c>
      <c r="T1001" s="22"/>
      <c r="U1001" s="21"/>
      <c r="V1001" s="20"/>
      <c r="W1001" s="19"/>
      <c r="X1001" s="18">
        <f t="shared" si="550"/>
        <v>0</v>
      </c>
      <c r="Y1001" s="17">
        <f t="shared" si="551"/>
        <v>0</v>
      </c>
      <c r="Z1001" s="16"/>
      <c r="AA1001" s="15">
        <f t="shared" si="552"/>
        <v>0</v>
      </c>
      <c r="AB1001" s="14">
        <f t="shared" si="553"/>
        <v>0</v>
      </c>
      <c r="AC1001" s="12"/>
      <c r="AD1001" s="13"/>
      <c r="AE1001" s="12"/>
      <c r="AF1001" s="11"/>
      <c r="AG1001" s="11"/>
      <c r="AH1001" s="5" t="s">
        <v>0</v>
      </c>
      <c r="AI1001" s="4"/>
    </row>
    <row r="1002" spans="1:35" ht="15" customHeight="1" thickTop="1" thickBot="1" x14ac:dyDescent="0.25">
      <c r="A1002" s="214">
        <f>ROWS(A1003:A1027)-1</f>
        <v>24</v>
      </c>
      <c r="B1002" s="334" t="s">
        <v>1330</v>
      </c>
      <c r="C1002" s="334"/>
      <c r="D1002" s="335"/>
      <c r="E1002" s="334"/>
      <c r="F1002" s="335"/>
      <c r="G1002" s="334"/>
      <c r="H1002" s="334"/>
      <c r="I1002" s="334"/>
      <c r="J1002" s="334"/>
      <c r="K1002" s="333"/>
      <c r="L1002" s="58">
        <v>41918</v>
      </c>
      <c r="M1002" s="9" t="s">
        <v>1329</v>
      </c>
      <c r="N1002" s="23"/>
      <c r="O1002" s="33" t="str">
        <f>IF(COUNTIF(N1003:N1027,"?")&gt;0,"?",IF(AND(P1002="◄",Q1002="►"),"◄►",IF(P1002="◄","◄",IF(Q1002="►","►",""))))</f>
        <v>◄</v>
      </c>
      <c r="P1002" s="32" t="str">
        <f>IF(SUM(P1003:P1027)+1=ROWS(P1003:P1027)-COUNTIF(P1003:P1027,"-"),"","◄")</f>
        <v>◄</v>
      </c>
      <c r="Q1002" s="31" t="str">
        <f>IF(SUM(Q1003:Q1027)&gt;0,"►","")</f>
        <v/>
      </c>
      <c r="R1002" s="23"/>
      <c r="S1002" s="33" t="str">
        <f>IF(COUNTIF(R1003:R1027,"?")&gt;0,"?",IF(AND(T1002="◄",U1002="►"),"◄►",IF(T1002="◄","◄",IF(U1002="►","►",""))))</f>
        <v>◄</v>
      </c>
      <c r="T1002" s="32" t="str">
        <f>IF(SUM(T1003:T1027)+1=ROWS(T1003:T1027)-COUNTIF(T1003:T1027,"-"),"","◄")</f>
        <v>◄</v>
      </c>
      <c r="U1002" s="31" t="str">
        <f>IF(SUM(U1003:U1027)&gt;0,"►","")</f>
        <v/>
      </c>
      <c r="V1002" s="10">
        <f>ROWS(V1003:V1027)-1</f>
        <v>24</v>
      </c>
      <c r="W1002" s="30">
        <f>SUM(W1003:W1027)-W1027</f>
        <v>0</v>
      </c>
      <c r="X1002" s="29" t="s">
        <v>17</v>
      </c>
      <c r="Y1002" s="28"/>
      <c r="Z1002" s="30">
        <f>SUM(Z1003:Z1027)-Z1027</f>
        <v>0</v>
      </c>
      <c r="AA1002" s="29" t="s">
        <v>17</v>
      </c>
      <c r="AB1002" s="28"/>
      <c r="AC1002" s="12"/>
      <c r="AD1002" s="13"/>
      <c r="AE1002" s="12"/>
      <c r="AF1002" s="11"/>
      <c r="AG1002" s="11"/>
      <c r="AH1002" s="5" t="s">
        <v>0</v>
      </c>
      <c r="AI1002" s="4"/>
    </row>
    <row r="1003" spans="1:35" ht="15" customHeight="1" x14ac:dyDescent="0.25">
      <c r="A1003" s="221"/>
      <c r="B1003" s="343"/>
      <c r="C1003" s="344" t="s">
        <v>1328</v>
      </c>
      <c r="D1003" s="345"/>
      <c r="E1003" s="346"/>
      <c r="F1003" s="345"/>
      <c r="G1003" s="346"/>
      <c r="H1003" s="346"/>
      <c r="I1003" s="344" t="s">
        <v>1327</v>
      </c>
      <c r="J1003" s="346"/>
      <c r="K1003" s="346"/>
      <c r="L1003" s="6"/>
      <c r="M1003" s="34">
        <v>0</v>
      </c>
      <c r="N1003" s="23" t="str">
        <f t="shared" ref="N1003:N1026" si="554">IF(O1003="?","?","")</f>
        <v/>
      </c>
      <c r="O1003" s="23" t="str">
        <f t="shared" ref="O1003:O1026" si="555">IF(AND(P1003="",Q1003&gt;0),"?",IF(P1003="","◄",IF(Q1003&gt;=1,"►","")))</f>
        <v>◄</v>
      </c>
      <c r="P1003" s="24"/>
      <c r="Q1003" s="21"/>
      <c r="R1003" s="23" t="str">
        <f t="shared" ref="R1003:R1026" si="556">IF(S1003="?","?","")</f>
        <v/>
      </c>
      <c r="S1003" s="23" t="str">
        <f t="shared" ref="S1003:S1026" si="557">IF(AND(T1003="",U1003&gt;0),"?",IF(T1003="","◄",IF(U1003&gt;=1,"►","")))</f>
        <v>◄</v>
      </c>
      <c r="T1003" s="22"/>
      <c r="U1003" s="21"/>
      <c r="V1003" s="20"/>
      <c r="W1003" s="19"/>
      <c r="X1003" s="18">
        <f t="shared" ref="X1003:X1026" si="558">(P1003*W1003)</f>
        <v>0</v>
      </c>
      <c r="Y1003" s="17">
        <f t="shared" ref="Y1003:Y1026" si="559">(Q1003*X1003)</f>
        <v>0</v>
      </c>
      <c r="Z1003" s="16"/>
      <c r="AA1003" s="15">
        <f t="shared" ref="AA1003:AA1026" si="560">(T1003*Z1003)</f>
        <v>0</v>
      </c>
      <c r="AB1003" s="14">
        <f t="shared" ref="AB1003:AB1026" si="561">(U1003*AA1003)</f>
        <v>0</v>
      </c>
      <c r="AC1003" s="12"/>
      <c r="AD1003" s="13"/>
      <c r="AE1003" s="12"/>
      <c r="AF1003" s="11"/>
      <c r="AG1003" s="11"/>
      <c r="AH1003" s="5" t="s">
        <v>0</v>
      </c>
      <c r="AI1003" s="4"/>
    </row>
    <row r="1004" spans="1:35" ht="15" customHeight="1" x14ac:dyDescent="0.25">
      <c r="A1004" s="221"/>
      <c r="B1004" s="240"/>
      <c r="C1004" s="274" t="s">
        <v>1326</v>
      </c>
      <c r="D1004" s="314">
        <v>41917</v>
      </c>
      <c r="E1004" s="276">
        <v>0.7</v>
      </c>
      <c r="F1004" s="277" t="s">
        <v>13</v>
      </c>
      <c r="G1004" s="227"/>
      <c r="H1004" s="227"/>
      <c r="I1004" s="347">
        <v>4455</v>
      </c>
      <c r="J1004" s="227"/>
      <c r="K1004" s="315" t="s">
        <v>1325</v>
      </c>
      <c r="L1004" s="26"/>
      <c r="M1004" s="25"/>
      <c r="N1004" s="23" t="str">
        <f t="shared" si="554"/>
        <v/>
      </c>
      <c r="O1004" s="23" t="str">
        <f t="shared" si="555"/>
        <v>◄</v>
      </c>
      <c r="P1004" s="24"/>
      <c r="Q1004" s="21"/>
      <c r="R1004" s="23" t="str">
        <f t="shared" si="556"/>
        <v/>
      </c>
      <c r="S1004" s="23" t="str">
        <f t="shared" si="557"/>
        <v>◄</v>
      </c>
      <c r="T1004" s="22"/>
      <c r="U1004" s="21"/>
      <c r="V1004" s="20"/>
      <c r="W1004" s="19"/>
      <c r="X1004" s="18">
        <f t="shared" si="558"/>
        <v>0</v>
      </c>
      <c r="Y1004" s="17">
        <f t="shared" si="559"/>
        <v>0</v>
      </c>
      <c r="Z1004" s="16"/>
      <c r="AA1004" s="15">
        <f t="shared" si="560"/>
        <v>0</v>
      </c>
      <c r="AB1004" s="14">
        <f t="shared" si="561"/>
        <v>0</v>
      </c>
      <c r="AC1004" s="12"/>
      <c r="AD1004" s="13"/>
      <c r="AE1004" s="12"/>
      <c r="AF1004" s="11"/>
      <c r="AG1004" s="11"/>
      <c r="AH1004" s="5" t="s">
        <v>0</v>
      </c>
      <c r="AI1004" s="4"/>
    </row>
    <row r="1005" spans="1:35" ht="15" customHeight="1" x14ac:dyDescent="0.25">
      <c r="A1005" s="221"/>
      <c r="B1005" s="240"/>
      <c r="C1005" s="274">
        <v>4453</v>
      </c>
      <c r="D1005" s="314">
        <v>41917</v>
      </c>
      <c r="E1005" s="276">
        <v>0.7</v>
      </c>
      <c r="F1005" s="277" t="s">
        <v>13</v>
      </c>
      <c r="G1005" s="227"/>
      <c r="H1005" s="227"/>
      <c r="I1005" s="347">
        <v>4454</v>
      </c>
      <c r="J1005" s="227"/>
      <c r="K1005" s="315" t="s">
        <v>1324</v>
      </c>
      <c r="L1005" s="26"/>
      <c r="M1005" s="25"/>
      <c r="N1005" s="23" t="str">
        <f t="shared" si="554"/>
        <v/>
      </c>
      <c r="O1005" s="23" t="str">
        <f t="shared" si="555"/>
        <v>◄</v>
      </c>
      <c r="P1005" s="24"/>
      <c r="Q1005" s="21"/>
      <c r="R1005" s="23" t="str">
        <f t="shared" si="556"/>
        <v/>
      </c>
      <c r="S1005" s="23" t="str">
        <f t="shared" si="557"/>
        <v>◄</v>
      </c>
      <c r="T1005" s="22"/>
      <c r="U1005" s="21"/>
      <c r="V1005" s="20"/>
      <c r="W1005" s="19"/>
      <c r="X1005" s="18">
        <f t="shared" si="558"/>
        <v>0</v>
      </c>
      <c r="Y1005" s="17">
        <f t="shared" si="559"/>
        <v>0</v>
      </c>
      <c r="Z1005" s="16"/>
      <c r="AA1005" s="15">
        <f t="shared" si="560"/>
        <v>0</v>
      </c>
      <c r="AB1005" s="14">
        <f t="shared" si="561"/>
        <v>0</v>
      </c>
      <c r="AC1005" s="12"/>
      <c r="AD1005" s="13"/>
      <c r="AE1005" s="12"/>
      <c r="AF1005" s="11"/>
      <c r="AG1005" s="11"/>
      <c r="AH1005" s="5" t="s">
        <v>0</v>
      </c>
      <c r="AI1005" s="4"/>
    </row>
    <row r="1006" spans="1:35" ht="15" customHeight="1" x14ac:dyDescent="0.25">
      <c r="A1006" s="221"/>
      <c r="B1006" s="240"/>
      <c r="C1006" s="274">
        <v>4454</v>
      </c>
      <c r="D1006" s="314">
        <v>41917</v>
      </c>
      <c r="E1006" s="276">
        <v>0.7</v>
      </c>
      <c r="F1006" s="277" t="s">
        <v>13</v>
      </c>
      <c r="G1006" s="227"/>
      <c r="H1006" s="227"/>
      <c r="I1006" s="347">
        <v>4453</v>
      </c>
      <c r="J1006" s="227"/>
      <c r="K1006" s="315" t="s">
        <v>1323</v>
      </c>
      <c r="L1006" s="26"/>
      <c r="M1006" s="25"/>
      <c r="N1006" s="23" t="str">
        <f t="shared" si="554"/>
        <v/>
      </c>
      <c r="O1006" s="23" t="str">
        <f t="shared" si="555"/>
        <v>◄</v>
      </c>
      <c r="P1006" s="24"/>
      <c r="Q1006" s="21"/>
      <c r="R1006" s="23" t="str">
        <f t="shared" si="556"/>
        <v/>
      </c>
      <c r="S1006" s="23" t="str">
        <f t="shared" si="557"/>
        <v>◄</v>
      </c>
      <c r="T1006" s="22"/>
      <c r="U1006" s="21"/>
      <c r="V1006" s="20"/>
      <c r="W1006" s="19"/>
      <c r="X1006" s="18">
        <f t="shared" si="558"/>
        <v>0</v>
      </c>
      <c r="Y1006" s="17">
        <f t="shared" si="559"/>
        <v>0</v>
      </c>
      <c r="Z1006" s="16"/>
      <c r="AA1006" s="15">
        <f t="shared" si="560"/>
        <v>0</v>
      </c>
      <c r="AB1006" s="14">
        <f t="shared" si="561"/>
        <v>0</v>
      </c>
      <c r="AC1006" s="12"/>
      <c r="AD1006" s="13"/>
      <c r="AE1006" s="12"/>
      <c r="AF1006" s="11"/>
      <c r="AG1006" s="11"/>
      <c r="AH1006" s="5" t="s">
        <v>0</v>
      </c>
      <c r="AI1006" s="4"/>
    </row>
    <row r="1007" spans="1:35" ht="15" customHeight="1" x14ac:dyDescent="0.25">
      <c r="A1007" s="221"/>
      <c r="B1007" s="240"/>
      <c r="C1007" s="274">
        <v>4455</v>
      </c>
      <c r="D1007" s="314">
        <v>41917</v>
      </c>
      <c r="E1007" s="276">
        <v>0.7</v>
      </c>
      <c r="F1007" s="277" t="s">
        <v>13</v>
      </c>
      <c r="G1007" s="227"/>
      <c r="H1007" s="227"/>
      <c r="I1007" s="347">
        <v>4452</v>
      </c>
      <c r="J1007" s="227"/>
      <c r="K1007" s="315" t="s">
        <v>1322</v>
      </c>
      <c r="L1007" s="26"/>
      <c r="M1007" s="25"/>
      <c r="N1007" s="23" t="str">
        <f t="shared" si="554"/>
        <v/>
      </c>
      <c r="O1007" s="23" t="str">
        <f t="shared" si="555"/>
        <v>◄</v>
      </c>
      <c r="P1007" s="24"/>
      <c r="Q1007" s="21"/>
      <c r="R1007" s="23" t="str">
        <f t="shared" si="556"/>
        <v/>
      </c>
      <c r="S1007" s="23" t="str">
        <f t="shared" si="557"/>
        <v>◄</v>
      </c>
      <c r="T1007" s="22"/>
      <c r="U1007" s="21"/>
      <c r="V1007" s="20"/>
      <c r="W1007" s="19"/>
      <c r="X1007" s="18">
        <f t="shared" si="558"/>
        <v>0</v>
      </c>
      <c r="Y1007" s="17">
        <f t="shared" si="559"/>
        <v>0</v>
      </c>
      <c r="Z1007" s="16"/>
      <c r="AA1007" s="15">
        <f t="shared" si="560"/>
        <v>0</v>
      </c>
      <c r="AB1007" s="14">
        <f t="shared" si="561"/>
        <v>0</v>
      </c>
      <c r="AC1007" s="12"/>
      <c r="AD1007" s="13"/>
      <c r="AE1007" s="12"/>
      <c r="AF1007" s="11"/>
      <c r="AG1007" s="11"/>
      <c r="AH1007" s="5" t="s">
        <v>0</v>
      </c>
      <c r="AI1007" s="4"/>
    </row>
    <row r="1008" spans="1:35" ht="15" customHeight="1" x14ac:dyDescent="0.25">
      <c r="A1008" s="221"/>
      <c r="B1008" s="240"/>
      <c r="C1008" s="274">
        <v>4456</v>
      </c>
      <c r="D1008" s="314">
        <v>41917</v>
      </c>
      <c r="E1008" s="276">
        <v>0.7</v>
      </c>
      <c r="F1008" s="277" t="s">
        <v>13</v>
      </c>
      <c r="G1008" s="227"/>
      <c r="H1008" s="227"/>
      <c r="I1008" s="347">
        <v>4461</v>
      </c>
      <c r="J1008" s="227"/>
      <c r="K1008" s="315" t="s">
        <v>1321</v>
      </c>
      <c r="L1008" s="26"/>
      <c r="M1008" s="25"/>
      <c r="N1008" s="23" t="str">
        <f t="shared" si="554"/>
        <v/>
      </c>
      <c r="O1008" s="23" t="str">
        <f t="shared" si="555"/>
        <v>◄</v>
      </c>
      <c r="P1008" s="24"/>
      <c r="Q1008" s="21"/>
      <c r="R1008" s="23" t="str">
        <f t="shared" si="556"/>
        <v/>
      </c>
      <c r="S1008" s="23" t="str">
        <f t="shared" si="557"/>
        <v>◄</v>
      </c>
      <c r="T1008" s="22"/>
      <c r="U1008" s="21"/>
      <c r="V1008" s="20"/>
      <c r="W1008" s="19"/>
      <c r="X1008" s="18">
        <f t="shared" si="558"/>
        <v>0</v>
      </c>
      <c r="Y1008" s="17">
        <f t="shared" si="559"/>
        <v>0</v>
      </c>
      <c r="Z1008" s="16"/>
      <c r="AA1008" s="15">
        <f t="shared" si="560"/>
        <v>0</v>
      </c>
      <c r="AB1008" s="14">
        <f t="shared" si="561"/>
        <v>0</v>
      </c>
      <c r="AC1008" s="12"/>
      <c r="AD1008" s="13"/>
      <c r="AE1008" s="12"/>
      <c r="AF1008" s="11"/>
      <c r="AG1008" s="11"/>
      <c r="AH1008" s="5" t="s">
        <v>0</v>
      </c>
      <c r="AI1008" s="4"/>
    </row>
    <row r="1009" spans="1:35" ht="15" customHeight="1" x14ac:dyDescent="0.25">
      <c r="A1009" s="221"/>
      <c r="B1009" s="240"/>
      <c r="C1009" s="274">
        <v>4457</v>
      </c>
      <c r="D1009" s="314">
        <v>41917</v>
      </c>
      <c r="E1009" s="276">
        <v>0.7</v>
      </c>
      <c r="F1009" s="277" t="s">
        <v>13</v>
      </c>
      <c r="G1009" s="227"/>
      <c r="H1009" s="227"/>
      <c r="I1009" s="347">
        <v>4460</v>
      </c>
      <c r="J1009" s="227"/>
      <c r="K1009" s="315" t="s">
        <v>1320</v>
      </c>
      <c r="L1009" s="26"/>
      <c r="M1009" s="25"/>
      <c r="N1009" s="23" t="str">
        <f t="shared" si="554"/>
        <v/>
      </c>
      <c r="O1009" s="23" t="str">
        <f t="shared" si="555"/>
        <v>◄</v>
      </c>
      <c r="P1009" s="24"/>
      <c r="Q1009" s="21"/>
      <c r="R1009" s="23" t="str">
        <f t="shared" si="556"/>
        <v/>
      </c>
      <c r="S1009" s="23" t="str">
        <f t="shared" si="557"/>
        <v>◄</v>
      </c>
      <c r="T1009" s="22"/>
      <c r="U1009" s="21"/>
      <c r="V1009" s="20"/>
      <c r="W1009" s="19"/>
      <c r="X1009" s="18">
        <f t="shared" si="558"/>
        <v>0</v>
      </c>
      <c r="Y1009" s="17">
        <f t="shared" si="559"/>
        <v>0</v>
      </c>
      <c r="Z1009" s="16"/>
      <c r="AA1009" s="15">
        <f t="shared" si="560"/>
        <v>0</v>
      </c>
      <c r="AB1009" s="14">
        <f t="shared" si="561"/>
        <v>0</v>
      </c>
      <c r="AC1009" s="12"/>
      <c r="AD1009" s="13"/>
      <c r="AE1009" s="12"/>
      <c r="AF1009" s="11"/>
      <c r="AG1009" s="11"/>
      <c r="AH1009" s="5" t="s">
        <v>0</v>
      </c>
      <c r="AI1009" s="4"/>
    </row>
    <row r="1010" spans="1:35" ht="15" customHeight="1" x14ac:dyDescent="0.25">
      <c r="A1010" s="221"/>
      <c r="B1010" s="240"/>
      <c r="C1010" s="274">
        <v>4458</v>
      </c>
      <c r="D1010" s="314">
        <v>41917</v>
      </c>
      <c r="E1010" s="276">
        <v>0.7</v>
      </c>
      <c r="F1010" s="277" t="s">
        <v>13</v>
      </c>
      <c r="G1010" s="227"/>
      <c r="H1010" s="227"/>
      <c r="I1010" s="347">
        <v>4459</v>
      </c>
      <c r="J1010" s="227"/>
      <c r="K1010" s="315" t="s">
        <v>1319</v>
      </c>
      <c r="L1010" s="26"/>
      <c r="M1010" s="25"/>
      <c r="N1010" s="23" t="str">
        <f t="shared" si="554"/>
        <v/>
      </c>
      <c r="O1010" s="23" t="str">
        <f t="shared" si="555"/>
        <v>◄</v>
      </c>
      <c r="P1010" s="24"/>
      <c r="Q1010" s="21"/>
      <c r="R1010" s="23" t="str">
        <f t="shared" si="556"/>
        <v/>
      </c>
      <c r="S1010" s="23" t="str">
        <f t="shared" si="557"/>
        <v>◄</v>
      </c>
      <c r="T1010" s="22"/>
      <c r="U1010" s="21"/>
      <c r="V1010" s="20"/>
      <c r="W1010" s="19"/>
      <c r="X1010" s="18">
        <f t="shared" si="558"/>
        <v>0</v>
      </c>
      <c r="Y1010" s="17">
        <f t="shared" si="559"/>
        <v>0</v>
      </c>
      <c r="Z1010" s="16"/>
      <c r="AA1010" s="15">
        <f t="shared" si="560"/>
        <v>0</v>
      </c>
      <c r="AB1010" s="14">
        <f t="shared" si="561"/>
        <v>0</v>
      </c>
      <c r="AC1010" s="12"/>
      <c r="AD1010" s="13"/>
      <c r="AE1010" s="12"/>
      <c r="AF1010" s="11"/>
      <c r="AG1010" s="11"/>
      <c r="AH1010" s="5" t="s">
        <v>0</v>
      </c>
      <c r="AI1010" s="4"/>
    </row>
    <row r="1011" spans="1:35" ht="15" customHeight="1" x14ac:dyDescent="0.25">
      <c r="A1011" s="221"/>
      <c r="B1011" s="240"/>
      <c r="C1011" s="274">
        <v>4459</v>
      </c>
      <c r="D1011" s="314">
        <v>41917</v>
      </c>
      <c r="E1011" s="276">
        <v>0.7</v>
      </c>
      <c r="F1011" s="277" t="s">
        <v>13</v>
      </c>
      <c r="G1011" s="227"/>
      <c r="H1011" s="227"/>
      <c r="I1011" s="347">
        <v>4458</v>
      </c>
      <c r="J1011" s="227"/>
      <c r="K1011" s="315" t="s">
        <v>1318</v>
      </c>
      <c r="L1011" s="26"/>
      <c r="M1011" s="25"/>
      <c r="N1011" s="23" t="str">
        <f t="shared" si="554"/>
        <v/>
      </c>
      <c r="O1011" s="23" t="str">
        <f t="shared" si="555"/>
        <v>◄</v>
      </c>
      <c r="P1011" s="24"/>
      <c r="Q1011" s="21"/>
      <c r="R1011" s="23" t="str">
        <f t="shared" si="556"/>
        <v/>
      </c>
      <c r="S1011" s="23" t="str">
        <f t="shared" si="557"/>
        <v>◄</v>
      </c>
      <c r="T1011" s="22"/>
      <c r="U1011" s="21"/>
      <c r="V1011" s="20"/>
      <c r="W1011" s="19"/>
      <c r="X1011" s="18">
        <f t="shared" si="558"/>
        <v>0</v>
      </c>
      <c r="Y1011" s="17">
        <f t="shared" si="559"/>
        <v>0</v>
      </c>
      <c r="Z1011" s="16"/>
      <c r="AA1011" s="15">
        <f t="shared" si="560"/>
        <v>0</v>
      </c>
      <c r="AB1011" s="14">
        <f t="shared" si="561"/>
        <v>0</v>
      </c>
      <c r="AC1011" s="12"/>
      <c r="AD1011" s="13"/>
      <c r="AE1011" s="12"/>
      <c r="AF1011" s="11"/>
      <c r="AG1011" s="11"/>
      <c r="AH1011" s="5" t="s">
        <v>0</v>
      </c>
      <c r="AI1011" s="4"/>
    </row>
    <row r="1012" spans="1:35" ht="15" customHeight="1" x14ac:dyDescent="0.25">
      <c r="A1012" s="221"/>
      <c r="B1012" s="240"/>
      <c r="C1012" s="274">
        <v>4460</v>
      </c>
      <c r="D1012" s="314">
        <v>41917</v>
      </c>
      <c r="E1012" s="276">
        <v>0.7</v>
      </c>
      <c r="F1012" s="277" t="s">
        <v>13</v>
      </c>
      <c r="G1012" s="227"/>
      <c r="H1012" s="227"/>
      <c r="I1012" s="347">
        <v>4457</v>
      </c>
      <c r="J1012" s="227"/>
      <c r="K1012" s="315" t="s">
        <v>1317</v>
      </c>
      <c r="L1012" s="26"/>
      <c r="M1012" s="25"/>
      <c r="N1012" s="23" t="str">
        <f t="shared" si="554"/>
        <v/>
      </c>
      <c r="O1012" s="23" t="str">
        <f t="shared" si="555"/>
        <v>◄</v>
      </c>
      <c r="P1012" s="24"/>
      <c r="Q1012" s="21"/>
      <c r="R1012" s="23" t="str">
        <f t="shared" si="556"/>
        <v/>
      </c>
      <c r="S1012" s="23" t="str">
        <f t="shared" si="557"/>
        <v>◄</v>
      </c>
      <c r="T1012" s="22"/>
      <c r="U1012" s="21"/>
      <c r="V1012" s="20"/>
      <c r="W1012" s="19"/>
      <c r="X1012" s="18">
        <f t="shared" si="558"/>
        <v>0</v>
      </c>
      <c r="Y1012" s="17">
        <f t="shared" si="559"/>
        <v>0</v>
      </c>
      <c r="Z1012" s="16"/>
      <c r="AA1012" s="15">
        <f t="shared" si="560"/>
        <v>0</v>
      </c>
      <c r="AB1012" s="14">
        <f t="shared" si="561"/>
        <v>0</v>
      </c>
      <c r="AC1012" s="12"/>
      <c r="AD1012" s="13"/>
      <c r="AE1012" s="12"/>
      <c r="AF1012" s="11"/>
      <c r="AG1012" s="11"/>
      <c r="AH1012" s="5" t="s">
        <v>0</v>
      </c>
      <c r="AI1012" s="4"/>
    </row>
    <row r="1013" spans="1:35" ht="15" customHeight="1" x14ac:dyDescent="0.25">
      <c r="A1013" s="221"/>
      <c r="B1013" s="240"/>
      <c r="C1013" s="274">
        <v>4461</v>
      </c>
      <c r="D1013" s="314">
        <v>41917</v>
      </c>
      <c r="E1013" s="276">
        <v>0.7</v>
      </c>
      <c r="F1013" s="277" t="s">
        <v>13</v>
      </c>
      <c r="G1013" s="227"/>
      <c r="H1013" s="227"/>
      <c r="I1013" s="347">
        <v>4456</v>
      </c>
      <c r="J1013" s="227"/>
      <c r="K1013" s="315" t="s">
        <v>1316</v>
      </c>
      <c r="L1013" s="26"/>
      <c r="M1013" s="25"/>
      <c r="N1013" s="23" t="str">
        <f t="shared" si="554"/>
        <v/>
      </c>
      <c r="O1013" s="23" t="str">
        <f t="shared" si="555"/>
        <v>◄</v>
      </c>
      <c r="P1013" s="24"/>
      <c r="Q1013" s="21"/>
      <c r="R1013" s="23" t="str">
        <f t="shared" si="556"/>
        <v/>
      </c>
      <c r="S1013" s="23" t="str">
        <f t="shared" si="557"/>
        <v>◄</v>
      </c>
      <c r="T1013" s="22"/>
      <c r="U1013" s="21"/>
      <c r="V1013" s="20"/>
      <c r="W1013" s="19"/>
      <c r="X1013" s="18">
        <f t="shared" si="558"/>
        <v>0</v>
      </c>
      <c r="Y1013" s="17">
        <f t="shared" si="559"/>
        <v>0</v>
      </c>
      <c r="Z1013" s="16"/>
      <c r="AA1013" s="15">
        <f t="shared" si="560"/>
        <v>0</v>
      </c>
      <c r="AB1013" s="14">
        <f t="shared" si="561"/>
        <v>0</v>
      </c>
      <c r="AC1013" s="12"/>
      <c r="AD1013" s="13"/>
      <c r="AE1013" s="12"/>
      <c r="AF1013" s="11"/>
      <c r="AG1013" s="11"/>
      <c r="AH1013" s="5" t="s">
        <v>0</v>
      </c>
      <c r="AI1013" s="4"/>
    </row>
    <row r="1014" spans="1:35" ht="15" customHeight="1" x14ac:dyDescent="0.25">
      <c r="A1014" s="221"/>
      <c r="B1014" s="240"/>
      <c r="C1014" s="348" t="s">
        <v>1312</v>
      </c>
      <c r="D1014" s="314">
        <v>41917</v>
      </c>
      <c r="E1014" s="276">
        <v>0.7</v>
      </c>
      <c r="F1014" s="277" t="s">
        <v>13</v>
      </c>
      <c r="G1014" s="227"/>
      <c r="H1014" s="227"/>
      <c r="I1014" s="348" t="s">
        <v>1313</v>
      </c>
      <c r="J1014" s="283">
        <v>4452</v>
      </c>
      <c r="K1014" s="323" t="s">
        <v>1305</v>
      </c>
      <c r="L1014" s="26"/>
      <c r="M1014" s="25"/>
      <c r="N1014" s="23" t="str">
        <f t="shared" si="554"/>
        <v/>
      </c>
      <c r="O1014" s="23" t="str">
        <f t="shared" si="555"/>
        <v>◄</v>
      </c>
      <c r="P1014" s="24"/>
      <c r="Q1014" s="21"/>
      <c r="R1014" s="23" t="str">
        <f t="shared" si="556"/>
        <v/>
      </c>
      <c r="S1014" s="23" t="str">
        <f t="shared" si="557"/>
        <v>◄</v>
      </c>
      <c r="T1014" s="22"/>
      <c r="U1014" s="21"/>
      <c r="V1014" s="20"/>
      <c r="W1014" s="19"/>
      <c r="X1014" s="18">
        <f t="shared" si="558"/>
        <v>0</v>
      </c>
      <c r="Y1014" s="17">
        <f t="shared" si="559"/>
        <v>0</v>
      </c>
      <c r="Z1014" s="16"/>
      <c r="AA1014" s="15">
        <f t="shared" si="560"/>
        <v>0</v>
      </c>
      <c r="AB1014" s="14">
        <f t="shared" si="561"/>
        <v>0</v>
      </c>
      <c r="AC1014" s="12"/>
      <c r="AD1014" s="13"/>
      <c r="AE1014" s="12"/>
      <c r="AF1014" s="11"/>
      <c r="AG1014" s="11"/>
      <c r="AH1014" s="5" t="s">
        <v>0</v>
      </c>
      <c r="AI1014" s="4"/>
    </row>
    <row r="1015" spans="1:35" ht="15" customHeight="1" x14ac:dyDescent="0.25">
      <c r="A1015" s="221"/>
      <c r="B1015" s="240"/>
      <c r="C1015" s="348" t="s">
        <v>1314</v>
      </c>
      <c r="D1015" s="314">
        <v>41917</v>
      </c>
      <c r="E1015" s="276">
        <v>0.7</v>
      </c>
      <c r="F1015" s="277" t="s">
        <v>13</v>
      </c>
      <c r="G1015" s="227"/>
      <c r="H1015" s="227"/>
      <c r="I1015" s="348" t="s">
        <v>1315</v>
      </c>
      <c r="J1015" s="274">
        <v>4453</v>
      </c>
      <c r="K1015" s="323" t="s">
        <v>1305</v>
      </c>
      <c r="L1015" s="26"/>
      <c r="M1015" s="25"/>
      <c r="N1015" s="23" t="str">
        <f t="shared" si="554"/>
        <v/>
      </c>
      <c r="O1015" s="23" t="str">
        <f t="shared" si="555"/>
        <v>◄</v>
      </c>
      <c r="P1015" s="24"/>
      <c r="Q1015" s="21"/>
      <c r="R1015" s="23" t="str">
        <f t="shared" si="556"/>
        <v/>
      </c>
      <c r="S1015" s="23" t="str">
        <f t="shared" si="557"/>
        <v>◄</v>
      </c>
      <c r="T1015" s="22"/>
      <c r="U1015" s="21"/>
      <c r="V1015" s="20"/>
      <c r="W1015" s="19"/>
      <c r="X1015" s="18">
        <f t="shared" si="558"/>
        <v>0</v>
      </c>
      <c r="Y1015" s="17">
        <f t="shared" si="559"/>
        <v>0</v>
      </c>
      <c r="Z1015" s="16"/>
      <c r="AA1015" s="15">
        <f t="shared" si="560"/>
        <v>0</v>
      </c>
      <c r="AB1015" s="14">
        <f t="shared" si="561"/>
        <v>0</v>
      </c>
      <c r="AC1015" s="12"/>
      <c r="AD1015" s="13"/>
      <c r="AE1015" s="12"/>
      <c r="AF1015" s="11"/>
      <c r="AG1015" s="11"/>
      <c r="AH1015" s="5" t="s">
        <v>0</v>
      </c>
      <c r="AI1015" s="4"/>
    </row>
    <row r="1016" spans="1:35" ht="15" customHeight="1" x14ac:dyDescent="0.25">
      <c r="A1016" s="221"/>
      <c r="B1016" s="240"/>
      <c r="C1016" s="348" t="s">
        <v>1315</v>
      </c>
      <c r="D1016" s="314">
        <v>41917</v>
      </c>
      <c r="E1016" s="276">
        <v>0.7</v>
      </c>
      <c r="F1016" s="277" t="s">
        <v>13</v>
      </c>
      <c r="G1016" s="227"/>
      <c r="H1016" s="227"/>
      <c r="I1016" s="348" t="s">
        <v>1314</v>
      </c>
      <c r="J1016" s="274">
        <v>4454</v>
      </c>
      <c r="K1016" s="323" t="s">
        <v>1305</v>
      </c>
      <c r="L1016" s="26"/>
      <c r="M1016" s="25"/>
      <c r="N1016" s="23" t="str">
        <f t="shared" si="554"/>
        <v/>
      </c>
      <c r="O1016" s="23" t="str">
        <f t="shared" si="555"/>
        <v>◄</v>
      </c>
      <c r="P1016" s="24"/>
      <c r="Q1016" s="21"/>
      <c r="R1016" s="23" t="str">
        <f t="shared" si="556"/>
        <v/>
      </c>
      <c r="S1016" s="23" t="str">
        <f t="shared" si="557"/>
        <v>◄</v>
      </c>
      <c r="T1016" s="22"/>
      <c r="U1016" s="21"/>
      <c r="V1016" s="20"/>
      <c r="W1016" s="19"/>
      <c r="X1016" s="18">
        <f t="shared" si="558"/>
        <v>0</v>
      </c>
      <c r="Y1016" s="17">
        <f t="shared" si="559"/>
        <v>0</v>
      </c>
      <c r="Z1016" s="16"/>
      <c r="AA1016" s="15">
        <f t="shared" si="560"/>
        <v>0</v>
      </c>
      <c r="AB1016" s="14">
        <f t="shared" si="561"/>
        <v>0</v>
      </c>
      <c r="AC1016" s="12"/>
      <c r="AD1016" s="13"/>
      <c r="AE1016" s="12"/>
      <c r="AF1016" s="11"/>
      <c r="AG1016" s="11"/>
      <c r="AH1016" s="5" t="s">
        <v>0</v>
      </c>
      <c r="AI1016" s="4"/>
    </row>
    <row r="1017" spans="1:35" ht="15" customHeight="1" x14ac:dyDescent="0.25">
      <c r="A1017" s="221"/>
      <c r="B1017" s="240"/>
      <c r="C1017" s="348" t="s">
        <v>1313</v>
      </c>
      <c r="D1017" s="314">
        <v>41917</v>
      </c>
      <c r="E1017" s="276">
        <v>0.7</v>
      </c>
      <c r="F1017" s="277" t="s">
        <v>13</v>
      </c>
      <c r="G1017" s="227"/>
      <c r="H1017" s="227"/>
      <c r="I1017" s="348" t="s">
        <v>1312</v>
      </c>
      <c r="J1017" s="274">
        <v>4455</v>
      </c>
      <c r="K1017" s="323" t="s">
        <v>1305</v>
      </c>
      <c r="L1017" s="26"/>
      <c r="M1017" s="25"/>
      <c r="N1017" s="23" t="str">
        <f t="shared" si="554"/>
        <v/>
      </c>
      <c r="O1017" s="23" t="str">
        <f t="shared" si="555"/>
        <v>◄</v>
      </c>
      <c r="P1017" s="24"/>
      <c r="Q1017" s="21"/>
      <c r="R1017" s="23" t="str">
        <f t="shared" si="556"/>
        <v/>
      </c>
      <c r="S1017" s="23" t="str">
        <f t="shared" si="557"/>
        <v>◄</v>
      </c>
      <c r="T1017" s="22"/>
      <c r="U1017" s="21"/>
      <c r="V1017" s="20"/>
      <c r="W1017" s="19"/>
      <c r="X1017" s="18">
        <f t="shared" si="558"/>
        <v>0</v>
      </c>
      <c r="Y1017" s="17">
        <f t="shared" si="559"/>
        <v>0</v>
      </c>
      <c r="Z1017" s="16"/>
      <c r="AA1017" s="15">
        <f t="shared" si="560"/>
        <v>0</v>
      </c>
      <c r="AB1017" s="14">
        <f t="shared" si="561"/>
        <v>0</v>
      </c>
      <c r="AC1017" s="12"/>
      <c r="AD1017" s="13"/>
      <c r="AE1017" s="12"/>
      <c r="AF1017" s="11"/>
      <c r="AG1017" s="11"/>
      <c r="AH1017" s="5" t="s">
        <v>0</v>
      </c>
      <c r="AI1017" s="4"/>
    </row>
    <row r="1018" spans="1:35" ht="15" customHeight="1" x14ac:dyDescent="0.25">
      <c r="A1018" s="221"/>
      <c r="B1018" s="240"/>
      <c r="C1018" s="348" t="s">
        <v>1306</v>
      </c>
      <c r="D1018" s="314">
        <v>41917</v>
      </c>
      <c r="E1018" s="276">
        <v>0.7</v>
      </c>
      <c r="F1018" s="277" t="s">
        <v>13</v>
      </c>
      <c r="G1018" s="227"/>
      <c r="H1018" s="227"/>
      <c r="I1018" s="348" t="s">
        <v>1307</v>
      </c>
      <c r="J1018" s="274">
        <v>4456</v>
      </c>
      <c r="K1018" s="323" t="s">
        <v>1305</v>
      </c>
      <c r="L1018" s="26"/>
      <c r="M1018" s="25"/>
      <c r="N1018" s="23" t="str">
        <f t="shared" si="554"/>
        <v/>
      </c>
      <c r="O1018" s="23" t="str">
        <f t="shared" si="555"/>
        <v>◄</v>
      </c>
      <c r="P1018" s="24"/>
      <c r="Q1018" s="21"/>
      <c r="R1018" s="23" t="str">
        <f t="shared" si="556"/>
        <v/>
      </c>
      <c r="S1018" s="23" t="str">
        <f t="shared" si="557"/>
        <v>◄</v>
      </c>
      <c r="T1018" s="22"/>
      <c r="U1018" s="21"/>
      <c r="V1018" s="20"/>
      <c r="W1018" s="19"/>
      <c r="X1018" s="18">
        <f t="shared" si="558"/>
        <v>0</v>
      </c>
      <c r="Y1018" s="17">
        <f t="shared" si="559"/>
        <v>0</v>
      </c>
      <c r="Z1018" s="16"/>
      <c r="AA1018" s="15">
        <f t="shared" si="560"/>
        <v>0</v>
      </c>
      <c r="AB1018" s="14">
        <f t="shared" si="561"/>
        <v>0</v>
      </c>
      <c r="AC1018" s="12"/>
      <c r="AD1018" s="13"/>
      <c r="AE1018" s="12"/>
      <c r="AF1018" s="11"/>
      <c r="AG1018" s="11"/>
      <c r="AH1018" s="5" t="s">
        <v>0</v>
      </c>
      <c r="AI1018" s="4"/>
    </row>
    <row r="1019" spans="1:35" ht="15" customHeight="1" x14ac:dyDescent="0.25">
      <c r="A1019" s="221"/>
      <c r="B1019" s="240"/>
      <c r="C1019" s="348" t="s">
        <v>1308</v>
      </c>
      <c r="D1019" s="314">
        <v>41917</v>
      </c>
      <c r="E1019" s="276">
        <v>0.7</v>
      </c>
      <c r="F1019" s="277" t="s">
        <v>13</v>
      </c>
      <c r="G1019" s="227"/>
      <c r="H1019" s="227"/>
      <c r="I1019" s="348" t="s">
        <v>1309</v>
      </c>
      <c r="J1019" s="274">
        <v>4457</v>
      </c>
      <c r="K1019" s="323" t="s">
        <v>1305</v>
      </c>
      <c r="L1019" s="26"/>
      <c r="M1019" s="25"/>
      <c r="N1019" s="23" t="str">
        <f t="shared" si="554"/>
        <v/>
      </c>
      <c r="O1019" s="23" t="str">
        <f t="shared" si="555"/>
        <v>◄</v>
      </c>
      <c r="P1019" s="24"/>
      <c r="Q1019" s="21"/>
      <c r="R1019" s="23" t="str">
        <f t="shared" si="556"/>
        <v/>
      </c>
      <c r="S1019" s="23" t="str">
        <f t="shared" si="557"/>
        <v>◄</v>
      </c>
      <c r="T1019" s="22"/>
      <c r="U1019" s="21"/>
      <c r="V1019" s="20"/>
      <c r="W1019" s="19"/>
      <c r="X1019" s="18">
        <f t="shared" si="558"/>
        <v>0</v>
      </c>
      <c r="Y1019" s="17">
        <f t="shared" si="559"/>
        <v>0</v>
      </c>
      <c r="Z1019" s="16"/>
      <c r="AA1019" s="15">
        <f t="shared" si="560"/>
        <v>0</v>
      </c>
      <c r="AB1019" s="14">
        <f t="shared" si="561"/>
        <v>0</v>
      </c>
      <c r="AC1019" s="12"/>
      <c r="AD1019" s="13"/>
      <c r="AE1019" s="12"/>
      <c r="AF1019" s="11"/>
      <c r="AG1019" s="11"/>
      <c r="AH1019" s="5" t="s">
        <v>0</v>
      </c>
      <c r="AI1019" s="4"/>
    </row>
    <row r="1020" spans="1:35" ht="15" customHeight="1" x14ac:dyDescent="0.25">
      <c r="A1020" s="221"/>
      <c r="B1020" s="240"/>
      <c r="C1020" s="348" t="s">
        <v>1310</v>
      </c>
      <c r="D1020" s="314">
        <v>41917</v>
      </c>
      <c r="E1020" s="276">
        <v>0.7</v>
      </c>
      <c r="F1020" s="277" t="s">
        <v>13</v>
      </c>
      <c r="G1020" s="227"/>
      <c r="H1020" s="227"/>
      <c r="I1020" s="348" t="s">
        <v>1311</v>
      </c>
      <c r="J1020" s="274">
        <v>4458</v>
      </c>
      <c r="K1020" s="323" t="s">
        <v>1305</v>
      </c>
      <c r="L1020" s="26"/>
      <c r="M1020" s="25"/>
      <c r="N1020" s="23" t="str">
        <f t="shared" si="554"/>
        <v/>
      </c>
      <c r="O1020" s="23" t="str">
        <f t="shared" si="555"/>
        <v>◄</v>
      </c>
      <c r="P1020" s="24"/>
      <c r="Q1020" s="21"/>
      <c r="R1020" s="23" t="str">
        <f t="shared" si="556"/>
        <v/>
      </c>
      <c r="S1020" s="23" t="str">
        <f t="shared" si="557"/>
        <v>◄</v>
      </c>
      <c r="T1020" s="22"/>
      <c r="U1020" s="21"/>
      <c r="V1020" s="20"/>
      <c r="W1020" s="19"/>
      <c r="X1020" s="18">
        <f t="shared" si="558"/>
        <v>0</v>
      </c>
      <c r="Y1020" s="17">
        <f t="shared" si="559"/>
        <v>0</v>
      </c>
      <c r="Z1020" s="16"/>
      <c r="AA1020" s="15">
        <f t="shared" si="560"/>
        <v>0</v>
      </c>
      <c r="AB1020" s="14">
        <f t="shared" si="561"/>
        <v>0</v>
      </c>
      <c r="AC1020" s="12"/>
      <c r="AD1020" s="13"/>
      <c r="AE1020" s="12"/>
      <c r="AF1020" s="11"/>
      <c r="AG1020" s="11"/>
      <c r="AH1020" s="5" t="s">
        <v>0</v>
      </c>
      <c r="AI1020" s="4"/>
    </row>
    <row r="1021" spans="1:35" ht="15" customHeight="1" x14ac:dyDescent="0.25">
      <c r="A1021" s="221"/>
      <c r="B1021" s="240"/>
      <c r="C1021" s="348" t="s">
        <v>1311</v>
      </c>
      <c r="D1021" s="314">
        <v>41917</v>
      </c>
      <c r="E1021" s="276">
        <v>0.7</v>
      </c>
      <c r="F1021" s="277" t="s">
        <v>13</v>
      </c>
      <c r="G1021" s="227"/>
      <c r="H1021" s="227"/>
      <c r="I1021" s="348" t="s">
        <v>1310</v>
      </c>
      <c r="J1021" s="274">
        <v>4459</v>
      </c>
      <c r="K1021" s="323" t="s">
        <v>1305</v>
      </c>
      <c r="L1021" s="26"/>
      <c r="M1021" s="25"/>
      <c r="N1021" s="23" t="str">
        <f t="shared" si="554"/>
        <v/>
      </c>
      <c r="O1021" s="23" t="str">
        <f t="shared" si="555"/>
        <v>◄</v>
      </c>
      <c r="P1021" s="24"/>
      <c r="Q1021" s="21"/>
      <c r="R1021" s="23" t="str">
        <f t="shared" si="556"/>
        <v/>
      </c>
      <c r="S1021" s="23" t="str">
        <f t="shared" si="557"/>
        <v>◄</v>
      </c>
      <c r="T1021" s="22"/>
      <c r="U1021" s="21"/>
      <c r="V1021" s="20"/>
      <c r="W1021" s="19"/>
      <c r="X1021" s="18">
        <f t="shared" si="558"/>
        <v>0</v>
      </c>
      <c r="Y1021" s="17">
        <f t="shared" si="559"/>
        <v>0</v>
      </c>
      <c r="Z1021" s="16"/>
      <c r="AA1021" s="15">
        <f t="shared" si="560"/>
        <v>0</v>
      </c>
      <c r="AB1021" s="14">
        <f t="shared" si="561"/>
        <v>0</v>
      </c>
      <c r="AC1021" s="12"/>
      <c r="AD1021" s="13"/>
      <c r="AE1021" s="12"/>
      <c r="AF1021" s="11"/>
      <c r="AG1021" s="11"/>
      <c r="AH1021" s="5" t="s">
        <v>0</v>
      </c>
      <c r="AI1021" s="4"/>
    </row>
    <row r="1022" spans="1:35" ht="15" customHeight="1" x14ac:dyDescent="0.25">
      <c r="A1022" s="221"/>
      <c r="B1022" s="240"/>
      <c r="C1022" s="348" t="s">
        <v>1309</v>
      </c>
      <c r="D1022" s="314">
        <v>41917</v>
      </c>
      <c r="E1022" s="276">
        <v>0.7</v>
      </c>
      <c r="F1022" s="277" t="s">
        <v>13</v>
      </c>
      <c r="G1022" s="227"/>
      <c r="H1022" s="227"/>
      <c r="I1022" s="348" t="s">
        <v>1308</v>
      </c>
      <c r="J1022" s="274">
        <v>4460</v>
      </c>
      <c r="K1022" s="323" t="s">
        <v>1305</v>
      </c>
      <c r="L1022" s="26"/>
      <c r="M1022" s="25"/>
      <c r="N1022" s="23" t="str">
        <f t="shared" si="554"/>
        <v/>
      </c>
      <c r="O1022" s="23" t="str">
        <f t="shared" si="555"/>
        <v>◄</v>
      </c>
      <c r="P1022" s="24"/>
      <c r="Q1022" s="21"/>
      <c r="R1022" s="23" t="str">
        <f t="shared" si="556"/>
        <v/>
      </c>
      <c r="S1022" s="23" t="str">
        <f t="shared" si="557"/>
        <v>◄</v>
      </c>
      <c r="T1022" s="22"/>
      <c r="U1022" s="21"/>
      <c r="V1022" s="20"/>
      <c r="W1022" s="19"/>
      <c r="X1022" s="18">
        <f t="shared" si="558"/>
        <v>0</v>
      </c>
      <c r="Y1022" s="17">
        <f t="shared" si="559"/>
        <v>0</v>
      </c>
      <c r="Z1022" s="16"/>
      <c r="AA1022" s="15">
        <f t="shared" si="560"/>
        <v>0</v>
      </c>
      <c r="AB1022" s="14">
        <f t="shared" si="561"/>
        <v>0</v>
      </c>
      <c r="AC1022" s="12"/>
      <c r="AD1022" s="13"/>
      <c r="AE1022" s="12"/>
      <c r="AF1022" s="11"/>
      <c r="AG1022" s="11"/>
      <c r="AH1022" s="5" t="s">
        <v>0</v>
      </c>
      <c r="AI1022" s="4"/>
    </row>
    <row r="1023" spans="1:35" ht="15" customHeight="1" x14ac:dyDescent="0.25">
      <c r="A1023" s="221"/>
      <c r="B1023" s="240"/>
      <c r="C1023" s="348" t="s">
        <v>1307</v>
      </c>
      <c r="D1023" s="314">
        <v>41917</v>
      </c>
      <c r="E1023" s="276">
        <v>0.7</v>
      </c>
      <c r="F1023" s="277" t="s">
        <v>13</v>
      </c>
      <c r="G1023" s="227"/>
      <c r="H1023" s="227"/>
      <c r="I1023" s="348" t="s">
        <v>1306</v>
      </c>
      <c r="J1023" s="274">
        <v>4461</v>
      </c>
      <c r="K1023" s="323" t="s">
        <v>1305</v>
      </c>
      <c r="L1023" s="26"/>
      <c r="M1023" s="25"/>
      <c r="N1023" s="23" t="str">
        <f t="shared" si="554"/>
        <v/>
      </c>
      <c r="O1023" s="23" t="str">
        <f t="shared" si="555"/>
        <v>◄</v>
      </c>
      <c r="P1023" s="24"/>
      <c r="Q1023" s="21"/>
      <c r="R1023" s="23" t="str">
        <f t="shared" si="556"/>
        <v/>
      </c>
      <c r="S1023" s="23" t="str">
        <f t="shared" si="557"/>
        <v>◄</v>
      </c>
      <c r="T1023" s="22"/>
      <c r="U1023" s="21"/>
      <c r="V1023" s="20"/>
      <c r="W1023" s="19"/>
      <c r="X1023" s="18">
        <f t="shared" si="558"/>
        <v>0</v>
      </c>
      <c r="Y1023" s="17">
        <f t="shared" si="559"/>
        <v>0</v>
      </c>
      <c r="Z1023" s="16"/>
      <c r="AA1023" s="15">
        <f t="shared" si="560"/>
        <v>0</v>
      </c>
      <c r="AB1023" s="14">
        <f t="shared" si="561"/>
        <v>0</v>
      </c>
      <c r="AC1023" s="12"/>
      <c r="AD1023" s="13"/>
      <c r="AE1023" s="12"/>
      <c r="AF1023" s="11"/>
      <c r="AG1023" s="11"/>
      <c r="AH1023" s="5" t="s">
        <v>0</v>
      </c>
      <c r="AI1023" s="4"/>
    </row>
    <row r="1024" spans="1:35" ht="15" customHeight="1" x14ac:dyDescent="0.25">
      <c r="A1024" s="221"/>
      <c r="B1024" s="240"/>
      <c r="C1024" s="274" t="s">
        <v>1304</v>
      </c>
      <c r="D1024" s="314">
        <v>41917</v>
      </c>
      <c r="E1024" s="276">
        <v>3.5</v>
      </c>
      <c r="F1024" s="277" t="s">
        <v>13</v>
      </c>
      <c r="G1024" s="227"/>
      <c r="H1024" s="227"/>
      <c r="I1024" s="227"/>
      <c r="J1024" s="227"/>
      <c r="K1024" s="323" t="s">
        <v>1303</v>
      </c>
      <c r="L1024" s="26"/>
      <c r="M1024" s="25"/>
      <c r="N1024" s="23" t="str">
        <f t="shared" si="554"/>
        <v/>
      </c>
      <c r="O1024" s="23" t="str">
        <f t="shared" si="555"/>
        <v>◄</v>
      </c>
      <c r="P1024" s="24"/>
      <c r="Q1024" s="21"/>
      <c r="R1024" s="23" t="str">
        <f t="shared" si="556"/>
        <v/>
      </c>
      <c r="S1024" s="23" t="str">
        <f t="shared" si="557"/>
        <v>◄</v>
      </c>
      <c r="T1024" s="22"/>
      <c r="U1024" s="21"/>
      <c r="V1024" s="20"/>
      <c r="W1024" s="19"/>
      <c r="X1024" s="18">
        <f t="shared" si="558"/>
        <v>0</v>
      </c>
      <c r="Y1024" s="17">
        <f t="shared" si="559"/>
        <v>0</v>
      </c>
      <c r="Z1024" s="16"/>
      <c r="AA1024" s="15">
        <f t="shared" si="560"/>
        <v>0</v>
      </c>
      <c r="AB1024" s="14">
        <f t="shared" si="561"/>
        <v>0</v>
      </c>
      <c r="AC1024" s="12"/>
      <c r="AD1024" s="13"/>
      <c r="AE1024" s="12"/>
      <c r="AF1024" s="11"/>
      <c r="AG1024" s="11"/>
      <c r="AH1024" s="5" t="s">
        <v>0</v>
      </c>
      <c r="AI1024" s="4"/>
    </row>
    <row r="1025" spans="1:35" ht="15" customHeight="1" x14ac:dyDescent="0.25">
      <c r="A1025" s="221"/>
      <c r="B1025" s="240"/>
      <c r="C1025" s="274" t="s">
        <v>1302</v>
      </c>
      <c r="D1025" s="314">
        <v>41917</v>
      </c>
      <c r="E1025" s="276">
        <v>3.5</v>
      </c>
      <c r="F1025" s="277" t="s">
        <v>13</v>
      </c>
      <c r="G1025" s="227"/>
      <c r="H1025" s="227"/>
      <c r="I1025" s="227"/>
      <c r="J1025" s="227"/>
      <c r="K1025" s="323" t="s">
        <v>1301</v>
      </c>
      <c r="L1025" s="26"/>
      <c r="M1025" s="25"/>
      <c r="N1025" s="23" t="str">
        <f t="shared" si="554"/>
        <v/>
      </c>
      <c r="O1025" s="23" t="str">
        <f t="shared" si="555"/>
        <v>◄</v>
      </c>
      <c r="P1025" s="24"/>
      <c r="Q1025" s="21"/>
      <c r="R1025" s="23" t="str">
        <f t="shared" si="556"/>
        <v/>
      </c>
      <c r="S1025" s="23" t="str">
        <f t="shared" si="557"/>
        <v>◄</v>
      </c>
      <c r="T1025" s="22"/>
      <c r="U1025" s="21"/>
      <c r="V1025" s="20"/>
      <c r="W1025" s="19"/>
      <c r="X1025" s="18">
        <f t="shared" si="558"/>
        <v>0</v>
      </c>
      <c r="Y1025" s="17">
        <f t="shared" si="559"/>
        <v>0</v>
      </c>
      <c r="Z1025" s="16"/>
      <c r="AA1025" s="15">
        <f t="shared" si="560"/>
        <v>0</v>
      </c>
      <c r="AB1025" s="14">
        <f t="shared" si="561"/>
        <v>0</v>
      </c>
      <c r="AC1025" s="12"/>
      <c r="AD1025" s="13"/>
      <c r="AE1025" s="12"/>
      <c r="AF1025" s="11"/>
      <c r="AG1025" s="11"/>
      <c r="AH1025" s="5" t="s">
        <v>0</v>
      </c>
      <c r="AI1025" s="4"/>
    </row>
    <row r="1026" spans="1:35" ht="15" customHeight="1" thickBot="1" x14ac:dyDescent="0.3">
      <c r="A1026" s="221"/>
      <c r="B1026" s="240"/>
      <c r="C1026" s="274" t="s">
        <v>1300</v>
      </c>
      <c r="D1026" s="314">
        <v>41917</v>
      </c>
      <c r="E1026" s="276">
        <v>7</v>
      </c>
      <c r="F1026" s="277" t="s">
        <v>13</v>
      </c>
      <c r="G1026" s="227"/>
      <c r="H1026" s="227"/>
      <c r="I1026" s="227"/>
      <c r="J1026" s="227"/>
      <c r="K1026" s="323" t="s">
        <v>1299</v>
      </c>
      <c r="L1026" s="26"/>
      <c r="M1026" s="25"/>
      <c r="N1026" s="23" t="str">
        <f t="shared" si="554"/>
        <v/>
      </c>
      <c r="O1026" s="23" t="str">
        <f t="shared" si="555"/>
        <v>◄</v>
      </c>
      <c r="P1026" s="24"/>
      <c r="Q1026" s="21"/>
      <c r="R1026" s="23" t="str">
        <f t="shared" si="556"/>
        <v/>
      </c>
      <c r="S1026" s="23" t="str">
        <f t="shared" si="557"/>
        <v>◄</v>
      </c>
      <c r="T1026" s="22"/>
      <c r="U1026" s="21"/>
      <c r="V1026" s="20"/>
      <c r="W1026" s="19"/>
      <c r="X1026" s="18">
        <f t="shared" si="558"/>
        <v>0</v>
      </c>
      <c r="Y1026" s="17">
        <f t="shared" si="559"/>
        <v>0</v>
      </c>
      <c r="Z1026" s="16"/>
      <c r="AA1026" s="15">
        <f t="shared" si="560"/>
        <v>0</v>
      </c>
      <c r="AB1026" s="14">
        <f t="shared" si="561"/>
        <v>0</v>
      </c>
      <c r="AC1026" s="12"/>
      <c r="AD1026" s="13"/>
      <c r="AE1026" s="12"/>
      <c r="AF1026" s="11"/>
      <c r="AG1026" s="11"/>
      <c r="AH1026" s="5" t="s">
        <v>0</v>
      </c>
      <c r="AI1026" s="4"/>
    </row>
    <row r="1027" spans="1:35" ht="15" customHeight="1" thickTop="1" thickBot="1" x14ac:dyDescent="0.25">
      <c r="A1027" s="214">
        <f>ROWS(A1028:A1036)-1</f>
        <v>8</v>
      </c>
      <c r="B1027" s="334" t="s">
        <v>1298</v>
      </c>
      <c r="C1027" s="334"/>
      <c r="D1027" s="335"/>
      <c r="E1027" s="334"/>
      <c r="F1027" s="335"/>
      <c r="G1027" s="334"/>
      <c r="H1027" s="334"/>
      <c r="I1027" s="334"/>
      <c r="J1027" s="334"/>
      <c r="K1027" s="333"/>
      <c r="L1027" s="6">
        <v>41937</v>
      </c>
      <c r="M1027" s="9" t="s">
        <v>1297</v>
      </c>
      <c r="N1027" s="23"/>
      <c r="O1027" s="33" t="str">
        <f>IF(COUNTIF(N1028:N1036,"?")&gt;0,"?",IF(AND(P1027="◄",Q1027="►"),"◄►",IF(P1027="◄","◄",IF(Q1027="►","►",""))))</f>
        <v>◄</v>
      </c>
      <c r="P1027" s="32" t="str">
        <f>IF(SUM(P1028:P1036)+1=ROWS(P1028:P1036)-COUNTIF(P1028:P1036,"-"),"","◄")</f>
        <v>◄</v>
      </c>
      <c r="Q1027" s="31" t="str">
        <f>IF(SUM(Q1028:Q1036)&gt;0,"►","")</f>
        <v/>
      </c>
      <c r="R1027" s="23"/>
      <c r="S1027" s="33" t="str">
        <f>IF(COUNTIF(R1028:R1036,"?")&gt;0,"?",IF(AND(T1027="◄",U1027="►"),"◄►",IF(T1027="◄","◄",IF(U1027="►","►",""))))</f>
        <v>◄</v>
      </c>
      <c r="T1027" s="32" t="str">
        <f>IF(SUM(T1028:T1036)+1=ROWS(T1028:T1036)-COUNTIF(T1028:T1036,"-"),"","◄")</f>
        <v>◄</v>
      </c>
      <c r="U1027" s="31" t="str">
        <f>IF(SUM(U1028:U1036)&gt;0,"►","")</f>
        <v/>
      </c>
      <c r="V1027" s="10">
        <f>ROWS(V1028:V1036)-1</f>
        <v>8</v>
      </c>
      <c r="W1027" s="30">
        <f>SUM(W1028:W1036)-W1036</f>
        <v>0</v>
      </c>
      <c r="X1027" s="29" t="s">
        <v>17</v>
      </c>
      <c r="Y1027" s="28"/>
      <c r="Z1027" s="30">
        <f>SUM(Z1028:Z1036)-Z1036</f>
        <v>0</v>
      </c>
      <c r="AA1027" s="29" t="s">
        <v>17</v>
      </c>
      <c r="AB1027" s="28"/>
      <c r="AC1027" s="12"/>
      <c r="AD1027" s="13"/>
      <c r="AE1027" s="12"/>
      <c r="AF1027" s="11"/>
      <c r="AG1027" s="11"/>
      <c r="AH1027" s="5" t="s">
        <v>0</v>
      </c>
      <c r="AI1027" s="4"/>
    </row>
    <row r="1028" spans="1:35" ht="15" customHeight="1" x14ac:dyDescent="0.25">
      <c r="A1028" s="221"/>
      <c r="B1028" s="240"/>
      <c r="C1028" s="274" t="s">
        <v>1289</v>
      </c>
      <c r="D1028" s="314">
        <v>41937</v>
      </c>
      <c r="E1028" s="276">
        <v>1.4</v>
      </c>
      <c r="F1028" s="277" t="s">
        <v>21</v>
      </c>
      <c r="G1028" s="227"/>
      <c r="H1028" s="227"/>
      <c r="I1028" s="227"/>
      <c r="J1028" s="227"/>
      <c r="K1028" s="315" t="s">
        <v>1296</v>
      </c>
      <c r="L1028" s="26"/>
      <c r="M1028" s="25"/>
      <c r="N1028" s="23" t="str">
        <f t="shared" ref="N1028:N1035" si="562">IF(O1028="?","?","")</f>
        <v/>
      </c>
      <c r="O1028" s="23" t="str">
        <f t="shared" ref="O1028:O1035" si="563">IF(AND(P1028="",Q1028&gt;0),"?",IF(P1028="","◄",IF(Q1028&gt;=1,"►","")))</f>
        <v>◄</v>
      </c>
      <c r="P1028" s="24"/>
      <c r="Q1028" s="21"/>
      <c r="R1028" s="23" t="str">
        <f t="shared" ref="R1028:R1035" si="564">IF(S1028="?","?","")</f>
        <v/>
      </c>
      <c r="S1028" s="23" t="str">
        <f t="shared" ref="S1028:S1035" si="565">IF(AND(T1028="",U1028&gt;0),"?",IF(T1028="","◄",IF(U1028&gt;=1,"►","")))</f>
        <v>◄</v>
      </c>
      <c r="T1028" s="22"/>
      <c r="U1028" s="21"/>
      <c r="V1028" s="20"/>
      <c r="W1028" s="19"/>
      <c r="X1028" s="18">
        <f t="shared" ref="X1028:Y1035" si="566">(P1028*W1028)</f>
        <v>0</v>
      </c>
      <c r="Y1028" s="17">
        <f t="shared" si="566"/>
        <v>0</v>
      </c>
      <c r="Z1028" s="16"/>
      <c r="AA1028" s="15">
        <f t="shared" ref="AA1028:AB1035" si="567">(T1028*Z1028)</f>
        <v>0</v>
      </c>
      <c r="AB1028" s="14">
        <f t="shared" si="567"/>
        <v>0</v>
      </c>
      <c r="AC1028" s="12"/>
      <c r="AD1028" s="13"/>
      <c r="AE1028" s="12"/>
      <c r="AF1028" s="11"/>
      <c r="AG1028" s="11"/>
      <c r="AH1028" s="5" t="s">
        <v>0</v>
      </c>
      <c r="AI1028" s="4"/>
    </row>
    <row r="1029" spans="1:35" ht="15" customHeight="1" x14ac:dyDescent="0.25">
      <c r="A1029" s="221"/>
      <c r="B1029" s="240"/>
      <c r="C1029" s="274">
        <v>4463</v>
      </c>
      <c r="D1029" s="314">
        <v>41937</v>
      </c>
      <c r="E1029" s="276">
        <v>1.4</v>
      </c>
      <c r="F1029" s="277" t="s">
        <v>21</v>
      </c>
      <c r="G1029" s="227"/>
      <c r="H1029" s="227"/>
      <c r="I1029" s="227"/>
      <c r="J1029" s="227"/>
      <c r="K1029" s="315" t="s">
        <v>1295</v>
      </c>
      <c r="L1029" s="26"/>
      <c r="M1029" s="25"/>
      <c r="N1029" s="23" t="str">
        <f t="shared" si="562"/>
        <v/>
      </c>
      <c r="O1029" s="23" t="str">
        <f t="shared" si="563"/>
        <v>◄</v>
      </c>
      <c r="P1029" s="24"/>
      <c r="Q1029" s="21"/>
      <c r="R1029" s="23" t="str">
        <f t="shared" si="564"/>
        <v/>
      </c>
      <c r="S1029" s="23" t="str">
        <f t="shared" si="565"/>
        <v>◄</v>
      </c>
      <c r="T1029" s="22"/>
      <c r="U1029" s="21"/>
      <c r="V1029" s="20"/>
      <c r="W1029" s="19"/>
      <c r="X1029" s="18">
        <f t="shared" si="566"/>
        <v>0</v>
      </c>
      <c r="Y1029" s="17">
        <f t="shared" si="566"/>
        <v>0</v>
      </c>
      <c r="Z1029" s="16"/>
      <c r="AA1029" s="15">
        <f t="shared" si="567"/>
        <v>0</v>
      </c>
      <c r="AB1029" s="14">
        <f t="shared" si="567"/>
        <v>0</v>
      </c>
      <c r="AC1029" s="12"/>
      <c r="AD1029" s="13"/>
      <c r="AE1029" s="12"/>
      <c r="AF1029" s="11"/>
      <c r="AG1029" s="11"/>
      <c r="AH1029" s="5" t="s">
        <v>0</v>
      </c>
      <c r="AI1029" s="4"/>
    </row>
    <row r="1030" spans="1:35" ht="15" customHeight="1" x14ac:dyDescent="0.25">
      <c r="A1030" s="221"/>
      <c r="B1030" s="240"/>
      <c r="C1030" s="274">
        <v>4464</v>
      </c>
      <c r="D1030" s="314">
        <v>41937</v>
      </c>
      <c r="E1030" s="276">
        <v>1.4</v>
      </c>
      <c r="F1030" s="277" t="s">
        <v>21</v>
      </c>
      <c r="G1030" s="227"/>
      <c r="H1030" s="227"/>
      <c r="I1030" s="227"/>
      <c r="J1030" s="227"/>
      <c r="K1030" s="315" t="s">
        <v>1294</v>
      </c>
      <c r="L1030" s="26"/>
      <c r="M1030" s="25"/>
      <c r="N1030" s="23" t="str">
        <f t="shared" si="562"/>
        <v/>
      </c>
      <c r="O1030" s="23" t="str">
        <f t="shared" si="563"/>
        <v>◄</v>
      </c>
      <c r="P1030" s="24"/>
      <c r="Q1030" s="21"/>
      <c r="R1030" s="23" t="str">
        <f t="shared" si="564"/>
        <v/>
      </c>
      <c r="S1030" s="23" t="str">
        <f t="shared" si="565"/>
        <v>◄</v>
      </c>
      <c r="T1030" s="22"/>
      <c r="U1030" s="21"/>
      <c r="V1030" s="20"/>
      <c r="W1030" s="19"/>
      <c r="X1030" s="18">
        <f t="shared" si="566"/>
        <v>0</v>
      </c>
      <c r="Y1030" s="17">
        <f t="shared" si="566"/>
        <v>0</v>
      </c>
      <c r="Z1030" s="16"/>
      <c r="AA1030" s="15">
        <f t="shared" si="567"/>
        <v>0</v>
      </c>
      <c r="AB1030" s="14">
        <f t="shared" si="567"/>
        <v>0</v>
      </c>
      <c r="AC1030" s="12"/>
      <c r="AD1030" s="13"/>
      <c r="AE1030" s="12"/>
      <c r="AF1030" s="11"/>
      <c r="AG1030" s="11"/>
      <c r="AH1030" s="5" t="s">
        <v>0</v>
      </c>
      <c r="AI1030" s="4"/>
    </row>
    <row r="1031" spans="1:35" ht="15" customHeight="1" x14ac:dyDescent="0.25">
      <c r="A1031" s="221"/>
      <c r="B1031" s="240"/>
      <c r="C1031" s="274">
        <v>4465</v>
      </c>
      <c r="D1031" s="314">
        <v>41937</v>
      </c>
      <c r="E1031" s="276">
        <v>1.4</v>
      </c>
      <c r="F1031" s="277" t="s">
        <v>21</v>
      </c>
      <c r="G1031" s="227"/>
      <c r="H1031" s="227"/>
      <c r="I1031" s="227"/>
      <c r="J1031" s="227"/>
      <c r="K1031" s="315" t="s">
        <v>1293</v>
      </c>
      <c r="L1031" s="26"/>
      <c r="M1031" s="25"/>
      <c r="N1031" s="23" t="str">
        <f t="shared" si="562"/>
        <v/>
      </c>
      <c r="O1031" s="23" t="str">
        <f t="shared" si="563"/>
        <v>◄</v>
      </c>
      <c r="P1031" s="24"/>
      <c r="Q1031" s="21"/>
      <c r="R1031" s="23" t="str">
        <f t="shared" si="564"/>
        <v/>
      </c>
      <c r="S1031" s="23" t="str">
        <f t="shared" si="565"/>
        <v>◄</v>
      </c>
      <c r="T1031" s="22"/>
      <c r="U1031" s="21"/>
      <c r="V1031" s="20"/>
      <c r="W1031" s="19"/>
      <c r="X1031" s="18">
        <f t="shared" si="566"/>
        <v>0</v>
      </c>
      <c r="Y1031" s="17">
        <f t="shared" si="566"/>
        <v>0</v>
      </c>
      <c r="Z1031" s="16"/>
      <c r="AA1031" s="15">
        <f t="shared" si="567"/>
        <v>0</v>
      </c>
      <c r="AB1031" s="14">
        <f t="shared" si="567"/>
        <v>0</v>
      </c>
      <c r="AC1031" s="12"/>
      <c r="AD1031" s="13"/>
      <c r="AE1031" s="12"/>
      <c r="AF1031" s="11"/>
      <c r="AG1031" s="11"/>
      <c r="AH1031" s="5" t="s">
        <v>0</v>
      </c>
      <c r="AI1031" s="4"/>
    </row>
    <row r="1032" spans="1:35" ht="15" customHeight="1" x14ac:dyDescent="0.25">
      <c r="A1032" s="221"/>
      <c r="B1032" s="240"/>
      <c r="C1032" s="274">
        <v>4466</v>
      </c>
      <c r="D1032" s="314">
        <v>41937</v>
      </c>
      <c r="E1032" s="276">
        <v>1.4</v>
      </c>
      <c r="F1032" s="277" t="s">
        <v>21</v>
      </c>
      <c r="G1032" s="227"/>
      <c r="H1032" s="227"/>
      <c r="I1032" s="227"/>
      <c r="J1032" s="227"/>
      <c r="K1032" s="315" t="s">
        <v>1292</v>
      </c>
      <c r="L1032" s="26"/>
      <c r="M1032" s="25"/>
      <c r="N1032" s="23" t="str">
        <f t="shared" si="562"/>
        <v/>
      </c>
      <c r="O1032" s="23" t="str">
        <f t="shared" si="563"/>
        <v>◄</v>
      </c>
      <c r="P1032" s="24"/>
      <c r="Q1032" s="21"/>
      <c r="R1032" s="23" t="str">
        <f t="shared" si="564"/>
        <v/>
      </c>
      <c r="S1032" s="23" t="str">
        <f t="shared" si="565"/>
        <v>◄</v>
      </c>
      <c r="T1032" s="22"/>
      <c r="U1032" s="21"/>
      <c r="V1032" s="20"/>
      <c r="W1032" s="19"/>
      <c r="X1032" s="18">
        <f t="shared" si="566"/>
        <v>0</v>
      </c>
      <c r="Y1032" s="17">
        <f t="shared" si="566"/>
        <v>0</v>
      </c>
      <c r="Z1032" s="16"/>
      <c r="AA1032" s="15">
        <f t="shared" si="567"/>
        <v>0</v>
      </c>
      <c r="AB1032" s="14">
        <f t="shared" si="567"/>
        <v>0</v>
      </c>
      <c r="AC1032" s="12"/>
      <c r="AD1032" s="13"/>
      <c r="AE1032" s="12"/>
      <c r="AF1032" s="11"/>
      <c r="AG1032" s="11"/>
      <c r="AH1032" s="5" t="s">
        <v>0</v>
      </c>
      <c r="AI1032" s="4"/>
    </row>
    <row r="1033" spans="1:35" ht="15" customHeight="1" x14ac:dyDescent="0.25">
      <c r="A1033" s="221"/>
      <c r="B1033" s="240"/>
      <c r="C1033" s="281" t="s">
        <v>1291</v>
      </c>
      <c r="D1033" s="314">
        <v>41937</v>
      </c>
      <c r="E1033" s="276">
        <v>7</v>
      </c>
      <c r="F1033" s="277" t="s">
        <v>21</v>
      </c>
      <c r="G1033" s="227"/>
      <c r="H1033" s="274" t="s">
        <v>1289</v>
      </c>
      <c r="I1033" s="289" t="s">
        <v>0</v>
      </c>
      <c r="J1033" s="274">
        <v>4466</v>
      </c>
      <c r="K1033" s="323" t="s">
        <v>778</v>
      </c>
      <c r="L1033" s="26"/>
      <c r="M1033" s="25"/>
      <c r="N1033" s="23" t="str">
        <f t="shared" si="562"/>
        <v/>
      </c>
      <c r="O1033" s="23" t="str">
        <f t="shared" si="563"/>
        <v>◄</v>
      </c>
      <c r="P1033" s="24"/>
      <c r="Q1033" s="21"/>
      <c r="R1033" s="23" t="str">
        <f t="shared" si="564"/>
        <v/>
      </c>
      <c r="S1033" s="23" t="str">
        <f t="shared" si="565"/>
        <v>◄</v>
      </c>
      <c r="T1033" s="22"/>
      <c r="U1033" s="21"/>
      <c r="V1033" s="20"/>
      <c r="W1033" s="19"/>
      <c r="X1033" s="18">
        <f t="shared" si="566"/>
        <v>0</v>
      </c>
      <c r="Y1033" s="17">
        <f t="shared" si="566"/>
        <v>0</v>
      </c>
      <c r="Z1033" s="16"/>
      <c r="AA1033" s="15">
        <f t="shared" si="567"/>
        <v>0</v>
      </c>
      <c r="AB1033" s="14">
        <f t="shared" si="567"/>
        <v>0</v>
      </c>
      <c r="AC1033" s="12"/>
      <c r="AD1033" s="13"/>
      <c r="AE1033" s="12"/>
      <c r="AF1033" s="11"/>
      <c r="AG1033" s="11"/>
      <c r="AH1033" s="5" t="s">
        <v>0</v>
      </c>
      <c r="AI1033" s="4"/>
    </row>
    <row r="1034" spans="1:35" ht="15" customHeight="1" x14ac:dyDescent="0.25">
      <c r="A1034" s="221"/>
      <c r="B1034" s="240"/>
      <c r="C1034" s="281" t="s">
        <v>1290</v>
      </c>
      <c r="D1034" s="314">
        <v>41937</v>
      </c>
      <c r="E1034" s="276">
        <v>1.4</v>
      </c>
      <c r="F1034" s="277" t="s">
        <v>21</v>
      </c>
      <c r="G1034" s="227"/>
      <c r="H1034" s="227"/>
      <c r="I1034" s="227"/>
      <c r="J1034" s="274" t="s">
        <v>1289</v>
      </c>
      <c r="K1034" s="323" t="s">
        <v>736</v>
      </c>
      <c r="L1034" s="26"/>
      <c r="M1034" s="25"/>
      <c r="N1034" s="23" t="str">
        <f t="shared" si="562"/>
        <v/>
      </c>
      <c r="O1034" s="23" t="str">
        <f t="shared" si="563"/>
        <v>◄</v>
      </c>
      <c r="P1034" s="24"/>
      <c r="Q1034" s="21"/>
      <c r="R1034" s="23" t="str">
        <f t="shared" si="564"/>
        <v/>
      </c>
      <c r="S1034" s="23" t="str">
        <f t="shared" si="565"/>
        <v>◄</v>
      </c>
      <c r="T1034" s="22"/>
      <c r="U1034" s="21"/>
      <c r="V1034" s="20"/>
      <c r="W1034" s="19"/>
      <c r="X1034" s="18">
        <f t="shared" si="566"/>
        <v>0</v>
      </c>
      <c r="Y1034" s="17">
        <f t="shared" si="566"/>
        <v>0</v>
      </c>
      <c r="Z1034" s="16"/>
      <c r="AA1034" s="15">
        <f t="shared" si="567"/>
        <v>0</v>
      </c>
      <c r="AB1034" s="14">
        <f t="shared" si="567"/>
        <v>0</v>
      </c>
      <c r="AC1034" s="12"/>
      <c r="AD1034" s="13"/>
      <c r="AE1034" s="12"/>
      <c r="AF1034" s="11"/>
      <c r="AG1034" s="11"/>
      <c r="AH1034" s="5" t="s">
        <v>0</v>
      </c>
      <c r="AI1034" s="4"/>
    </row>
    <row r="1035" spans="1:35" ht="15" customHeight="1" thickBot="1" x14ac:dyDescent="0.3">
      <c r="A1035" s="221"/>
      <c r="B1035" s="240"/>
      <c r="C1035" s="247" t="s">
        <v>1288</v>
      </c>
      <c r="D1035" s="314">
        <v>41937</v>
      </c>
      <c r="E1035" s="276">
        <v>7</v>
      </c>
      <c r="F1035" s="277" t="s">
        <v>21</v>
      </c>
      <c r="G1035" s="227"/>
      <c r="H1035" s="227"/>
      <c r="I1035" s="227"/>
      <c r="J1035" s="227"/>
      <c r="K1035" s="317" t="s">
        <v>1287</v>
      </c>
      <c r="L1035" s="26"/>
      <c r="M1035" s="25"/>
      <c r="N1035" s="23" t="str">
        <f t="shared" si="562"/>
        <v/>
      </c>
      <c r="O1035" s="23" t="str">
        <f t="shared" si="563"/>
        <v>◄</v>
      </c>
      <c r="P1035" s="24"/>
      <c r="Q1035" s="21"/>
      <c r="R1035" s="23" t="str">
        <f t="shared" si="564"/>
        <v/>
      </c>
      <c r="S1035" s="23" t="str">
        <f t="shared" si="565"/>
        <v>◄</v>
      </c>
      <c r="T1035" s="22"/>
      <c r="U1035" s="21"/>
      <c r="V1035" s="20"/>
      <c r="W1035" s="19"/>
      <c r="X1035" s="18">
        <f t="shared" si="566"/>
        <v>0</v>
      </c>
      <c r="Y1035" s="17">
        <f t="shared" si="566"/>
        <v>0</v>
      </c>
      <c r="Z1035" s="16"/>
      <c r="AA1035" s="15">
        <f t="shared" si="567"/>
        <v>0</v>
      </c>
      <c r="AB1035" s="14">
        <f t="shared" si="567"/>
        <v>0</v>
      </c>
      <c r="AC1035" s="12"/>
      <c r="AD1035" s="13"/>
      <c r="AE1035" s="12"/>
      <c r="AF1035" s="11"/>
      <c r="AG1035" s="11"/>
      <c r="AH1035" s="5" t="s">
        <v>0</v>
      </c>
      <c r="AI1035" s="4"/>
    </row>
    <row r="1036" spans="1:35" ht="15" customHeight="1" thickTop="1" thickBot="1" x14ac:dyDescent="0.25">
      <c r="A1036" s="214">
        <f>ROWS(A1037:A1047)-1</f>
        <v>10</v>
      </c>
      <c r="B1036" s="334" t="s">
        <v>1286</v>
      </c>
      <c r="C1036" s="334"/>
      <c r="D1036" s="335"/>
      <c r="E1036" s="334"/>
      <c r="F1036" s="335"/>
      <c r="G1036" s="334"/>
      <c r="H1036" s="334"/>
      <c r="I1036" s="334"/>
      <c r="J1036" s="334"/>
      <c r="K1036" s="333"/>
      <c r="L1036" s="6">
        <v>41937</v>
      </c>
      <c r="M1036" s="9" t="s">
        <v>1285</v>
      </c>
      <c r="N1036" s="23"/>
      <c r="O1036" s="33" t="str">
        <f>IF(COUNTIF(N1037:N1047,"?")&gt;0,"?",IF(AND(P1036="◄",Q1036="►"),"◄►",IF(P1036="◄","◄",IF(Q1036="►","►",""))))</f>
        <v>◄</v>
      </c>
      <c r="P1036" s="32" t="str">
        <f>IF(SUM(P1037:P1047)+1=ROWS(P1037:P1047)-COUNTIF(P1037:P1047,"-"),"","◄")</f>
        <v>◄</v>
      </c>
      <c r="Q1036" s="31" t="str">
        <f>IF(SUM(Q1037:Q1047)&gt;0,"►","")</f>
        <v/>
      </c>
      <c r="R1036" s="23"/>
      <c r="S1036" s="33" t="str">
        <f>IF(COUNTIF(R1037:R1047,"?")&gt;0,"?",IF(AND(T1036="◄",U1036="►"),"◄►",IF(T1036="◄","◄",IF(U1036="►","►",""))))</f>
        <v>◄</v>
      </c>
      <c r="T1036" s="32" t="str">
        <f>IF(SUM(T1037:T1047)+1=ROWS(T1037:T1047)-COUNTIF(T1037:T1047,"-"),"","◄")</f>
        <v>◄</v>
      </c>
      <c r="U1036" s="31" t="str">
        <f>IF(SUM(U1037:U1047)&gt;0,"►","")</f>
        <v/>
      </c>
      <c r="V1036" s="10">
        <f>ROWS(V1037:V1047)-1</f>
        <v>10</v>
      </c>
      <c r="W1036" s="30">
        <f>SUM(W1037:W1047)-W1047</f>
        <v>0</v>
      </c>
      <c r="X1036" s="29" t="s">
        <v>17</v>
      </c>
      <c r="Y1036" s="28"/>
      <c r="Z1036" s="30">
        <f>SUM(Z1037:Z1047)-Z1047</f>
        <v>0</v>
      </c>
      <c r="AA1036" s="29" t="s">
        <v>17</v>
      </c>
      <c r="AB1036" s="28"/>
      <c r="AC1036" s="12"/>
      <c r="AD1036" s="13"/>
      <c r="AE1036" s="12"/>
      <c r="AF1036" s="11"/>
      <c r="AG1036" s="11"/>
      <c r="AH1036" s="5" t="s">
        <v>0</v>
      </c>
      <c r="AI1036" s="4"/>
    </row>
    <row r="1037" spans="1:35" ht="15" customHeight="1" x14ac:dyDescent="0.25">
      <c r="A1037" s="221"/>
      <c r="B1037" s="349"/>
      <c r="C1037" s="289" t="s">
        <v>1284</v>
      </c>
      <c r="D1037" s="314">
        <v>41937</v>
      </c>
      <c r="E1037" s="276">
        <v>0.7</v>
      </c>
      <c r="F1037" s="277" t="s">
        <v>13</v>
      </c>
      <c r="G1037" s="227"/>
      <c r="H1037" s="227"/>
      <c r="I1037" s="227"/>
      <c r="J1037" s="227"/>
      <c r="K1037" s="315" t="s">
        <v>1283</v>
      </c>
      <c r="L1037" s="26"/>
      <c r="M1037" s="25"/>
      <c r="N1037" s="23" t="str">
        <f t="shared" ref="N1037:N1046" si="568">IF(O1037="?","?","")</f>
        <v/>
      </c>
      <c r="O1037" s="23" t="str">
        <f t="shared" ref="O1037:O1046" si="569">IF(AND(P1037="",Q1037&gt;0),"?",IF(P1037="","◄",IF(Q1037&gt;=1,"►","")))</f>
        <v>◄</v>
      </c>
      <c r="P1037" s="24"/>
      <c r="Q1037" s="21"/>
      <c r="R1037" s="23" t="str">
        <f t="shared" ref="R1037:R1046" si="570">IF(S1037="?","?","")</f>
        <v/>
      </c>
      <c r="S1037" s="23" t="str">
        <f t="shared" ref="S1037:S1046" si="571">IF(AND(T1037="",U1037&gt;0),"?",IF(T1037="","◄",IF(U1037&gt;=1,"►","")))</f>
        <v>◄</v>
      </c>
      <c r="T1037" s="22"/>
      <c r="U1037" s="21"/>
      <c r="V1037" s="20"/>
      <c r="W1037" s="19"/>
      <c r="X1037" s="18">
        <f t="shared" ref="X1037:X1046" si="572">(P1037*W1037)</f>
        <v>0</v>
      </c>
      <c r="Y1037" s="17">
        <f t="shared" ref="Y1037:Y1046" si="573">(Q1037*X1037)</f>
        <v>0</v>
      </c>
      <c r="Z1037" s="16"/>
      <c r="AA1037" s="15">
        <f t="shared" ref="AA1037:AA1046" si="574">(T1037*Z1037)</f>
        <v>0</v>
      </c>
      <c r="AB1037" s="14">
        <f t="shared" ref="AB1037:AB1046" si="575">(U1037*AA1037)</f>
        <v>0</v>
      </c>
      <c r="AC1037" s="12"/>
      <c r="AD1037" s="13"/>
      <c r="AE1037" s="12"/>
      <c r="AF1037" s="11"/>
      <c r="AG1037" s="11"/>
      <c r="AH1037" s="5" t="s">
        <v>0</v>
      </c>
      <c r="AI1037" s="4"/>
    </row>
    <row r="1038" spans="1:35" ht="15" customHeight="1" x14ac:dyDescent="0.25">
      <c r="A1038" s="221"/>
      <c r="B1038" s="349"/>
      <c r="C1038" s="289" t="s">
        <v>1282</v>
      </c>
      <c r="D1038" s="314">
        <v>41937</v>
      </c>
      <c r="E1038" s="276">
        <v>0.7</v>
      </c>
      <c r="F1038" s="277" t="s">
        <v>13</v>
      </c>
      <c r="G1038" s="227"/>
      <c r="H1038" s="227"/>
      <c r="I1038" s="227"/>
      <c r="J1038" s="283">
        <v>4467</v>
      </c>
      <c r="K1038" s="323" t="s">
        <v>1275</v>
      </c>
      <c r="L1038" s="26"/>
      <c r="M1038" s="25"/>
      <c r="N1038" s="23" t="str">
        <f t="shared" si="568"/>
        <v/>
      </c>
      <c r="O1038" s="23" t="str">
        <f t="shared" si="569"/>
        <v>◄</v>
      </c>
      <c r="P1038" s="24"/>
      <c r="Q1038" s="21"/>
      <c r="R1038" s="23" t="str">
        <f t="shared" si="570"/>
        <v/>
      </c>
      <c r="S1038" s="23" t="str">
        <f t="shared" si="571"/>
        <v>◄</v>
      </c>
      <c r="T1038" s="22"/>
      <c r="U1038" s="21"/>
      <c r="V1038" s="20"/>
      <c r="W1038" s="19"/>
      <c r="X1038" s="18">
        <f t="shared" si="572"/>
        <v>0</v>
      </c>
      <c r="Y1038" s="17">
        <f t="shared" si="573"/>
        <v>0</v>
      </c>
      <c r="Z1038" s="16"/>
      <c r="AA1038" s="15">
        <f t="shared" si="574"/>
        <v>0</v>
      </c>
      <c r="AB1038" s="14">
        <f t="shared" si="575"/>
        <v>0</v>
      </c>
      <c r="AC1038" s="12"/>
      <c r="AD1038" s="13"/>
      <c r="AE1038" s="12"/>
      <c r="AF1038" s="11"/>
      <c r="AG1038" s="11"/>
      <c r="AH1038" s="5" t="s">
        <v>0</v>
      </c>
      <c r="AI1038" s="4"/>
    </row>
    <row r="1039" spans="1:35" ht="15" customHeight="1" x14ac:dyDescent="0.25">
      <c r="A1039" s="221"/>
      <c r="B1039" s="349"/>
      <c r="C1039" s="289" t="s">
        <v>1281</v>
      </c>
      <c r="D1039" s="314">
        <v>41937</v>
      </c>
      <c r="E1039" s="276">
        <v>0.7</v>
      </c>
      <c r="F1039" s="277" t="s">
        <v>13</v>
      </c>
      <c r="G1039" s="227"/>
      <c r="H1039" s="227"/>
      <c r="I1039" s="227"/>
      <c r="J1039" s="283">
        <v>4467</v>
      </c>
      <c r="K1039" s="323" t="s">
        <v>1273</v>
      </c>
      <c r="L1039" s="26"/>
      <c r="M1039" s="25"/>
      <c r="N1039" s="23" t="str">
        <f t="shared" si="568"/>
        <v/>
      </c>
      <c r="O1039" s="23" t="str">
        <f t="shared" si="569"/>
        <v>◄</v>
      </c>
      <c r="P1039" s="24"/>
      <c r="Q1039" s="21"/>
      <c r="R1039" s="23" t="str">
        <f t="shared" si="570"/>
        <v/>
      </c>
      <c r="S1039" s="23" t="str">
        <f t="shared" si="571"/>
        <v>◄</v>
      </c>
      <c r="T1039" s="22"/>
      <c r="U1039" s="21"/>
      <c r="V1039" s="20"/>
      <c r="W1039" s="19"/>
      <c r="X1039" s="18">
        <f t="shared" si="572"/>
        <v>0</v>
      </c>
      <c r="Y1039" s="17">
        <f t="shared" si="573"/>
        <v>0</v>
      </c>
      <c r="Z1039" s="16"/>
      <c r="AA1039" s="15">
        <f t="shared" si="574"/>
        <v>0</v>
      </c>
      <c r="AB1039" s="14">
        <f t="shared" si="575"/>
        <v>0</v>
      </c>
      <c r="AC1039" s="12"/>
      <c r="AD1039" s="13"/>
      <c r="AE1039" s="12"/>
      <c r="AF1039" s="11"/>
      <c r="AG1039" s="11"/>
      <c r="AH1039" s="5" t="s">
        <v>0</v>
      </c>
      <c r="AI1039" s="4"/>
    </row>
    <row r="1040" spans="1:35" ht="15" customHeight="1" x14ac:dyDescent="0.25">
      <c r="A1040" s="221"/>
      <c r="B1040" s="349"/>
      <c r="C1040" s="289" t="s">
        <v>1280</v>
      </c>
      <c r="D1040" s="314">
        <v>41937</v>
      </c>
      <c r="E1040" s="276">
        <v>0.7</v>
      </c>
      <c r="F1040" s="277" t="s">
        <v>13</v>
      </c>
      <c r="G1040" s="227"/>
      <c r="H1040" s="227"/>
      <c r="I1040" s="227"/>
      <c r="J1040" s="283">
        <v>4467</v>
      </c>
      <c r="K1040" s="323" t="s">
        <v>1271</v>
      </c>
      <c r="L1040" s="26"/>
      <c r="M1040" s="25"/>
      <c r="N1040" s="23" t="str">
        <f t="shared" si="568"/>
        <v/>
      </c>
      <c r="O1040" s="23" t="str">
        <f t="shared" si="569"/>
        <v>◄</v>
      </c>
      <c r="P1040" s="24"/>
      <c r="Q1040" s="21"/>
      <c r="R1040" s="23" t="str">
        <f t="shared" si="570"/>
        <v/>
      </c>
      <c r="S1040" s="23" t="str">
        <f t="shared" si="571"/>
        <v>◄</v>
      </c>
      <c r="T1040" s="22"/>
      <c r="U1040" s="21"/>
      <c r="V1040" s="20"/>
      <c r="W1040" s="19"/>
      <c r="X1040" s="18">
        <f t="shared" si="572"/>
        <v>0</v>
      </c>
      <c r="Y1040" s="17">
        <f t="shared" si="573"/>
        <v>0</v>
      </c>
      <c r="Z1040" s="16"/>
      <c r="AA1040" s="15">
        <f t="shared" si="574"/>
        <v>0</v>
      </c>
      <c r="AB1040" s="14">
        <f t="shared" si="575"/>
        <v>0</v>
      </c>
      <c r="AC1040" s="12"/>
      <c r="AD1040" s="13"/>
      <c r="AE1040" s="12"/>
      <c r="AF1040" s="11"/>
      <c r="AG1040" s="11"/>
      <c r="AH1040" s="5" t="s">
        <v>0</v>
      </c>
      <c r="AI1040" s="4"/>
    </row>
    <row r="1041" spans="1:35" ht="15" customHeight="1" x14ac:dyDescent="0.25">
      <c r="A1041" s="221"/>
      <c r="B1041" s="349"/>
      <c r="C1041" s="247" t="s">
        <v>1279</v>
      </c>
      <c r="D1041" s="314">
        <v>41937</v>
      </c>
      <c r="E1041" s="276">
        <v>7</v>
      </c>
      <c r="F1041" s="277" t="s">
        <v>13</v>
      </c>
      <c r="G1041" s="227"/>
      <c r="H1041" s="227"/>
      <c r="I1041" s="227"/>
      <c r="J1041" s="350"/>
      <c r="K1041" s="317" t="s">
        <v>1278</v>
      </c>
      <c r="L1041" s="26"/>
      <c r="M1041" s="25"/>
      <c r="N1041" s="23" t="str">
        <f t="shared" si="568"/>
        <v/>
      </c>
      <c r="O1041" s="23" t="str">
        <f t="shared" si="569"/>
        <v>◄</v>
      </c>
      <c r="P1041" s="24"/>
      <c r="Q1041" s="21"/>
      <c r="R1041" s="23" t="str">
        <f t="shared" si="570"/>
        <v/>
      </c>
      <c r="S1041" s="23" t="str">
        <f t="shared" si="571"/>
        <v>◄</v>
      </c>
      <c r="T1041" s="22"/>
      <c r="U1041" s="21"/>
      <c r="V1041" s="20"/>
      <c r="W1041" s="19"/>
      <c r="X1041" s="18">
        <f t="shared" si="572"/>
        <v>0</v>
      </c>
      <c r="Y1041" s="17">
        <f t="shared" si="573"/>
        <v>0</v>
      </c>
      <c r="Z1041" s="16"/>
      <c r="AA1041" s="15">
        <f t="shared" si="574"/>
        <v>0</v>
      </c>
      <c r="AB1041" s="14">
        <f t="shared" si="575"/>
        <v>0</v>
      </c>
      <c r="AC1041" s="12"/>
      <c r="AD1041" s="13"/>
      <c r="AE1041" s="12"/>
      <c r="AF1041" s="11"/>
      <c r="AG1041" s="11"/>
      <c r="AH1041" s="5" t="s">
        <v>0</v>
      </c>
      <c r="AI1041" s="4"/>
    </row>
    <row r="1042" spans="1:35" ht="15" customHeight="1" x14ac:dyDescent="0.25">
      <c r="A1042" s="221"/>
      <c r="B1042" s="349"/>
      <c r="C1042" s="289">
        <v>4468</v>
      </c>
      <c r="D1042" s="314">
        <v>41937</v>
      </c>
      <c r="E1042" s="276">
        <v>1.07</v>
      </c>
      <c r="F1042" s="277" t="s">
        <v>2</v>
      </c>
      <c r="G1042" s="227"/>
      <c r="H1042" s="227"/>
      <c r="I1042" s="227"/>
      <c r="J1042" s="350"/>
      <c r="K1042" s="315" t="s">
        <v>1277</v>
      </c>
      <c r="L1042" s="26"/>
      <c r="M1042" s="25"/>
      <c r="N1042" s="23" t="str">
        <f t="shared" si="568"/>
        <v/>
      </c>
      <c r="O1042" s="23" t="str">
        <f t="shared" si="569"/>
        <v>◄</v>
      </c>
      <c r="P1042" s="24"/>
      <c r="Q1042" s="21"/>
      <c r="R1042" s="23" t="str">
        <f t="shared" si="570"/>
        <v/>
      </c>
      <c r="S1042" s="23" t="str">
        <f t="shared" si="571"/>
        <v>◄</v>
      </c>
      <c r="T1042" s="22"/>
      <c r="U1042" s="21"/>
      <c r="V1042" s="20"/>
      <c r="W1042" s="19"/>
      <c r="X1042" s="18">
        <f t="shared" si="572"/>
        <v>0</v>
      </c>
      <c r="Y1042" s="17">
        <f t="shared" si="573"/>
        <v>0</v>
      </c>
      <c r="Z1042" s="16"/>
      <c r="AA1042" s="15">
        <f t="shared" si="574"/>
        <v>0</v>
      </c>
      <c r="AB1042" s="14">
        <f t="shared" si="575"/>
        <v>0</v>
      </c>
      <c r="AC1042" s="12"/>
      <c r="AD1042" s="13"/>
      <c r="AE1042" s="12"/>
      <c r="AF1042" s="11"/>
      <c r="AG1042" s="11"/>
      <c r="AH1042" s="5" t="s">
        <v>0</v>
      </c>
      <c r="AI1042" s="4"/>
    </row>
    <row r="1043" spans="1:35" ht="15" customHeight="1" x14ac:dyDescent="0.25">
      <c r="A1043" s="221"/>
      <c r="B1043" s="349"/>
      <c r="C1043" s="289" t="s">
        <v>1276</v>
      </c>
      <c r="D1043" s="314">
        <v>41937</v>
      </c>
      <c r="E1043" s="276">
        <v>1.07</v>
      </c>
      <c r="F1043" s="277" t="s">
        <v>2</v>
      </c>
      <c r="G1043" s="227"/>
      <c r="H1043" s="227"/>
      <c r="I1043" s="227"/>
      <c r="J1043" s="274">
        <v>4468</v>
      </c>
      <c r="K1043" s="323" t="s">
        <v>1275</v>
      </c>
      <c r="L1043" s="26"/>
      <c r="M1043" s="25"/>
      <c r="N1043" s="23" t="str">
        <f t="shared" si="568"/>
        <v/>
      </c>
      <c r="O1043" s="23" t="str">
        <f t="shared" si="569"/>
        <v>◄</v>
      </c>
      <c r="P1043" s="24"/>
      <c r="Q1043" s="21"/>
      <c r="R1043" s="23" t="str">
        <f t="shared" si="570"/>
        <v/>
      </c>
      <c r="S1043" s="23" t="str">
        <f t="shared" si="571"/>
        <v>◄</v>
      </c>
      <c r="T1043" s="22"/>
      <c r="U1043" s="21"/>
      <c r="V1043" s="20"/>
      <c r="W1043" s="19"/>
      <c r="X1043" s="18">
        <f t="shared" si="572"/>
        <v>0</v>
      </c>
      <c r="Y1043" s="17">
        <f t="shared" si="573"/>
        <v>0</v>
      </c>
      <c r="Z1043" s="16"/>
      <c r="AA1043" s="15">
        <f t="shared" si="574"/>
        <v>0</v>
      </c>
      <c r="AB1043" s="14">
        <f t="shared" si="575"/>
        <v>0</v>
      </c>
      <c r="AC1043" s="12"/>
      <c r="AD1043" s="13"/>
      <c r="AE1043" s="12"/>
      <c r="AF1043" s="11"/>
      <c r="AG1043" s="11"/>
      <c r="AH1043" s="5" t="s">
        <v>0</v>
      </c>
      <c r="AI1043" s="4"/>
    </row>
    <row r="1044" spans="1:35" ht="15" customHeight="1" x14ac:dyDescent="0.25">
      <c r="A1044" s="221"/>
      <c r="B1044" s="349"/>
      <c r="C1044" s="289" t="s">
        <v>1274</v>
      </c>
      <c r="D1044" s="314">
        <v>41937</v>
      </c>
      <c r="E1044" s="276">
        <v>1.07</v>
      </c>
      <c r="F1044" s="277" t="s">
        <v>2</v>
      </c>
      <c r="G1044" s="227"/>
      <c r="H1044" s="227"/>
      <c r="I1044" s="227"/>
      <c r="J1044" s="274">
        <v>4468</v>
      </c>
      <c r="K1044" s="323" t="s">
        <v>1273</v>
      </c>
      <c r="L1044" s="26"/>
      <c r="M1044" s="25"/>
      <c r="N1044" s="23" t="str">
        <f t="shared" si="568"/>
        <v/>
      </c>
      <c r="O1044" s="23" t="str">
        <f t="shared" si="569"/>
        <v>◄</v>
      </c>
      <c r="P1044" s="24"/>
      <c r="Q1044" s="21"/>
      <c r="R1044" s="23" t="str">
        <f t="shared" si="570"/>
        <v/>
      </c>
      <c r="S1044" s="23" t="str">
        <f t="shared" si="571"/>
        <v>◄</v>
      </c>
      <c r="T1044" s="22"/>
      <c r="U1044" s="21"/>
      <c r="V1044" s="20"/>
      <c r="W1044" s="19"/>
      <c r="X1044" s="18">
        <f t="shared" si="572"/>
        <v>0</v>
      </c>
      <c r="Y1044" s="17">
        <f t="shared" si="573"/>
        <v>0</v>
      </c>
      <c r="Z1044" s="16"/>
      <c r="AA1044" s="15">
        <f t="shared" si="574"/>
        <v>0</v>
      </c>
      <c r="AB1044" s="14">
        <f t="shared" si="575"/>
        <v>0</v>
      </c>
      <c r="AC1044" s="12"/>
      <c r="AD1044" s="13"/>
      <c r="AE1044" s="12"/>
      <c r="AF1044" s="11"/>
      <c r="AG1044" s="11"/>
      <c r="AH1044" s="5" t="s">
        <v>0</v>
      </c>
      <c r="AI1044" s="4"/>
    </row>
    <row r="1045" spans="1:35" ht="15" customHeight="1" x14ac:dyDescent="0.25">
      <c r="A1045" s="221"/>
      <c r="B1045" s="349"/>
      <c r="C1045" s="289" t="s">
        <v>1272</v>
      </c>
      <c r="D1045" s="314">
        <v>41937</v>
      </c>
      <c r="E1045" s="276">
        <v>1.07</v>
      </c>
      <c r="F1045" s="277" t="s">
        <v>2</v>
      </c>
      <c r="G1045" s="227"/>
      <c r="H1045" s="227"/>
      <c r="I1045" s="227"/>
      <c r="J1045" s="274">
        <v>4468</v>
      </c>
      <c r="K1045" s="323" t="s">
        <v>1271</v>
      </c>
      <c r="L1045" s="26"/>
      <c r="M1045" s="25"/>
      <c r="N1045" s="23" t="str">
        <f t="shared" si="568"/>
        <v/>
      </c>
      <c r="O1045" s="23" t="str">
        <f t="shared" si="569"/>
        <v>◄</v>
      </c>
      <c r="P1045" s="24"/>
      <c r="Q1045" s="21"/>
      <c r="R1045" s="23" t="str">
        <f t="shared" si="570"/>
        <v/>
      </c>
      <c r="S1045" s="23" t="str">
        <f t="shared" si="571"/>
        <v>◄</v>
      </c>
      <c r="T1045" s="22"/>
      <c r="U1045" s="21"/>
      <c r="V1045" s="20"/>
      <c r="W1045" s="19"/>
      <c r="X1045" s="18">
        <f t="shared" si="572"/>
        <v>0</v>
      </c>
      <c r="Y1045" s="17">
        <f t="shared" si="573"/>
        <v>0</v>
      </c>
      <c r="Z1045" s="16"/>
      <c r="AA1045" s="15">
        <f t="shared" si="574"/>
        <v>0</v>
      </c>
      <c r="AB1045" s="14">
        <f t="shared" si="575"/>
        <v>0</v>
      </c>
      <c r="AC1045" s="12"/>
      <c r="AD1045" s="13"/>
      <c r="AE1045" s="12"/>
      <c r="AF1045" s="11"/>
      <c r="AG1045" s="11"/>
      <c r="AH1045" s="5" t="s">
        <v>0</v>
      </c>
      <c r="AI1045" s="4"/>
    </row>
    <row r="1046" spans="1:35" ht="15" customHeight="1" thickBot="1" x14ac:dyDescent="0.3">
      <c r="A1046" s="221"/>
      <c r="B1046" s="349"/>
      <c r="C1046" s="247" t="s">
        <v>1270</v>
      </c>
      <c r="D1046" s="314">
        <v>41937</v>
      </c>
      <c r="E1046" s="276">
        <v>10.700000000000001</v>
      </c>
      <c r="F1046" s="277" t="s">
        <v>2</v>
      </c>
      <c r="G1046" s="227"/>
      <c r="H1046" s="227"/>
      <c r="I1046" s="227"/>
      <c r="J1046" s="227"/>
      <c r="K1046" s="317" t="s">
        <v>1269</v>
      </c>
      <c r="L1046" s="26"/>
      <c r="M1046" s="25"/>
      <c r="N1046" s="23" t="str">
        <f t="shared" si="568"/>
        <v/>
      </c>
      <c r="O1046" s="23" t="str">
        <f t="shared" si="569"/>
        <v>◄</v>
      </c>
      <c r="P1046" s="24"/>
      <c r="Q1046" s="21"/>
      <c r="R1046" s="23" t="str">
        <f t="shared" si="570"/>
        <v/>
      </c>
      <c r="S1046" s="23" t="str">
        <f t="shared" si="571"/>
        <v>◄</v>
      </c>
      <c r="T1046" s="22"/>
      <c r="U1046" s="21"/>
      <c r="V1046" s="20"/>
      <c r="W1046" s="19"/>
      <c r="X1046" s="18">
        <f t="shared" si="572"/>
        <v>0</v>
      </c>
      <c r="Y1046" s="17">
        <f t="shared" si="573"/>
        <v>0</v>
      </c>
      <c r="Z1046" s="16"/>
      <c r="AA1046" s="15">
        <f t="shared" si="574"/>
        <v>0</v>
      </c>
      <c r="AB1046" s="14">
        <f t="shared" si="575"/>
        <v>0</v>
      </c>
      <c r="AC1046" s="12"/>
      <c r="AD1046" s="13"/>
      <c r="AE1046" s="12"/>
      <c r="AF1046" s="11"/>
      <c r="AG1046" s="11"/>
      <c r="AH1046" s="5" t="s">
        <v>0</v>
      </c>
      <c r="AI1046" s="4"/>
    </row>
    <row r="1047" spans="1:35" ht="15" customHeight="1" thickTop="1" thickBot="1" x14ac:dyDescent="0.25">
      <c r="A1047" s="214">
        <f>ROWS(A1048:A1056)-1</f>
        <v>8</v>
      </c>
      <c r="B1047" s="351" t="s">
        <v>1268</v>
      </c>
      <c r="C1047" s="335"/>
      <c r="D1047" s="335"/>
      <c r="E1047" s="335"/>
      <c r="F1047" s="335"/>
      <c r="G1047" s="335"/>
      <c r="H1047" s="335"/>
      <c r="I1047" s="335"/>
      <c r="J1047" s="335"/>
      <c r="K1047" s="333"/>
      <c r="L1047" s="6">
        <v>42028</v>
      </c>
      <c r="M1047" s="9" t="s">
        <v>1267</v>
      </c>
      <c r="N1047" s="23"/>
      <c r="O1047" s="33" t="str">
        <f>IF(COUNTIF(N1048:N1056,"?")&gt;0,"?",IF(AND(P1047="◄",Q1047="►"),"◄►",IF(P1047="◄","◄",IF(Q1047="►","►",""))))</f>
        <v>◄</v>
      </c>
      <c r="P1047" s="32" t="str">
        <f>IF(SUM(P1048:P1056)+1=ROWS(P1048:P1056)-COUNTIF(P1048:P1056,"-"),"","◄")</f>
        <v>◄</v>
      </c>
      <c r="Q1047" s="31" t="str">
        <f>IF(SUM(Q1048:Q1056)&gt;0,"►","")</f>
        <v/>
      </c>
      <c r="R1047" s="23"/>
      <c r="S1047" s="33" t="str">
        <f>IF(COUNTIF(R1048:R1056,"?")&gt;0,"?",IF(AND(T1047="◄",U1047="►"),"◄►",IF(T1047="◄","◄",IF(U1047="►","►",""))))</f>
        <v>◄</v>
      </c>
      <c r="T1047" s="32" t="str">
        <f>IF(SUM(T1048:T1056)+1=ROWS(T1048:T1056)-COUNTIF(T1048:T1056,"-"),"","◄")</f>
        <v>◄</v>
      </c>
      <c r="U1047" s="31" t="str">
        <f>IF(SUM(U1048:U1056)&gt;0,"►","")</f>
        <v/>
      </c>
      <c r="V1047" s="10">
        <f>ROWS(V1048:V1056)-1</f>
        <v>8</v>
      </c>
      <c r="W1047" s="30">
        <f>SUM(W1048:W1056)-W1056</f>
        <v>0</v>
      </c>
      <c r="X1047" s="29" t="s">
        <v>17</v>
      </c>
      <c r="Y1047" s="28"/>
      <c r="Z1047" s="30">
        <f>SUM(Z1048:Z1056)-Z1056</f>
        <v>0</v>
      </c>
      <c r="AA1047" s="29" t="s">
        <v>17</v>
      </c>
      <c r="AB1047" s="28"/>
      <c r="AC1047" s="43" t="str">
        <f>IF(AD1047="◄","◄",IF(AD1047="ok","►",""))</f>
        <v>◄</v>
      </c>
      <c r="AD1047" s="42" t="str">
        <f>IF(AD1048&gt;0,"OK","◄")</f>
        <v>◄</v>
      </c>
      <c r="AE1047" s="41" t="str">
        <f>IF(AND(AF1047="◄",AG1047="►"),"◄?►",IF(AF1047="◄","◄",IF(AG1047="►","►","")))</f>
        <v>◄</v>
      </c>
      <c r="AF1047" s="32" t="str">
        <f>IF(AF1048&gt;0,"","◄")</f>
        <v>◄</v>
      </c>
      <c r="AG1047" s="31" t="str">
        <f>IF(AG1048&gt;0,"►","")</f>
        <v/>
      </c>
      <c r="AH1047" s="5" t="s">
        <v>0</v>
      </c>
      <c r="AI1047" s="4"/>
    </row>
    <row r="1048" spans="1:35" ht="15" customHeight="1" x14ac:dyDescent="0.25">
      <c r="A1048" s="221"/>
      <c r="B1048" s="352"/>
      <c r="C1048" s="274" t="s">
        <v>1260</v>
      </c>
      <c r="D1048" s="314">
        <v>42028</v>
      </c>
      <c r="E1048" s="276">
        <v>0.72</v>
      </c>
      <c r="F1048" s="277" t="s">
        <v>13</v>
      </c>
      <c r="G1048" s="227"/>
      <c r="H1048" s="227"/>
      <c r="I1048" s="227"/>
      <c r="J1048" s="319"/>
      <c r="K1048" s="353" t="s">
        <v>1266</v>
      </c>
      <c r="L1048" s="26"/>
      <c r="M1048" s="25"/>
      <c r="N1048" s="23" t="str">
        <f t="shared" ref="N1048:N1055" si="576">IF(O1048="?","?","")</f>
        <v/>
      </c>
      <c r="O1048" s="23" t="str">
        <f t="shared" ref="O1048:O1055" si="577">IF(AND(P1048="",Q1048&gt;0),"?",IF(P1048="","◄",IF(Q1048&gt;=1,"►","")))</f>
        <v>◄</v>
      </c>
      <c r="P1048" s="24"/>
      <c r="Q1048" s="21"/>
      <c r="R1048" s="23" t="str">
        <f t="shared" ref="R1048:R1055" si="578">IF(S1048="?","?","")</f>
        <v/>
      </c>
      <c r="S1048" s="23" t="str">
        <f t="shared" ref="S1048:S1055" si="579">IF(AND(T1048="",U1048&gt;0),"?",IF(T1048="","◄",IF(U1048&gt;=1,"►","")))</f>
        <v>◄</v>
      </c>
      <c r="T1048" s="22"/>
      <c r="U1048" s="21"/>
      <c r="V1048" s="20"/>
      <c r="W1048" s="19"/>
      <c r="X1048" s="18">
        <f t="shared" ref="X1048:Y1055" si="580">(P1048*W1048)</f>
        <v>0</v>
      </c>
      <c r="Y1048" s="17">
        <f t="shared" si="580"/>
        <v>0</v>
      </c>
      <c r="Z1048" s="16"/>
      <c r="AA1048" s="15">
        <f t="shared" ref="AA1048:AB1055" si="581">(T1048*Z1048)</f>
        <v>0</v>
      </c>
      <c r="AB1048" s="14">
        <f t="shared" si="581"/>
        <v>0</v>
      </c>
      <c r="AC1048" s="39" t="str">
        <f>IF(AD1048&gt;0,"ok","◄")</f>
        <v>◄</v>
      </c>
      <c r="AD1048" s="40"/>
      <c r="AE1048" s="39" t="str">
        <f>IF(AND(AF1048="",AG1048&gt;0),"?",IF(AF1048="","◄",IF(AG1048&gt;=1,"►","")))</f>
        <v>◄</v>
      </c>
      <c r="AF1048" s="38"/>
      <c r="AG1048" s="37"/>
      <c r="AH1048" s="5" t="s">
        <v>0</v>
      </c>
      <c r="AI1048" s="4"/>
    </row>
    <row r="1049" spans="1:35" ht="15" customHeight="1" x14ac:dyDescent="0.25">
      <c r="A1049" s="221"/>
      <c r="B1049" s="352"/>
      <c r="C1049" s="274">
        <v>4470</v>
      </c>
      <c r="D1049" s="314">
        <v>42028</v>
      </c>
      <c r="E1049" s="276">
        <v>0.72</v>
      </c>
      <c r="F1049" s="277" t="s">
        <v>13</v>
      </c>
      <c r="G1049" s="227"/>
      <c r="H1049" s="227"/>
      <c r="I1049" s="227"/>
      <c r="J1049" s="319"/>
      <c r="K1049" s="353" t="s">
        <v>1265</v>
      </c>
      <c r="L1049" s="26"/>
      <c r="M1049" s="25"/>
      <c r="N1049" s="23" t="str">
        <f t="shared" si="576"/>
        <v/>
      </c>
      <c r="O1049" s="23" t="str">
        <f t="shared" si="577"/>
        <v>◄</v>
      </c>
      <c r="P1049" s="24"/>
      <c r="Q1049" s="21"/>
      <c r="R1049" s="23" t="str">
        <f t="shared" si="578"/>
        <v/>
      </c>
      <c r="S1049" s="23" t="str">
        <f t="shared" si="579"/>
        <v>◄</v>
      </c>
      <c r="T1049" s="22"/>
      <c r="U1049" s="21"/>
      <c r="V1049" s="20"/>
      <c r="W1049" s="19"/>
      <c r="X1049" s="18">
        <f t="shared" si="580"/>
        <v>0</v>
      </c>
      <c r="Y1049" s="17">
        <f t="shared" si="580"/>
        <v>0</v>
      </c>
      <c r="Z1049" s="16"/>
      <c r="AA1049" s="15">
        <f t="shared" si="581"/>
        <v>0</v>
      </c>
      <c r="AB1049" s="14">
        <f t="shared" si="581"/>
        <v>0</v>
      </c>
      <c r="AC1049" s="12"/>
      <c r="AD1049" s="13"/>
      <c r="AE1049" s="12"/>
      <c r="AF1049" s="149" t="str">
        <f>LEFT(M1047,17)</f>
        <v>▬ Philanews Nr. 1</v>
      </c>
      <c r="AG1049" s="150"/>
      <c r="AH1049" s="5" t="s">
        <v>0</v>
      </c>
      <c r="AI1049" s="4"/>
    </row>
    <row r="1050" spans="1:35" ht="15" customHeight="1" x14ac:dyDescent="0.25">
      <c r="A1050" s="221"/>
      <c r="B1050" s="352"/>
      <c r="C1050" s="274">
        <v>4471</v>
      </c>
      <c r="D1050" s="314">
        <v>42028</v>
      </c>
      <c r="E1050" s="276">
        <v>0.72</v>
      </c>
      <c r="F1050" s="277" t="s">
        <v>13</v>
      </c>
      <c r="G1050" s="227"/>
      <c r="H1050" s="227"/>
      <c r="I1050" s="227"/>
      <c r="J1050" s="319"/>
      <c r="K1050" s="353" t="s">
        <v>1264</v>
      </c>
      <c r="L1050" s="26"/>
      <c r="M1050" s="25"/>
      <c r="N1050" s="23" t="str">
        <f t="shared" si="576"/>
        <v/>
      </c>
      <c r="O1050" s="23" t="str">
        <f t="shared" si="577"/>
        <v>◄</v>
      </c>
      <c r="P1050" s="24"/>
      <c r="Q1050" s="21"/>
      <c r="R1050" s="23" t="str">
        <f t="shared" si="578"/>
        <v/>
      </c>
      <c r="S1050" s="23" t="str">
        <f t="shared" si="579"/>
        <v>◄</v>
      </c>
      <c r="T1050" s="22"/>
      <c r="U1050" s="21"/>
      <c r="V1050" s="20"/>
      <c r="W1050" s="19"/>
      <c r="X1050" s="18">
        <f t="shared" si="580"/>
        <v>0</v>
      </c>
      <c r="Y1050" s="17">
        <f t="shared" si="580"/>
        <v>0</v>
      </c>
      <c r="Z1050" s="16"/>
      <c r="AA1050" s="15">
        <f t="shared" si="581"/>
        <v>0</v>
      </c>
      <c r="AB1050" s="14">
        <f t="shared" si="581"/>
        <v>0</v>
      </c>
      <c r="AC1050" s="12"/>
      <c r="AD1050" s="13"/>
      <c r="AE1050" s="12"/>
      <c r="AF1050" s="151"/>
      <c r="AG1050" s="152"/>
      <c r="AH1050" s="5" t="s">
        <v>0</v>
      </c>
      <c r="AI1050" s="4"/>
    </row>
    <row r="1051" spans="1:35" ht="15" customHeight="1" x14ac:dyDescent="0.25">
      <c r="A1051" s="221"/>
      <c r="B1051" s="352"/>
      <c r="C1051" s="274">
        <v>4472</v>
      </c>
      <c r="D1051" s="314">
        <v>42028</v>
      </c>
      <c r="E1051" s="276">
        <v>0.72</v>
      </c>
      <c r="F1051" s="277" t="s">
        <v>13</v>
      </c>
      <c r="G1051" s="227"/>
      <c r="H1051" s="227"/>
      <c r="I1051" s="227"/>
      <c r="J1051" s="319"/>
      <c r="K1051" s="353" t="s">
        <v>1263</v>
      </c>
      <c r="L1051" s="26"/>
      <c r="M1051" s="25"/>
      <c r="N1051" s="23" t="str">
        <f t="shared" si="576"/>
        <v/>
      </c>
      <c r="O1051" s="23" t="str">
        <f t="shared" si="577"/>
        <v>◄</v>
      </c>
      <c r="P1051" s="24"/>
      <c r="Q1051" s="21"/>
      <c r="R1051" s="23" t="str">
        <f t="shared" si="578"/>
        <v/>
      </c>
      <c r="S1051" s="23" t="str">
        <f t="shared" si="579"/>
        <v>◄</v>
      </c>
      <c r="T1051" s="22"/>
      <c r="U1051" s="21"/>
      <c r="V1051" s="20"/>
      <c r="W1051" s="19"/>
      <c r="X1051" s="18">
        <f t="shared" si="580"/>
        <v>0</v>
      </c>
      <c r="Y1051" s="17">
        <f t="shared" si="580"/>
        <v>0</v>
      </c>
      <c r="Z1051" s="16"/>
      <c r="AA1051" s="15">
        <f t="shared" si="581"/>
        <v>0</v>
      </c>
      <c r="AB1051" s="14">
        <f t="shared" si="581"/>
        <v>0</v>
      </c>
      <c r="AC1051" s="12"/>
      <c r="AD1051" s="13"/>
      <c r="AE1051" s="12"/>
      <c r="AF1051" s="36" t="s">
        <v>47</v>
      </c>
      <c r="AG1051" s="35">
        <f>D1048</f>
        <v>42028</v>
      </c>
      <c r="AH1051" s="5" t="s">
        <v>0</v>
      </c>
      <c r="AI1051" s="4"/>
    </row>
    <row r="1052" spans="1:35" ht="15" customHeight="1" x14ac:dyDescent="0.25">
      <c r="A1052" s="221"/>
      <c r="B1052" s="352"/>
      <c r="C1052" s="274">
        <v>4473</v>
      </c>
      <c r="D1052" s="314">
        <v>42028</v>
      </c>
      <c r="E1052" s="276">
        <v>0.72</v>
      </c>
      <c r="F1052" s="277" t="s">
        <v>13</v>
      </c>
      <c r="G1052" s="227"/>
      <c r="H1052" s="227"/>
      <c r="I1052" s="227"/>
      <c r="J1052" s="319"/>
      <c r="K1052" s="353" t="s">
        <v>1262</v>
      </c>
      <c r="L1052" s="26"/>
      <c r="M1052" s="25"/>
      <c r="N1052" s="23" t="str">
        <f t="shared" si="576"/>
        <v/>
      </c>
      <c r="O1052" s="23" t="str">
        <f t="shared" si="577"/>
        <v>◄</v>
      </c>
      <c r="P1052" s="24"/>
      <c r="Q1052" s="21"/>
      <c r="R1052" s="23" t="str">
        <f t="shared" si="578"/>
        <v/>
      </c>
      <c r="S1052" s="23" t="str">
        <f t="shared" si="579"/>
        <v>◄</v>
      </c>
      <c r="T1052" s="22"/>
      <c r="U1052" s="21"/>
      <c r="V1052" s="20"/>
      <c r="W1052" s="19"/>
      <c r="X1052" s="18">
        <f t="shared" si="580"/>
        <v>0</v>
      </c>
      <c r="Y1052" s="17">
        <f t="shared" si="580"/>
        <v>0</v>
      </c>
      <c r="Z1052" s="16"/>
      <c r="AA1052" s="15">
        <f t="shared" si="581"/>
        <v>0</v>
      </c>
      <c r="AB1052" s="14">
        <f t="shared" si="581"/>
        <v>0</v>
      </c>
      <c r="AC1052" s="12"/>
      <c r="AD1052" s="13"/>
      <c r="AE1052" s="12"/>
      <c r="AF1052" s="11"/>
      <c r="AG1052" s="11"/>
      <c r="AH1052" s="5" t="s">
        <v>0</v>
      </c>
      <c r="AI1052" s="4"/>
    </row>
    <row r="1053" spans="1:35" ht="15" customHeight="1" x14ac:dyDescent="0.25">
      <c r="A1053" s="221"/>
      <c r="B1053" s="352"/>
      <c r="C1053" s="281" t="s">
        <v>1261</v>
      </c>
      <c r="D1053" s="314">
        <v>42028</v>
      </c>
      <c r="E1053" s="276">
        <v>2.16</v>
      </c>
      <c r="F1053" s="277" t="s">
        <v>13</v>
      </c>
      <c r="G1053" s="227"/>
      <c r="H1053" s="274" t="s">
        <v>1260</v>
      </c>
      <c r="I1053" s="274">
        <v>4471</v>
      </c>
      <c r="J1053" s="274">
        <v>4472</v>
      </c>
      <c r="K1053" s="354" t="s">
        <v>326</v>
      </c>
      <c r="L1053" s="26"/>
      <c r="M1053" s="25"/>
      <c r="N1053" s="23" t="str">
        <f t="shared" si="576"/>
        <v/>
      </c>
      <c r="O1053" s="23" t="str">
        <f t="shared" si="577"/>
        <v>◄</v>
      </c>
      <c r="P1053" s="24"/>
      <c r="Q1053" s="21"/>
      <c r="R1053" s="23" t="str">
        <f t="shared" si="578"/>
        <v/>
      </c>
      <c r="S1053" s="23" t="str">
        <f t="shared" si="579"/>
        <v>◄</v>
      </c>
      <c r="T1053" s="22"/>
      <c r="U1053" s="21"/>
      <c r="V1053" s="20"/>
      <c r="W1053" s="19"/>
      <c r="X1053" s="18">
        <f t="shared" si="580"/>
        <v>0</v>
      </c>
      <c r="Y1053" s="17">
        <f t="shared" si="580"/>
        <v>0</v>
      </c>
      <c r="Z1053" s="16"/>
      <c r="AA1053" s="15">
        <f t="shared" si="581"/>
        <v>0</v>
      </c>
      <c r="AB1053" s="14">
        <f t="shared" si="581"/>
        <v>0</v>
      </c>
      <c r="AC1053" s="12"/>
      <c r="AD1053" s="13"/>
      <c r="AE1053" s="12"/>
      <c r="AF1053" s="11"/>
      <c r="AG1053" s="11"/>
      <c r="AH1053" s="5" t="s">
        <v>0</v>
      </c>
      <c r="AI1053" s="4"/>
    </row>
    <row r="1054" spans="1:35" ht="15" customHeight="1" x14ac:dyDescent="0.25">
      <c r="A1054" s="221"/>
      <c r="B1054" s="352"/>
      <c r="C1054" s="281" t="s">
        <v>1259</v>
      </c>
      <c r="D1054" s="314">
        <v>42028</v>
      </c>
      <c r="E1054" s="276">
        <v>2.16</v>
      </c>
      <c r="F1054" s="277" t="s">
        <v>13</v>
      </c>
      <c r="G1054" s="227"/>
      <c r="H1054" s="274">
        <v>4471</v>
      </c>
      <c r="I1054" s="274">
        <v>4472</v>
      </c>
      <c r="J1054" s="274">
        <v>4473</v>
      </c>
      <c r="K1054" s="354" t="s">
        <v>1258</v>
      </c>
      <c r="L1054" s="26"/>
      <c r="M1054" s="25"/>
      <c r="N1054" s="23" t="str">
        <f t="shared" si="576"/>
        <v/>
      </c>
      <c r="O1054" s="23" t="str">
        <f t="shared" si="577"/>
        <v>◄</v>
      </c>
      <c r="P1054" s="24"/>
      <c r="Q1054" s="21"/>
      <c r="R1054" s="23" t="str">
        <f t="shared" si="578"/>
        <v/>
      </c>
      <c r="S1054" s="23" t="str">
        <f t="shared" si="579"/>
        <v>◄</v>
      </c>
      <c r="T1054" s="22"/>
      <c r="U1054" s="21"/>
      <c r="V1054" s="20"/>
      <c r="W1054" s="19"/>
      <c r="X1054" s="18">
        <f t="shared" si="580"/>
        <v>0</v>
      </c>
      <c r="Y1054" s="17">
        <f t="shared" si="580"/>
        <v>0</v>
      </c>
      <c r="Z1054" s="16"/>
      <c r="AA1054" s="15">
        <f t="shared" si="581"/>
        <v>0</v>
      </c>
      <c r="AB1054" s="14">
        <f t="shared" si="581"/>
        <v>0</v>
      </c>
      <c r="AC1054" s="12"/>
      <c r="AD1054" s="13"/>
      <c r="AE1054" s="12"/>
      <c r="AF1054" s="11"/>
      <c r="AG1054" s="11"/>
      <c r="AH1054" s="5" t="s">
        <v>0</v>
      </c>
      <c r="AI1054" s="4"/>
    </row>
    <row r="1055" spans="1:35" ht="15" customHeight="1" thickBot="1" x14ac:dyDescent="0.3">
      <c r="A1055" s="221"/>
      <c r="B1055" s="352"/>
      <c r="C1055" s="247" t="s">
        <v>1257</v>
      </c>
      <c r="D1055" s="314">
        <v>42028</v>
      </c>
      <c r="E1055" s="276">
        <v>3.5999999999999996</v>
      </c>
      <c r="F1055" s="277" t="s">
        <v>13</v>
      </c>
      <c r="G1055" s="227"/>
      <c r="H1055" s="227"/>
      <c r="I1055" s="227"/>
      <c r="J1055" s="319"/>
      <c r="K1055" s="355" t="s">
        <v>1256</v>
      </c>
      <c r="L1055" s="26"/>
      <c r="M1055" s="25"/>
      <c r="N1055" s="23" t="str">
        <f t="shared" si="576"/>
        <v/>
      </c>
      <c r="O1055" s="23" t="str">
        <f t="shared" si="577"/>
        <v>◄</v>
      </c>
      <c r="P1055" s="24"/>
      <c r="Q1055" s="21"/>
      <c r="R1055" s="23" t="str">
        <f t="shared" si="578"/>
        <v/>
      </c>
      <c r="S1055" s="23" t="str">
        <f t="shared" si="579"/>
        <v>◄</v>
      </c>
      <c r="T1055" s="22"/>
      <c r="U1055" s="21"/>
      <c r="V1055" s="20"/>
      <c r="W1055" s="19"/>
      <c r="X1055" s="18">
        <f t="shared" si="580"/>
        <v>0</v>
      </c>
      <c r="Y1055" s="17">
        <f t="shared" si="580"/>
        <v>0</v>
      </c>
      <c r="Z1055" s="16"/>
      <c r="AA1055" s="15">
        <f t="shared" si="581"/>
        <v>0</v>
      </c>
      <c r="AB1055" s="14">
        <f t="shared" si="581"/>
        <v>0</v>
      </c>
      <c r="AC1055" s="12"/>
      <c r="AD1055" s="13"/>
      <c r="AE1055" s="12"/>
      <c r="AF1055" s="11"/>
      <c r="AG1055" s="11"/>
      <c r="AH1055" s="5" t="s">
        <v>0</v>
      </c>
      <c r="AI1055" s="4"/>
    </row>
    <row r="1056" spans="1:35" ht="15" customHeight="1" thickTop="1" thickBot="1" x14ac:dyDescent="0.25">
      <c r="A1056" s="214">
        <f>ROWS(A1057:A1068)-1</f>
        <v>11</v>
      </c>
      <c r="B1056" s="351" t="s">
        <v>1255</v>
      </c>
      <c r="C1056" s="351"/>
      <c r="D1056" s="351"/>
      <c r="E1056" s="351"/>
      <c r="F1056" s="356"/>
      <c r="G1056" s="351"/>
      <c r="H1056" s="351"/>
      <c r="I1056" s="351"/>
      <c r="J1056" s="351"/>
      <c r="K1056" s="333"/>
      <c r="L1056" s="6">
        <v>42028</v>
      </c>
      <c r="M1056" s="9" t="s">
        <v>1254</v>
      </c>
      <c r="N1056" s="23"/>
      <c r="O1056" s="33" t="str">
        <f>IF(COUNTIF(N1057:N1068,"?")&gt;0,"?",IF(AND(P1056="◄",Q1056="►"),"◄►",IF(P1056="◄","◄",IF(Q1056="►","►",""))))</f>
        <v>◄</v>
      </c>
      <c r="P1056" s="32" t="str">
        <f>IF(SUM(P1057:P1068)+1=ROWS(P1057:P1068)-COUNTIF(P1057:P1068,"-"),"","◄")</f>
        <v>◄</v>
      </c>
      <c r="Q1056" s="31" t="str">
        <f>IF(SUM(Q1057:Q1068)&gt;0,"►","")</f>
        <v/>
      </c>
      <c r="R1056" s="23"/>
      <c r="S1056" s="33" t="str">
        <f>IF(COUNTIF(R1057:R1068,"?")&gt;0,"?",IF(AND(T1056="◄",U1056="►"),"◄►",IF(T1056="◄","◄",IF(U1056="►","►",""))))</f>
        <v>◄</v>
      </c>
      <c r="T1056" s="32" t="str">
        <f>IF(SUM(T1057:T1068)+1=ROWS(T1057:T1068)-COUNTIF(T1057:T1068,"-"),"","◄")</f>
        <v>◄</v>
      </c>
      <c r="U1056" s="31" t="str">
        <f>IF(SUM(U1057:U1068)&gt;0,"►","")</f>
        <v/>
      </c>
      <c r="V1056" s="10">
        <f>ROWS(V1057:V1068)-1</f>
        <v>11</v>
      </c>
      <c r="W1056" s="30">
        <f>SUM(W1057:W1068)-W1068</f>
        <v>0</v>
      </c>
      <c r="X1056" s="29" t="s">
        <v>17</v>
      </c>
      <c r="Y1056" s="28"/>
      <c r="Z1056" s="30">
        <f>SUM(Z1057:Z1068)-Z1068</f>
        <v>0</v>
      </c>
      <c r="AA1056" s="29" t="s">
        <v>17</v>
      </c>
      <c r="AB1056" s="28"/>
      <c r="AC1056" s="12"/>
      <c r="AD1056" s="13"/>
      <c r="AE1056" s="12"/>
      <c r="AF1056" s="11"/>
      <c r="AG1056" s="11"/>
      <c r="AH1056" s="5" t="s">
        <v>0</v>
      </c>
      <c r="AI1056" s="4"/>
    </row>
    <row r="1057" spans="1:35" ht="15" customHeight="1" x14ac:dyDescent="0.25">
      <c r="A1057" s="221"/>
      <c r="B1057" s="352"/>
      <c r="C1057" s="274" t="s">
        <v>1253</v>
      </c>
      <c r="D1057" s="314">
        <v>42028</v>
      </c>
      <c r="E1057" s="276">
        <v>0.72</v>
      </c>
      <c r="F1057" s="277" t="s">
        <v>13</v>
      </c>
      <c r="G1057" s="227"/>
      <c r="H1057" s="227"/>
      <c r="I1057" s="227"/>
      <c r="J1057" s="319"/>
      <c r="K1057" s="353" t="s">
        <v>1252</v>
      </c>
      <c r="L1057" s="26"/>
      <c r="M1057" s="25"/>
      <c r="N1057" s="23" t="str">
        <f t="shared" ref="N1057:N1067" si="582">IF(O1057="?","?","")</f>
        <v/>
      </c>
      <c r="O1057" s="23" t="str">
        <f t="shared" ref="O1057:O1067" si="583">IF(AND(P1057="",Q1057&gt;0),"?",IF(P1057="","◄",IF(Q1057&gt;=1,"►","")))</f>
        <v>◄</v>
      </c>
      <c r="P1057" s="24"/>
      <c r="Q1057" s="21"/>
      <c r="R1057" s="23" t="str">
        <f t="shared" ref="R1057:R1067" si="584">IF(S1057="?","?","")</f>
        <v/>
      </c>
      <c r="S1057" s="23" t="str">
        <f t="shared" ref="S1057:S1067" si="585">IF(AND(T1057="",U1057&gt;0),"?",IF(T1057="","◄",IF(U1057&gt;=1,"►","")))</f>
        <v>◄</v>
      </c>
      <c r="T1057" s="22"/>
      <c r="U1057" s="21"/>
      <c r="V1057" s="20"/>
      <c r="W1057" s="19"/>
      <c r="X1057" s="18">
        <f t="shared" ref="X1057:X1067" si="586">(P1057*W1057)</f>
        <v>0</v>
      </c>
      <c r="Y1057" s="17">
        <f t="shared" ref="Y1057:Y1067" si="587">(Q1057*X1057)</f>
        <v>0</v>
      </c>
      <c r="Z1057" s="16"/>
      <c r="AA1057" s="15">
        <f t="shared" ref="AA1057:AA1067" si="588">(T1057*Z1057)</f>
        <v>0</v>
      </c>
      <c r="AB1057" s="14">
        <f t="shared" ref="AB1057:AB1067" si="589">(U1057*AA1057)</f>
        <v>0</v>
      </c>
      <c r="AC1057" s="12"/>
      <c r="AD1057" s="13"/>
      <c r="AE1057" s="12"/>
      <c r="AF1057" s="11"/>
      <c r="AG1057" s="11"/>
      <c r="AH1057" s="5" t="s">
        <v>0</v>
      </c>
      <c r="AI1057" s="4"/>
    </row>
    <row r="1058" spans="1:35" ht="15" customHeight="1" x14ac:dyDescent="0.25">
      <c r="A1058" s="221"/>
      <c r="B1058" s="352"/>
      <c r="C1058" s="274">
        <v>4475</v>
      </c>
      <c r="D1058" s="314">
        <v>42028</v>
      </c>
      <c r="E1058" s="276">
        <v>0.72</v>
      </c>
      <c r="F1058" s="277" t="s">
        <v>13</v>
      </c>
      <c r="G1058" s="227"/>
      <c r="H1058" s="227"/>
      <c r="I1058" s="227"/>
      <c r="J1058" s="319"/>
      <c r="K1058" s="353" t="s">
        <v>1251</v>
      </c>
      <c r="L1058" s="26"/>
      <c r="M1058" s="25"/>
      <c r="N1058" s="23" t="str">
        <f t="shared" si="582"/>
        <v/>
      </c>
      <c r="O1058" s="23" t="str">
        <f t="shared" si="583"/>
        <v>◄</v>
      </c>
      <c r="P1058" s="24"/>
      <c r="Q1058" s="21"/>
      <c r="R1058" s="23" t="str">
        <f t="shared" si="584"/>
        <v/>
      </c>
      <c r="S1058" s="23" t="str">
        <f t="shared" si="585"/>
        <v>◄</v>
      </c>
      <c r="T1058" s="22"/>
      <c r="U1058" s="21"/>
      <c r="V1058" s="20"/>
      <c r="W1058" s="19"/>
      <c r="X1058" s="18">
        <f t="shared" si="586"/>
        <v>0</v>
      </c>
      <c r="Y1058" s="17">
        <f t="shared" si="587"/>
        <v>0</v>
      </c>
      <c r="Z1058" s="16"/>
      <c r="AA1058" s="15">
        <f t="shared" si="588"/>
        <v>0</v>
      </c>
      <c r="AB1058" s="14">
        <f t="shared" si="589"/>
        <v>0</v>
      </c>
      <c r="AC1058" s="12"/>
      <c r="AD1058" s="13"/>
      <c r="AE1058" s="12"/>
      <c r="AF1058" s="11"/>
      <c r="AG1058" s="11"/>
      <c r="AH1058" s="5" t="s">
        <v>0</v>
      </c>
      <c r="AI1058" s="4"/>
    </row>
    <row r="1059" spans="1:35" ht="15" customHeight="1" x14ac:dyDescent="0.25">
      <c r="A1059" s="221"/>
      <c r="B1059" s="352"/>
      <c r="C1059" s="274">
        <v>4476</v>
      </c>
      <c r="D1059" s="314">
        <v>42028</v>
      </c>
      <c r="E1059" s="276">
        <v>0.72</v>
      </c>
      <c r="F1059" s="277" t="s">
        <v>13</v>
      </c>
      <c r="G1059" s="227"/>
      <c r="H1059" s="227"/>
      <c r="I1059" s="227"/>
      <c r="J1059" s="319"/>
      <c r="K1059" s="353" t="s">
        <v>1250</v>
      </c>
      <c r="L1059" s="26"/>
      <c r="M1059" s="25"/>
      <c r="N1059" s="23" t="str">
        <f t="shared" si="582"/>
        <v/>
      </c>
      <c r="O1059" s="23" t="str">
        <f t="shared" si="583"/>
        <v>◄</v>
      </c>
      <c r="P1059" s="24"/>
      <c r="Q1059" s="21"/>
      <c r="R1059" s="23" t="str">
        <f t="shared" si="584"/>
        <v/>
      </c>
      <c r="S1059" s="23" t="str">
        <f t="shared" si="585"/>
        <v>◄</v>
      </c>
      <c r="T1059" s="22"/>
      <c r="U1059" s="21"/>
      <c r="V1059" s="20"/>
      <c r="W1059" s="19"/>
      <c r="X1059" s="18">
        <f t="shared" si="586"/>
        <v>0</v>
      </c>
      <c r="Y1059" s="17">
        <f t="shared" si="587"/>
        <v>0</v>
      </c>
      <c r="Z1059" s="16"/>
      <c r="AA1059" s="15">
        <f t="shared" si="588"/>
        <v>0</v>
      </c>
      <c r="AB1059" s="14">
        <f t="shared" si="589"/>
        <v>0</v>
      </c>
      <c r="AC1059" s="12"/>
      <c r="AD1059" s="13"/>
      <c r="AE1059" s="12"/>
      <c r="AF1059" s="11"/>
      <c r="AG1059" s="11"/>
      <c r="AH1059" s="5" t="s">
        <v>0</v>
      </c>
      <c r="AI1059" s="4"/>
    </row>
    <row r="1060" spans="1:35" ht="15" customHeight="1" x14ac:dyDescent="0.25">
      <c r="A1060" s="221"/>
      <c r="B1060" s="352"/>
      <c r="C1060" s="274">
        <v>4477</v>
      </c>
      <c r="D1060" s="314">
        <v>42028</v>
      </c>
      <c r="E1060" s="276">
        <v>0.72</v>
      </c>
      <c r="F1060" s="277" t="s">
        <v>13</v>
      </c>
      <c r="G1060" s="227"/>
      <c r="H1060" s="227"/>
      <c r="I1060" s="227"/>
      <c r="J1060" s="319"/>
      <c r="K1060" s="353" t="s">
        <v>1249</v>
      </c>
      <c r="L1060" s="26"/>
      <c r="M1060" s="25"/>
      <c r="N1060" s="23" t="str">
        <f t="shared" si="582"/>
        <v/>
      </c>
      <c r="O1060" s="23" t="str">
        <f t="shared" si="583"/>
        <v>◄</v>
      </c>
      <c r="P1060" s="24"/>
      <c r="Q1060" s="21"/>
      <c r="R1060" s="23" t="str">
        <f t="shared" si="584"/>
        <v/>
      </c>
      <c r="S1060" s="23" t="str">
        <f t="shared" si="585"/>
        <v>◄</v>
      </c>
      <c r="T1060" s="22"/>
      <c r="U1060" s="21"/>
      <c r="V1060" s="20"/>
      <c r="W1060" s="19"/>
      <c r="X1060" s="18">
        <f t="shared" si="586"/>
        <v>0</v>
      </c>
      <c r="Y1060" s="17">
        <f t="shared" si="587"/>
        <v>0</v>
      </c>
      <c r="Z1060" s="16"/>
      <c r="AA1060" s="15">
        <f t="shared" si="588"/>
        <v>0</v>
      </c>
      <c r="AB1060" s="14">
        <f t="shared" si="589"/>
        <v>0</v>
      </c>
      <c r="AC1060" s="12"/>
      <c r="AD1060" s="13"/>
      <c r="AE1060" s="12"/>
      <c r="AF1060" s="11"/>
      <c r="AG1060" s="11"/>
      <c r="AH1060" s="5" t="s">
        <v>0</v>
      </c>
      <c r="AI1060" s="4"/>
    </row>
    <row r="1061" spans="1:35" ht="15" customHeight="1" x14ac:dyDescent="0.25">
      <c r="A1061" s="221"/>
      <c r="B1061" s="352"/>
      <c r="C1061" s="274">
        <v>4478</v>
      </c>
      <c r="D1061" s="314">
        <v>42028</v>
      </c>
      <c r="E1061" s="276">
        <v>0.72</v>
      </c>
      <c r="F1061" s="277" t="s">
        <v>13</v>
      </c>
      <c r="G1061" s="227"/>
      <c r="H1061" s="227"/>
      <c r="I1061" s="227"/>
      <c r="J1061" s="319"/>
      <c r="K1061" s="353" t="s">
        <v>1248</v>
      </c>
      <c r="L1061" s="26"/>
      <c r="M1061" s="25"/>
      <c r="N1061" s="23" t="str">
        <f t="shared" si="582"/>
        <v/>
      </c>
      <c r="O1061" s="23" t="str">
        <f t="shared" si="583"/>
        <v>◄</v>
      </c>
      <c r="P1061" s="24"/>
      <c r="Q1061" s="21"/>
      <c r="R1061" s="23" t="str">
        <f t="shared" si="584"/>
        <v/>
      </c>
      <c r="S1061" s="23" t="str">
        <f t="shared" si="585"/>
        <v>◄</v>
      </c>
      <c r="T1061" s="22"/>
      <c r="U1061" s="21"/>
      <c r="V1061" s="20"/>
      <c r="W1061" s="19"/>
      <c r="X1061" s="18">
        <f t="shared" si="586"/>
        <v>0</v>
      </c>
      <c r="Y1061" s="17">
        <f t="shared" si="587"/>
        <v>0</v>
      </c>
      <c r="Z1061" s="16"/>
      <c r="AA1061" s="15">
        <f t="shared" si="588"/>
        <v>0</v>
      </c>
      <c r="AB1061" s="14">
        <f t="shared" si="589"/>
        <v>0</v>
      </c>
      <c r="AC1061" s="12"/>
      <c r="AD1061" s="13"/>
      <c r="AE1061" s="12"/>
      <c r="AF1061" s="11"/>
      <c r="AG1061" s="11"/>
      <c r="AH1061" s="5" t="s">
        <v>0</v>
      </c>
      <c r="AI1061" s="4"/>
    </row>
    <row r="1062" spans="1:35" ht="15" customHeight="1" x14ac:dyDescent="0.25">
      <c r="A1062" s="221"/>
      <c r="B1062" s="352"/>
      <c r="C1062" s="274">
        <v>4479</v>
      </c>
      <c r="D1062" s="314">
        <v>42028</v>
      </c>
      <c r="E1062" s="276">
        <v>0.72</v>
      </c>
      <c r="F1062" s="277" t="s">
        <v>13</v>
      </c>
      <c r="G1062" s="227"/>
      <c r="H1062" s="227"/>
      <c r="I1062" s="227"/>
      <c r="J1062" s="319"/>
      <c r="K1062" s="353" t="s">
        <v>1247</v>
      </c>
      <c r="L1062" s="26"/>
      <c r="M1062" s="25"/>
      <c r="N1062" s="23" t="str">
        <f t="shared" si="582"/>
        <v/>
      </c>
      <c r="O1062" s="23" t="str">
        <f t="shared" si="583"/>
        <v>◄</v>
      </c>
      <c r="P1062" s="24"/>
      <c r="Q1062" s="21"/>
      <c r="R1062" s="23" t="str">
        <f t="shared" si="584"/>
        <v/>
      </c>
      <c r="S1062" s="23" t="str">
        <f t="shared" si="585"/>
        <v>◄</v>
      </c>
      <c r="T1062" s="22"/>
      <c r="U1062" s="21"/>
      <c r="V1062" s="20"/>
      <c r="W1062" s="19"/>
      <c r="X1062" s="18">
        <f t="shared" si="586"/>
        <v>0</v>
      </c>
      <c r="Y1062" s="17">
        <f t="shared" si="587"/>
        <v>0</v>
      </c>
      <c r="Z1062" s="16"/>
      <c r="AA1062" s="15">
        <f t="shared" si="588"/>
        <v>0</v>
      </c>
      <c r="AB1062" s="14">
        <f t="shared" si="589"/>
        <v>0</v>
      </c>
      <c r="AC1062" s="12"/>
      <c r="AD1062" s="13"/>
      <c r="AE1062" s="12"/>
      <c r="AF1062" s="11"/>
      <c r="AG1062" s="11"/>
      <c r="AH1062" s="5" t="s">
        <v>0</v>
      </c>
      <c r="AI1062" s="4"/>
    </row>
    <row r="1063" spans="1:35" ht="15" customHeight="1" x14ac:dyDescent="0.25">
      <c r="A1063" s="221"/>
      <c r="B1063" s="352"/>
      <c r="C1063" s="274">
        <v>4480</v>
      </c>
      <c r="D1063" s="314">
        <v>42028</v>
      </c>
      <c r="E1063" s="276">
        <v>0.72</v>
      </c>
      <c r="F1063" s="277" t="s">
        <v>13</v>
      </c>
      <c r="G1063" s="227"/>
      <c r="H1063" s="227"/>
      <c r="I1063" s="227"/>
      <c r="J1063" s="319"/>
      <c r="K1063" s="353" t="s">
        <v>1246</v>
      </c>
      <c r="L1063" s="26"/>
      <c r="M1063" s="25"/>
      <c r="N1063" s="23" t="str">
        <f t="shared" si="582"/>
        <v/>
      </c>
      <c r="O1063" s="23" t="str">
        <f t="shared" si="583"/>
        <v>◄</v>
      </c>
      <c r="P1063" s="24"/>
      <c r="Q1063" s="21"/>
      <c r="R1063" s="23" t="str">
        <f t="shared" si="584"/>
        <v/>
      </c>
      <c r="S1063" s="23" t="str">
        <f t="shared" si="585"/>
        <v>◄</v>
      </c>
      <c r="T1063" s="22"/>
      <c r="U1063" s="21"/>
      <c r="V1063" s="20"/>
      <c r="W1063" s="19"/>
      <c r="X1063" s="18">
        <f t="shared" si="586"/>
        <v>0</v>
      </c>
      <c r="Y1063" s="17">
        <f t="shared" si="587"/>
        <v>0</v>
      </c>
      <c r="Z1063" s="16"/>
      <c r="AA1063" s="15">
        <f t="shared" si="588"/>
        <v>0</v>
      </c>
      <c r="AB1063" s="14">
        <f t="shared" si="589"/>
        <v>0</v>
      </c>
      <c r="AC1063" s="12"/>
      <c r="AD1063" s="13"/>
      <c r="AE1063" s="12"/>
      <c r="AF1063" s="11"/>
      <c r="AG1063" s="11"/>
      <c r="AH1063" s="5" t="s">
        <v>0</v>
      </c>
      <c r="AI1063" s="4"/>
    </row>
    <row r="1064" spans="1:35" ht="15" customHeight="1" x14ac:dyDescent="0.25">
      <c r="A1064" s="221"/>
      <c r="B1064" s="352"/>
      <c r="C1064" s="274">
        <v>4481</v>
      </c>
      <c r="D1064" s="314">
        <v>42028</v>
      </c>
      <c r="E1064" s="276">
        <v>0.72</v>
      </c>
      <c r="F1064" s="277" t="s">
        <v>13</v>
      </c>
      <c r="G1064" s="227"/>
      <c r="H1064" s="227"/>
      <c r="I1064" s="227"/>
      <c r="J1064" s="319"/>
      <c r="K1064" s="353" t="s">
        <v>1245</v>
      </c>
      <c r="L1064" s="26"/>
      <c r="M1064" s="25"/>
      <c r="N1064" s="23" t="str">
        <f t="shared" si="582"/>
        <v/>
      </c>
      <c r="O1064" s="23" t="str">
        <f t="shared" si="583"/>
        <v>◄</v>
      </c>
      <c r="P1064" s="24"/>
      <c r="Q1064" s="21"/>
      <c r="R1064" s="23" t="str">
        <f t="shared" si="584"/>
        <v/>
      </c>
      <c r="S1064" s="23" t="str">
        <f t="shared" si="585"/>
        <v>◄</v>
      </c>
      <c r="T1064" s="22"/>
      <c r="U1064" s="21"/>
      <c r="V1064" s="20"/>
      <c r="W1064" s="19"/>
      <c r="X1064" s="18">
        <f t="shared" si="586"/>
        <v>0</v>
      </c>
      <c r="Y1064" s="17">
        <f t="shared" si="587"/>
        <v>0</v>
      </c>
      <c r="Z1064" s="16"/>
      <c r="AA1064" s="15">
        <f t="shared" si="588"/>
        <v>0</v>
      </c>
      <c r="AB1064" s="14">
        <f t="shared" si="589"/>
        <v>0</v>
      </c>
      <c r="AC1064" s="12"/>
      <c r="AD1064" s="13"/>
      <c r="AE1064" s="12"/>
      <c r="AF1064" s="11"/>
      <c r="AG1064" s="11"/>
      <c r="AH1064" s="5" t="s">
        <v>0</v>
      </c>
      <c r="AI1064" s="4"/>
    </row>
    <row r="1065" spans="1:35" ht="15" customHeight="1" x14ac:dyDescent="0.25">
      <c r="A1065" s="221"/>
      <c r="B1065" s="352"/>
      <c r="C1065" s="274">
        <v>4482</v>
      </c>
      <c r="D1065" s="314">
        <v>42028</v>
      </c>
      <c r="E1065" s="276">
        <v>0.72</v>
      </c>
      <c r="F1065" s="277" t="s">
        <v>13</v>
      </c>
      <c r="G1065" s="227"/>
      <c r="H1065" s="227"/>
      <c r="I1065" s="227"/>
      <c r="J1065" s="319"/>
      <c r="K1065" s="353" t="s">
        <v>1244</v>
      </c>
      <c r="L1065" s="26"/>
      <c r="M1065" s="25"/>
      <c r="N1065" s="23" t="str">
        <f t="shared" si="582"/>
        <v/>
      </c>
      <c r="O1065" s="23" t="str">
        <f t="shared" si="583"/>
        <v>◄</v>
      </c>
      <c r="P1065" s="24"/>
      <c r="Q1065" s="21"/>
      <c r="R1065" s="23" t="str">
        <f t="shared" si="584"/>
        <v/>
      </c>
      <c r="S1065" s="23" t="str">
        <f t="shared" si="585"/>
        <v>◄</v>
      </c>
      <c r="T1065" s="22"/>
      <c r="U1065" s="21"/>
      <c r="V1065" s="20"/>
      <c r="W1065" s="19"/>
      <c r="X1065" s="18">
        <f t="shared" si="586"/>
        <v>0</v>
      </c>
      <c r="Y1065" s="17">
        <f t="shared" si="587"/>
        <v>0</v>
      </c>
      <c r="Z1065" s="16"/>
      <c r="AA1065" s="15">
        <f t="shared" si="588"/>
        <v>0</v>
      </c>
      <c r="AB1065" s="14">
        <f t="shared" si="589"/>
        <v>0</v>
      </c>
      <c r="AC1065" s="12"/>
      <c r="AD1065" s="13"/>
      <c r="AE1065" s="12"/>
      <c r="AF1065" s="11"/>
      <c r="AG1065" s="11"/>
      <c r="AH1065" s="5" t="s">
        <v>0</v>
      </c>
      <c r="AI1065" s="4"/>
    </row>
    <row r="1066" spans="1:35" ht="15" customHeight="1" x14ac:dyDescent="0.25">
      <c r="A1066" s="221"/>
      <c r="B1066" s="352"/>
      <c r="C1066" s="274">
        <v>4483</v>
      </c>
      <c r="D1066" s="314">
        <v>42028</v>
      </c>
      <c r="E1066" s="276">
        <v>0.72</v>
      </c>
      <c r="F1066" s="277" t="s">
        <v>13</v>
      </c>
      <c r="G1066" s="227"/>
      <c r="H1066" s="227"/>
      <c r="I1066" s="227"/>
      <c r="J1066" s="319"/>
      <c r="K1066" s="353" t="s">
        <v>1243</v>
      </c>
      <c r="L1066" s="26"/>
      <c r="M1066" s="25"/>
      <c r="N1066" s="23" t="str">
        <f t="shared" si="582"/>
        <v/>
      </c>
      <c r="O1066" s="23" t="str">
        <f t="shared" si="583"/>
        <v>◄</v>
      </c>
      <c r="P1066" s="24"/>
      <c r="Q1066" s="21"/>
      <c r="R1066" s="23" t="str">
        <f t="shared" si="584"/>
        <v/>
      </c>
      <c r="S1066" s="23" t="str">
        <f t="shared" si="585"/>
        <v>◄</v>
      </c>
      <c r="T1066" s="22"/>
      <c r="U1066" s="21"/>
      <c r="V1066" s="20"/>
      <c r="W1066" s="19"/>
      <c r="X1066" s="18">
        <f t="shared" si="586"/>
        <v>0</v>
      </c>
      <c r="Y1066" s="17">
        <f t="shared" si="587"/>
        <v>0</v>
      </c>
      <c r="Z1066" s="16"/>
      <c r="AA1066" s="15">
        <f t="shared" si="588"/>
        <v>0</v>
      </c>
      <c r="AB1066" s="14">
        <f t="shared" si="589"/>
        <v>0</v>
      </c>
      <c r="AC1066" s="12"/>
      <c r="AD1066" s="13"/>
      <c r="AE1066" s="12"/>
      <c r="AF1066" s="11"/>
      <c r="AG1066" s="11"/>
      <c r="AH1066" s="5" t="s">
        <v>0</v>
      </c>
      <c r="AI1066" s="4"/>
    </row>
    <row r="1067" spans="1:35" ht="15" customHeight="1" thickBot="1" x14ac:dyDescent="0.3">
      <c r="A1067" s="221"/>
      <c r="B1067" s="352"/>
      <c r="C1067" s="247" t="s">
        <v>1242</v>
      </c>
      <c r="D1067" s="314">
        <v>42028</v>
      </c>
      <c r="E1067" s="276">
        <v>7.1999999999999984</v>
      </c>
      <c r="F1067" s="277" t="s">
        <v>13</v>
      </c>
      <c r="G1067" s="227"/>
      <c r="H1067" s="227"/>
      <c r="I1067" s="227"/>
      <c r="J1067" s="319"/>
      <c r="K1067" s="355" t="s">
        <v>1241</v>
      </c>
      <c r="L1067" s="26"/>
      <c r="M1067" s="25"/>
      <c r="N1067" s="23" t="str">
        <f t="shared" si="582"/>
        <v/>
      </c>
      <c r="O1067" s="23" t="str">
        <f t="shared" si="583"/>
        <v>◄</v>
      </c>
      <c r="P1067" s="24"/>
      <c r="Q1067" s="21"/>
      <c r="R1067" s="23" t="str">
        <f t="shared" si="584"/>
        <v/>
      </c>
      <c r="S1067" s="23" t="str">
        <f t="shared" si="585"/>
        <v>◄</v>
      </c>
      <c r="T1067" s="22"/>
      <c r="U1067" s="21"/>
      <c r="V1067" s="20"/>
      <c r="W1067" s="19"/>
      <c r="X1067" s="18">
        <f t="shared" si="586"/>
        <v>0</v>
      </c>
      <c r="Y1067" s="17">
        <f t="shared" si="587"/>
        <v>0</v>
      </c>
      <c r="Z1067" s="16"/>
      <c r="AA1067" s="15">
        <f t="shared" si="588"/>
        <v>0</v>
      </c>
      <c r="AB1067" s="14">
        <f t="shared" si="589"/>
        <v>0</v>
      </c>
      <c r="AC1067" s="12"/>
      <c r="AD1067" s="13"/>
      <c r="AE1067" s="12"/>
      <c r="AF1067" s="11"/>
      <c r="AG1067" s="11"/>
      <c r="AH1067" s="5" t="s">
        <v>0</v>
      </c>
      <c r="AI1067" s="4"/>
    </row>
    <row r="1068" spans="1:35" ht="15" customHeight="1" thickTop="1" thickBot="1" x14ac:dyDescent="0.25">
      <c r="A1068" s="214">
        <f>ROWS(A1069:A1071)-1</f>
        <v>2</v>
      </c>
      <c r="B1068" s="351" t="s">
        <v>1240</v>
      </c>
      <c r="C1068" s="351"/>
      <c r="D1068" s="351"/>
      <c r="E1068" s="351"/>
      <c r="F1068" s="356"/>
      <c r="G1068" s="351"/>
      <c r="H1068" s="351"/>
      <c r="I1068" s="351"/>
      <c r="J1068" s="351"/>
      <c r="K1068" s="333"/>
      <c r="L1068" s="6">
        <v>42028</v>
      </c>
      <c r="M1068" s="9" t="s">
        <v>1239</v>
      </c>
      <c r="N1068" s="23"/>
      <c r="O1068" s="33" t="str">
        <f>IF(COUNTIF(N1069:N1071,"?")&gt;0,"?",IF(AND(P1068="◄",Q1068="►"),"◄►",IF(P1068="◄","◄",IF(Q1068="►","►",""))))</f>
        <v>◄</v>
      </c>
      <c r="P1068" s="32" t="str">
        <f>IF(SUM(P1069:P1071)+1=ROWS(P1069:P1071)-COUNTIF(P1069:P1071,"-"),"","◄")</f>
        <v>◄</v>
      </c>
      <c r="Q1068" s="31" t="str">
        <f>IF(SUM(Q1069:Q1071)&gt;0,"►","")</f>
        <v/>
      </c>
      <c r="R1068" s="23"/>
      <c r="S1068" s="33" t="str">
        <f>IF(COUNTIF(R1069:R1071,"?")&gt;0,"?",IF(AND(T1068="◄",U1068="►"),"◄►",IF(T1068="◄","◄",IF(U1068="►","►",""))))</f>
        <v>◄</v>
      </c>
      <c r="T1068" s="32" t="str">
        <f>IF(SUM(T1069:T1071)+1=ROWS(T1069:T1071)-COUNTIF(T1069:T1071,"-"),"","◄")</f>
        <v>◄</v>
      </c>
      <c r="U1068" s="31" t="str">
        <f>IF(SUM(U1069:U1071)&gt;0,"►","")</f>
        <v/>
      </c>
      <c r="V1068" s="10">
        <f>ROWS(V1069:V1071)-1</f>
        <v>2</v>
      </c>
      <c r="W1068" s="30">
        <f>SUM(W1069:W1071)-W1071</f>
        <v>0</v>
      </c>
      <c r="X1068" s="29" t="s">
        <v>17</v>
      </c>
      <c r="Y1068" s="28"/>
      <c r="Z1068" s="30">
        <f>SUM(Z1069:Z1071)-Z1071</f>
        <v>0</v>
      </c>
      <c r="AA1068" s="29" t="s">
        <v>17</v>
      </c>
      <c r="AB1068" s="28"/>
      <c r="AC1068" s="12"/>
      <c r="AD1068" s="13"/>
      <c r="AE1068" s="12"/>
      <c r="AF1068" s="11"/>
      <c r="AG1068" s="11"/>
      <c r="AH1068" s="5" t="s">
        <v>0</v>
      </c>
      <c r="AI1068" s="4"/>
    </row>
    <row r="1069" spans="1:35" ht="15" customHeight="1" x14ac:dyDescent="0.25">
      <c r="A1069" s="221"/>
      <c r="B1069" s="352"/>
      <c r="C1069" s="274" t="s">
        <v>1237</v>
      </c>
      <c r="D1069" s="314">
        <v>42028</v>
      </c>
      <c r="E1069" s="276">
        <v>1.44</v>
      </c>
      <c r="F1069" s="277" t="s">
        <v>21</v>
      </c>
      <c r="G1069" s="227"/>
      <c r="H1069" s="227"/>
      <c r="I1069" s="227"/>
      <c r="J1069" s="319"/>
      <c r="K1069" s="353" t="s">
        <v>1238</v>
      </c>
      <c r="L1069" s="26"/>
      <c r="M1069" s="25"/>
      <c r="N1069" s="23" t="str">
        <f>IF(O1069="?","?","")</f>
        <v/>
      </c>
      <c r="O1069" s="23" t="str">
        <f>IF(AND(P1069="",Q1069&gt;0),"?",IF(P1069="","◄",IF(Q1069&gt;=1,"►","")))</f>
        <v>◄</v>
      </c>
      <c r="P1069" s="24"/>
      <c r="Q1069" s="21"/>
      <c r="R1069" s="23" t="str">
        <f>IF(S1069="?","?","")</f>
        <v/>
      </c>
      <c r="S1069" s="23" t="str">
        <f>IF(AND(T1069="",U1069&gt;0),"?",IF(T1069="","◄",IF(U1069&gt;=1,"►","")))</f>
        <v>◄</v>
      </c>
      <c r="T1069" s="22"/>
      <c r="U1069" s="21"/>
      <c r="V1069" s="20"/>
      <c r="W1069" s="19"/>
      <c r="X1069" s="18">
        <f>(P1069*W1069)</f>
        <v>0</v>
      </c>
      <c r="Y1069" s="17">
        <f>(Q1069*X1069)</f>
        <v>0</v>
      </c>
      <c r="Z1069" s="16"/>
      <c r="AA1069" s="15">
        <f>(T1069*Z1069)</f>
        <v>0</v>
      </c>
      <c r="AB1069" s="14">
        <f>(U1069*AA1069)</f>
        <v>0</v>
      </c>
      <c r="AC1069" s="12"/>
      <c r="AD1069" s="13"/>
      <c r="AE1069" s="12"/>
      <c r="AF1069" s="11"/>
      <c r="AG1069" s="11"/>
      <c r="AH1069" s="5" t="s">
        <v>0</v>
      </c>
      <c r="AI1069" s="4"/>
    </row>
    <row r="1070" spans="1:35" ht="15" customHeight="1" thickBot="1" x14ac:dyDescent="0.3">
      <c r="A1070" s="221"/>
      <c r="B1070" s="357" t="s">
        <v>23</v>
      </c>
      <c r="C1070" s="242" t="s">
        <v>1237</v>
      </c>
      <c r="D1070" s="314">
        <v>42028</v>
      </c>
      <c r="E1070" s="276">
        <v>7.1999999999999993</v>
      </c>
      <c r="F1070" s="277" t="s">
        <v>21</v>
      </c>
      <c r="G1070" s="227"/>
      <c r="H1070" s="227"/>
      <c r="I1070" s="227"/>
      <c r="J1070" s="319"/>
      <c r="K1070" s="355" t="s">
        <v>1236</v>
      </c>
      <c r="L1070" s="26"/>
      <c r="M1070" s="25"/>
      <c r="N1070" s="23" t="str">
        <f>IF(O1070="?","?","")</f>
        <v/>
      </c>
      <c r="O1070" s="23" t="str">
        <f>IF(AND(P1070="",Q1070&gt;0),"?",IF(P1070="","◄",IF(Q1070&gt;=1,"►","")))</f>
        <v>◄</v>
      </c>
      <c r="P1070" s="24"/>
      <c r="Q1070" s="21"/>
      <c r="R1070" s="23" t="str">
        <f>IF(S1070="?","?","")</f>
        <v/>
      </c>
      <c r="S1070" s="23" t="str">
        <f>IF(AND(T1070="",U1070&gt;0),"?",IF(T1070="","◄",IF(U1070&gt;=1,"►","")))</f>
        <v>◄</v>
      </c>
      <c r="T1070" s="22"/>
      <c r="U1070" s="21"/>
      <c r="V1070" s="20"/>
      <c r="W1070" s="19"/>
      <c r="X1070" s="18">
        <f>(P1070*W1070)</f>
        <v>0</v>
      </c>
      <c r="Y1070" s="17">
        <f>(Q1070*X1070)</f>
        <v>0</v>
      </c>
      <c r="Z1070" s="16"/>
      <c r="AA1070" s="15">
        <f>(T1070*Z1070)</f>
        <v>0</v>
      </c>
      <c r="AB1070" s="14">
        <f>(U1070*AA1070)</f>
        <v>0</v>
      </c>
      <c r="AC1070" s="12"/>
      <c r="AD1070" s="13"/>
      <c r="AE1070" s="12"/>
      <c r="AF1070" s="11"/>
      <c r="AG1070" s="11"/>
      <c r="AH1070" s="5" t="s">
        <v>0</v>
      </c>
      <c r="AI1070" s="4"/>
    </row>
    <row r="1071" spans="1:35" ht="30.6" customHeight="1" thickTop="1" thickBot="1" x14ac:dyDescent="0.25">
      <c r="A1071" s="214">
        <f>ROWS(A1072:A1079)-1</f>
        <v>7</v>
      </c>
      <c r="B1071" s="351" t="s">
        <v>1235</v>
      </c>
      <c r="C1071" s="351"/>
      <c r="D1071" s="351"/>
      <c r="E1071" s="351"/>
      <c r="F1071" s="356"/>
      <c r="G1071" s="351"/>
      <c r="H1071" s="351"/>
      <c r="I1071" s="351"/>
      <c r="J1071" s="351"/>
      <c r="K1071" s="333"/>
      <c r="L1071" s="6">
        <v>42028</v>
      </c>
      <c r="M1071" s="57" t="s">
        <v>1234</v>
      </c>
      <c r="N1071" s="23"/>
      <c r="O1071" s="33" t="str">
        <f>IF(COUNTIF(N1072:N1079,"?")&gt;0,"?",IF(AND(P1071="◄",Q1071="►"),"◄►",IF(P1071="◄","◄",IF(Q1071="►","►",""))))</f>
        <v>◄</v>
      </c>
      <c r="P1071" s="32" t="str">
        <f>IF(SUM(P1072:P1079)+1=ROWS(P1072:P1079)-COUNTIF(P1072:P1079,"-"),"","◄")</f>
        <v>◄</v>
      </c>
      <c r="Q1071" s="31" t="str">
        <f>IF(SUM(Q1072:Q1079)&gt;0,"►","")</f>
        <v/>
      </c>
      <c r="R1071" s="23"/>
      <c r="S1071" s="33" t="str">
        <f>IF(COUNTIF(R1072:R1079,"?")&gt;0,"?",IF(AND(T1071="◄",U1071="►"),"◄►",IF(T1071="◄","◄",IF(U1071="►","►",""))))</f>
        <v>◄</v>
      </c>
      <c r="T1071" s="32" t="str">
        <f>IF(SUM(T1072:T1079)+1=ROWS(T1072:T1079)-COUNTIF(T1072:T1079,"-"),"","◄")</f>
        <v>◄</v>
      </c>
      <c r="U1071" s="31" t="str">
        <f>IF(SUM(U1072:U1079)&gt;0,"►","")</f>
        <v/>
      </c>
      <c r="V1071" s="10">
        <f>ROWS(V1072:V1079)-1</f>
        <v>7</v>
      </c>
      <c r="W1071" s="30">
        <f>SUM(W1072:W1079)-W1079</f>
        <v>0</v>
      </c>
      <c r="X1071" s="29" t="s">
        <v>17</v>
      </c>
      <c r="Y1071" s="28"/>
      <c r="Z1071" s="30">
        <f>SUM(Z1072:Z1079)-Z1079</f>
        <v>0</v>
      </c>
      <c r="AA1071" s="29" t="s">
        <v>17</v>
      </c>
      <c r="AB1071" s="28"/>
      <c r="AC1071" s="12"/>
      <c r="AD1071" s="13"/>
      <c r="AE1071" s="12"/>
      <c r="AF1071" s="11"/>
      <c r="AG1071" s="11"/>
      <c r="AH1071" s="5" t="s">
        <v>0</v>
      </c>
      <c r="AI1071" s="4"/>
    </row>
    <row r="1072" spans="1:35" ht="15" customHeight="1" x14ac:dyDescent="0.25">
      <c r="A1072" s="221"/>
      <c r="B1072" s="352"/>
      <c r="C1072" s="274" t="s">
        <v>1227</v>
      </c>
      <c r="D1072" s="314">
        <v>42028</v>
      </c>
      <c r="E1072" s="276">
        <v>1.44</v>
      </c>
      <c r="F1072" s="277" t="s">
        <v>13</v>
      </c>
      <c r="G1072" s="227"/>
      <c r="H1072" s="227"/>
      <c r="I1072" s="227"/>
      <c r="J1072" s="319"/>
      <c r="K1072" s="353" t="s">
        <v>1233</v>
      </c>
      <c r="L1072" s="26"/>
      <c r="M1072" s="25"/>
      <c r="N1072" s="23" t="str">
        <f t="shared" ref="N1072:N1078" si="590">IF(O1072="?","?","")</f>
        <v/>
      </c>
      <c r="O1072" s="23" t="str">
        <f t="shared" ref="O1072:O1078" si="591">IF(AND(P1072="",Q1072&gt;0),"?",IF(P1072="","◄",IF(Q1072&gt;=1,"►","")))</f>
        <v>◄</v>
      </c>
      <c r="P1072" s="24"/>
      <c r="Q1072" s="21"/>
      <c r="R1072" s="23" t="str">
        <f t="shared" ref="R1072:R1078" si="592">IF(S1072="?","?","")</f>
        <v/>
      </c>
      <c r="S1072" s="23" t="str">
        <f t="shared" ref="S1072:S1078" si="593">IF(AND(T1072="",U1072&gt;0),"?",IF(T1072="","◄",IF(U1072&gt;=1,"►","")))</f>
        <v>◄</v>
      </c>
      <c r="T1072" s="22"/>
      <c r="U1072" s="21"/>
      <c r="V1072" s="20"/>
      <c r="W1072" s="19"/>
      <c r="X1072" s="18">
        <f t="shared" ref="X1072:Y1078" si="594">(P1072*W1072)</f>
        <v>0</v>
      </c>
      <c r="Y1072" s="17">
        <f t="shared" si="594"/>
        <v>0</v>
      </c>
      <c r="Z1072" s="16"/>
      <c r="AA1072" s="15">
        <f t="shared" ref="AA1072:AB1078" si="595">(T1072*Z1072)</f>
        <v>0</v>
      </c>
      <c r="AB1072" s="14">
        <f t="shared" si="595"/>
        <v>0</v>
      </c>
      <c r="AC1072" s="12"/>
      <c r="AD1072" s="13"/>
      <c r="AE1072" s="12"/>
      <c r="AF1072" s="11"/>
      <c r="AG1072" s="11"/>
      <c r="AH1072" s="5" t="s">
        <v>0</v>
      </c>
      <c r="AI1072" s="4"/>
    </row>
    <row r="1073" spans="1:35" ht="15" customHeight="1" x14ac:dyDescent="0.25">
      <c r="A1073" s="221"/>
      <c r="B1073" s="352"/>
      <c r="C1073" s="274">
        <v>4486</v>
      </c>
      <c r="D1073" s="314">
        <v>42028</v>
      </c>
      <c r="E1073" s="276">
        <v>1.44</v>
      </c>
      <c r="F1073" s="277" t="s">
        <v>13</v>
      </c>
      <c r="G1073" s="227"/>
      <c r="H1073" s="227"/>
      <c r="I1073" s="227"/>
      <c r="J1073" s="319"/>
      <c r="K1073" s="353" t="s">
        <v>1232</v>
      </c>
      <c r="L1073" s="26"/>
      <c r="M1073" s="25"/>
      <c r="N1073" s="23" t="str">
        <f t="shared" si="590"/>
        <v/>
      </c>
      <c r="O1073" s="23" t="str">
        <f t="shared" si="591"/>
        <v>◄</v>
      </c>
      <c r="P1073" s="24"/>
      <c r="Q1073" s="21"/>
      <c r="R1073" s="23" t="str">
        <f t="shared" si="592"/>
        <v/>
      </c>
      <c r="S1073" s="23" t="str">
        <f t="shared" si="593"/>
        <v>◄</v>
      </c>
      <c r="T1073" s="22"/>
      <c r="U1073" s="21"/>
      <c r="V1073" s="20"/>
      <c r="W1073" s="19"/>
      <c r="X1073" s="18">
        <f t="shared" si="594"/>
        <v>0</v>
      </c>
      <c r="Y1073" s="17">
        <f t="shared" si="594"/>
        <v>0</v>
      </c>
      <c r="Z1073" s="16"/>
      <c r="AA1073" s="15">
        <f t="shared" si="595"/>
        <v>0</v>
      </c>
      <c r="AB1073" s="14">
        <f t="shared" si="595"/>
        <v>0</v>
      </c>
      <c r="AC1073" s="12"/>
      <c r="AD1073" s="13"/>
      <c r="AE1073" s="12"/>
      <c r="AF1073" s="11"/>
      <c r="AG1073" s="11"/>
      <c r="AH1073" s="5" t="s">
        <v>0</v>
      </c>
      <c r="AI1073" s="4"/>
    </row>
    <row r="1074" spans="1:35" ht="15" customHeight="1" x14ac:dyDescent="0.25">
      <c r="A1074" s="221"/>
      <c r="B1074" s="352"/>
      <c r="C1074" s="274">
        <v>4487</v>
      </c>
      <c r="D1074" s="314">
        <v>42028</v>
      </c>
      <c r="E1074" s="276">
        <v>1.44</v>
      </c>
      <c r="F1074" s="277" t="s">
        <v>13</v>
      </c>
      <c r="G1074" s="227"/>
      <c r="H1074" s="227"/>
      <c r="I1074" s="227"/>
      <c r="J1074" s="319"/>
      <c r="K1074" s="353" t="s">
        <v>1231</v>
      </c>
      <c r="L1074" s="26"/>
      <c r="M1074" s="25"/>
      <c r="N1074" s="23" t="str">
        <f t="shared" si="590"/>
        <v/>
      </c>
      <c r="O1074" s="23" t="str">
        <f t="shared" si="591"/>
        <v>◄</v>
      </c>
      <c r="P1074" s="24"/>
      <c r="Q1074" s="21"/>
      <c r="R1074" s="23" t="str">
        <f t="shared" si="592"/>
        <v/>
      </c>
      <c r="S1074" s="23" t="str">
        <f t="shared" si="593"/>
        <v>◄</v>
      </c>
      <c r="T1074" s="22"/>
      <c r="U1074" s="21"/>
      <c r="V1074" s="20"/>
      <c r="W1074" s="19"/>
      <c r="X1074" s="18">
        <f t="shared" si="594"/>
        <v>0</v>
      </c>
      <c r="Y1074" s="17">
        <f t="shared" si="594"/>
        <v>0</v>
      </c>
      <c r="Z1074" s="16"/>
      <c r="AA1074" s="15">
        <f t="shared" si="595"/>
        <v>0</v>
      </c>
      <c r="AB1074" s="14">
        <f t="shared" si="595"/>
        <v>0</v>
      </c>
      <c r="AC1074" s="12"/>
      <c r="AD1074" s="13"/>
      <c r="AE1074" s="12"/>
      <c r="AF1074" s="11"/>
      <c r="AG1074" s="11"/>
      <c r="AH1074" s="5" t="s">
        <v>0</v>
      </c>
      <c r="AI1074" s="4"/>
    </row>
    <row r="1075" spans="1:35" ht="15" customHeight="1" x14ac:dyDescent="0.25">
      <c r="A1075" s="221"/>
      <c r="B1075" s="352"/>
      <c r="C1075" s="274">
        <v>4488</v>
      </c>
      <c r="D1075" s="314">
        <v>42028</v>
      </c>
      <c r="E1075" s="276">
        <v>1.44</v>
      </c>
      <c r="F1075" s="277" t="s">
        <v>13</v>
      </c>
      <c r="G1075" s="227"/>
      <c r="H1075" s="227"/>
      <c r="I1075" s="227"/>
      <c r="J1075" s="319"/>
      <c r="K1075" s="353" t="s">
        <v>1230</v>
      </c>
      <c r="L1075" s="26"/>
      <c r="M1075" s="25"/>
      <c r="N1075" s="23" t="str">
        <f t="shared" si="590"/>
        <v/>
      </c>
      <c r="O1075" s="23" t="str">
        <f t="shared" si="591"/>
        <v>◄</v>
      </c>
      <c r="P1075" s="24"/>
      <c r="Q1075" s="21"/>
      <c r="R1075" s="23" t="str">
        <f t="shared" si="592"/>
        <v/>
      </c>
      <c r="S1075" s="23" t="str">
        <f t="shared" si="593"/>
        <v>◄</v>
      </c>
      <c r="T1075" s="22"/>
      <c r="U1075" s="21"/>
      <c r="V1075" s="20"/>
      <c r="W1075" s="19"/>
      <c r="X1075" s="18">
        <f t="shared" si="594"/>
        <v>0</v>
      </c>
      <c r="Y1075" s="17">
        <f t="shared" si="594"/>
        <v>0</v>
      </c>
      <c r="Z1075" s="16"/>
      <c r="AA1075" s="15">
        <f t="shared" si="595"/>
        <v>0</v>
      </c>
      <c r="AB1075" s="14">
        <f t="shared" si="595"/>
        <v>0</v>
      </c>
      <c r="AC1075" s="12"/>
      <c r="AD1075" s="13"/>
      <c r="AE1075" s="12"/>
      <c r="AF1075" s="11"/>
      <c r="AG1075" s="11"/>
      <c r="AH1075" s="5" t="s">
        <v>0</v>
      </c>
      <c r="AI1075" s="4"/>
    </row>
    <row r="1076" spans="1:35" ht="15" customHeight="1" x14ac:dyDescent="0.25">
      <c r="A1076" s="221"/>
      <c r="B1076" s="352"/>
      <c r="C1076" s="274">
        <v>4489</v>
      </c>
      <c r="D1076" s="314">
        <v>42028</v>
      </c>
      <c r="E1076" s="276">
        <v>1.44</v>
      </c>
      <c r="F1076" s="277" t="s">
        <v>13</v>
      </c>
      <c r="G1076" s="227"/>
      <c r="H1076" s="227"/>
      <c r="I1076" s="227"/>
      <c r="J1076" s="319"/>
      <c r="K1076" s="353" t="s">
        <v>1229</v>
      </c>
      <c r="L1076" s="26"/>
      <c r="M1076" s="25"/>
      <c r="N1076" s="23" t="str">
        <f t="shared" si="590"/>
        <v/>
      </c>
      <c r="O1076" s="23" t="str">
        <f t="shared" si="591"/>
        <v>◄</v>
      </c>
      <c r="P1076" s="24"/>
      <c r="Q1076" s="21"/>
      <c r="R1076" s="23" t="str">
        <f t="shared" si="592"/>
        <v/>
      </c>
      <c r="S1076" s="23" t="str">
        <f t="shared" si="593"/>
        <v>◄</v>
      </c>
      <c r="T1076" s="22"/>
      <c r="U1076" s="21"/>
      <c r="V1076" s="20"/>
      <c r="W1076" s="19"/>
      <c r="X1076" s="18">
        <f t="shared" si="594"/>
        <v>0</v>
      </c>
      <c r="Y1076" s="17">
        <f t="shared" si="594"/>
        <v>0</v>
      </c>
      <c r="Z1076" s="16"/>
      <c r="AA1076" s="15">
        <f t="shared" si="595"/>
        <v>0</v>
      </c>
      <c r="AB1076" s="14">
        <f t="shared" si="595"/>
        <v>0</v>
      </c>
      <c r="AC1076" s="12"/>
      <c r="AD1076" s="13"/>
      <c r="AE1076" s="12"/>
      <c r="AF1076" s="11"/>
      <c r="AG1076" s="11"/>
      <c r="AH1076" s="5" t="s">
        <v>0</v>
      </c>
      <c r="AI1076" s="4"/>
    </row>
    <row r="1077" spans="1:35" ht="15" customHeight="1" x14ac:dyDescent="0.25">
      <c r="A1077" s="221"/>
      <c r="B1077" s="352"/>
      <c r="C1077" s="281" t="s">
        <v>1228</v>
      </c>
      <c r="D1077" s="314">
        <v>42028</v>
      </c>
      <c r="E1077" s="276">
        <v>4.32</v>
      </c>
      <c r="F1077" s="277" t="s">
        <v>13</v>
      </c>
      <c r="G1077" s="227"/>
      <c r="H1077" s="274" t="s">
        <v>1227</v>
      </c>
      <c r="I1077" s="289" t="s">
        <v>0</v>
      </c>
      <c r="J1077" s="274">
        <v>4489</v>
      </c>
      <c r="K1077" s="354" t="s">
        <v>778</v>
      </c>
      <c r="L1077" s="26"/>
      <c r="M1077" s="25"/>
      <c r="N1077" s="23" t="str">
        <f t="shared" si="590"/>
        <v/>
      </c>
      <c r="O1077" s="23" t="str">
        <f t="shared" si="591"/>
        <v>◄</v>
      </c>
      <c r="P1077" s="24"/>
      <c r="Q1077" s="21"/>
      <c r="R1077" s="23" t="str">
        <f t="shared" si="592"/>
        <v/>
      </c>
      <c r="S1077" s="23" t="str">
        <f t="shared" si="593"/>
        <v>◄</v>
      </c>
      <c r="T1077" s="22"/>
      <c r="U1077" s="21"/>
      <c r="V1077" s="20"/>
      <c r="W1077" s="19"/>
      <c r="X1077" s="18">
        <f t="shared" si="594"/>
        <v>0</v>
      </c>
      <c r="Y1077" s="17">
        <f t="shared" si="594"/>
        <v>0</v>
      </c>
      <c r="Z1077" s="16"/>
      <c r="AA1077" s="15">
        <f t="shared" si="595"/>
        <v>0</v>
      </c>
      <c r="AB1077" s="14">
        <f t="shared" si="595"/>
        <v>0</v>
      </c>
      <c r="AC1077" s="12"/>
      <c r="AD1077" s="13"/>
      <c r="AE1077" s="12"/>
      <c r="AF1077" s="11"/>
      <c r="AG1077" s="11"/>
      <c r="AH1077" s="5" t="s">
        <v>0</v>
      </c>
      <c r="AI1077" s="4"/>
    </row>
    <row r="1078" spans="1:35" ht="15" customHeight="1" thickBot="1" x14ac:dyDescent="0.3">
      <c r="A1078" s="221"/>
      <c r="B1078" s="352"/>
      <c r="C1078" s="247" t="s">
        <v>1226</v>
      </c>
      <c r="D1078" s="314">
        <v>42028</v>
      </c>
      <c r="E1078" s="276">
        <v>7.1999999999999993</v>
      </c>
      <c r="F1078" s="277" t="s">
        <v>13</v>
      </c>
      <c r="G1078" s="227"/>
      <c r="H1078" s="227"/>
      <c r="I1078" s="227"/>
      <c r="J1078" s="319"/>
      <c r="K1078" s="355" t="s">
        <v>1225</v>
      </c>
      <c r="L1078" s="26"/>
      <c r="M1078" s="25"/>
      <c r="N1078" s="23" t="str">
        <f t="shared" si="590"/>
        <v/>
      </c>
      <c r="O1078" s="23" t="str">
        <f t="shared" si="591"/>
        <v>◄</v>
      </c>
      <c r="P1078" s="24"/>
      <c r="Q1078" s="21"/>
      <c r="R1078" s="23" t="str">
        <f t="shared" si="592"/>
        <v/>
      </c>
      <c r="S1078" s="23" t="str">
        <f t="shared" si="593"/>
        <v>◄</v>
      </c>
      <c r="T1078" s="22"/>
      <c r="U1078" s="21"/>
      <c r="V1078" s="20"/>
      <c r="W1078" s="19"/>
      <c r="X1078" s="18">
        <f t="shared" si="594"/>
        <v>0</v>
      </c>
      <c r="Y1078" s="17">
        <f t="shared" si="594"/>
        <v>0</v>
      </c>
      <c r="Z1078" s="16"/>
      <c r="AA1078" s="15">
        <f t="shared" si="595"/>
        <v>0</v>
      </c>
      <c r="AB1078" s="14">
        <f t="shared" si="595"/>
        <v>0</v>
      </c>
      <c r="AC1078" s="12"/>
      <c r="AD1078" s="13"/>
      <c r="AE1078" s="12"/>
      <c r="AF1078" s="11"/>
      <c r="AG1078" s="11"/>
      <c r="AH1078" s="5" t="s">
        <v>0</v>
      </c>
      <c r="AI1078" s="4"/>
    </row>
    <row r="1079" spans="1:35" ht="15" customHeight="1" thickTop="1" thickBot="1" x14ac:dyDescent="0.25">
      <c r="A1079" s="214">
        <f>ROWS(A1080:A1088)-1</f>
        <v>8</v>
      </c>
      <c r="B1079" s="351" t="s">
        <v>1224</v>
      </c>
      <c r="C1079" s="351"/>
      <c r="D1079" s="351"/>
      <c r="E1079" s="351"/>
      <c r="F1079" s="356"/>
      <c r="G1079" s="351"/>
      <c r="H1079" s="351"/>
      <c r="I1079" s="351"/>
      <c r="J1079" s="351"/>
      <c r="K1079" s="333"/>
      <c r="L1079" s="6">
        <v>42028</v>
      </c>
      <c r="M1079" s="9" t="s">
        <v>1223</v>
      </c>
      <c r="N1079" s="23"/>
      <c r="O1079" s="33" t="str">
        <f>IF(COUNTIF(N1080:N1088,"?")&gt;0,"?",IF(AND(P1079="◄",Q1079="►"),"◄►",IF(P1079="◄","◄",IF(Q1079="►","►",""))))</f>
        <v>◄</v>
      </c>
      <c r="P1079" s="32" t="str">
        <f>IF(SUM(P1080:P1088)+1=ROWS(P1080:P1088)-COUNTIF(P1080:P1088,"-"),"","◄")</f>
        <v>◄</v>
      </c>
      <c r="Q1079" s="31" t="str">
        <f>IF(SUM(Q1080:Q1088)&gt;0,"►","")</f>
        <v/>
      </c>
      <c r="R1079" s="23"/>
      <c r="S1079" s="33" t="str">
        <f>IF(COUNTIF(R1080:R1088,"?")&gt;0,"?",IF(AND(T1079="◄",U1079="►"),"◄►",IF(T1079="◄","◄",IF(U1079="►","►",""))))</f>
        <v>◄</v>
      </c>
      <c r="T1079" s="32" t="str">
        <f>IF(SUM(T1080:T1088)+1=ROWS(T1080:T1088)-COUNTIF(T1080:T1088,"-"),"","◄")</f>
        <v>◄</v>
      </c>
      <c r="U1079" s="31" t="str">
        <f>IF(SUM(U1080:U1088)&gt;0,"►","")</f>
        <v/>
      </c>
      <c r="V1079" s="10">
        <f>ROWS(V1080:V1088)-1</f>
        <v>8</v>
      </c>
      <c r="W1079" s="30">
        <f>SUM(W1080:W1088)-W1088</f>
        <v>0</v>
      </c>
      <c r="X1079" s="29" t="s">
        <v>17</v>
      </c>
      <c r="Y1079" s="28"/>
      <c r="Z1079" s="30">
        <f>SUM(Z1080:Z1088)-Z1088</f>
        <v>0</v>
      </c>
      <c r="AA1079" s="29" t="s">
        <v>17</v>
      </c>
      <c r="AB1079" s="28"/>
      <c r="AC1079" s="12"/>
      <c r="AD1079" s="13"/>
      <c r="AE1079" s="12"/>
      <c r="AF1079" s="11"/>
      <c r="AG1079" s="11"/>
      <c r="AH1079" s="5" t="s">
        <v>0</v>
      </c>
      <c r="AI1079" s="4"/>
    </row>
    <row r="1080" spans="1:35" ht="15" customHeight="1" x14ac:dyDescent="0.25">
      <c r="A1080" s="221"/>
      <c r="B1080" s="352"/>
      <c r="C1080" s="274" t="s">
        <v>1218</v>
      </c>
      <c r="D1080" s="314">
        <v>42028</v>
      </c>
      <c r="E1080" s="276">
        <v>0.72</v>
      </c>
      <c r="F1080" s="277" t="s">
        <v>13</v>
      </c>
      <c r="G1080" s="227"/>
      <c r="H1080" s="227"/>
      <c r="I1080" s="227"/>
      <c r="J1080" s="319"/>
      <c r="K1080" s="354" t="s">
        <v>8</v>
      </c>
      <c r="L1080" s="26"/>
      <c r="M1080" s="25"/>
      <c r="N1080" s="23" t="str">
        <f t="shared" ref="N1080:N1087" si="596">IF(O1080="?","?","")</f>
        <v/>
      </c>
      <c r="O1080" s="23" t="str">
        <f t="shared" ref="O1080:O1087" si="597">IF(AND(P1080="",Q1080&gt;0),"?",IF(P1080="","◄",IF(Q1080&gt;=1,"►","")))</f>
        <v>◄</v>
      </c>
      <c r="P1080" s="24"/>
      <c r="Q1080" s="21"/>
      <c r="R1080" s="23" t="str">
        <f t="shared" ref="R1080:R1087" si="598">IF(S1080="?","?","")</f>
        <v/>
      </c>
      <c r="S1080" s="23" t="str">
        <f t="shared" ref="S1080:S1087" si="599">IF(AND(T1080="",U1080&gt;0),"?",IF(T1080="","◄",IF(U1080&gt;=1,"►","")))</f>
        <v>◄</v>
      </c>
      <c r="T1080" s="22"/>
      <c r="U1080" s="21"/>
      <c r="V1080" s="20"/>
      <c r="W1080" s="19"/>
      <c r="X1080" s="18">
        <f t="shared" ref="X1080:Y1087" si="600">(P1080*W1080)</f>
        <v>0</v>
      </c>
      <c r="Y1080" s="17">
        <f t="shared" si="600"/>
        <v>0</v>
      </c>
      <c r="Z1080" s="16"/>
      <c r="AA1080" s="15">
        <f t="shared" ref="AA1080:AB1087" si="601">(T1080*Z1080)</f>
        <v>0</v>
      </c>
      <c r="AB1080" s="14">
        <f t="shared" si="601"/>
        <v>0</v>
      </c>
      <c r="AC1080" s="12"/>
      <c r="AD1080" s="13"/>
      <c r="AE1080" s="12"/>
      <c r="AF1080" s="11"/>
      <c r="AG1080" s="11"/>
      <c r="AH1080" s="5" t="s">
        <v>0</v>
      </c>
      <c r="AI1080" s="4"/>
    </row>
    <row r="1081" spans="1:35" ht="15" customHeight="1" x14ac:dyDescent="0.25">
      <c r="A1081" s="221"/>
      <c r="B1081" s="352"/>
      <c r="C1081" s="281" t="s">
        <v>1222</v>
      </c>
      <c r="D1081" s="314">
        <v>42025</v>
      </c>
      <c r="E1081" s="276">
        <v>0.72</v>
      </c>
      <c r="F1081" s="277" t="s">
        <v>13</v>
      </c>
      <c r="G1081" s="227"/>
      <c r="H1081" s="227"/>
      <c r="I1081" s="227"/>
      <c r="J1081" s="274" t="s">
        <v>1218</v>
      </c>
      <c r="K1081" s="354" t="s">
        <v>183</v>
      </c>
      <c r="L1081" s="26"/>
      <c r="M1081" s="25"/>
      <c r="N1081" s="23" t="str">
        <f t="shared" si="596"/>
        <v/>
      </c>
      <c r="O1081" s="23" t="str">
        <f t="shared" si="597"/>
        <v>◄</v>
      </c>
      <c r="P1081" s="24"/>
      <c r="Q1081" s="21"/>
      <c r="R1081" s="23" t="str">
        <f t="shared" si="598"/>
        <v/>
      </c>
      <c r="S1081" s="23" t="str">
        <f t="shared" si="599"/>
        <v>◄</v>
      </c>
      <c r="T1081" s="22"/>
      <c r="U1081" s="21"/>
      <c r="V1081" s="20"/>
      <c r="W1081" s="19"/>
      <c r="X1081" s="18">
        <f t="shared" si="600"/>
        <v>0</v>
      </c>
      <c r="Y1081" s="17">
        <f t="shared" si="600"/>
        <v>0</v>
      </c>
      <c r="Z1081" s="16"/>
      <c r="AA1081" s="15">
        <f t="shared" si="601"/>
        <v>0</v>
      </c>
      <c r="AB1081" s="14">
        <f t="shared" si="601"/>
        <v>0</v>
      </c>
      <c r="AC1081" s="12"/>
      <c r="AD1081" s="13"/>
      <c r="AE1081" s="12"/>
      <c r="AF1081" s="11"/>
      <c r="AG1081" s="11"/>
      <c r="AH1081" s="5" t="s">
        <v>0</v>
      </c>
      <c r="AI1081" s="4"/>
    </row>
    <row r="1082" spans="1:35" ht="15" customHeight="1" x14ac:dyDescent="0.25">
      <c r="A1082" s="221"/>
      <c r="B1082" s="352"/>
      <c r="C1082" s="281" t="s">
        <v>1221</v>
      </c>
      <c r="D1082" s="314">
        <v>42025</v>
      </c>
      <c r="E1082" s="276">
        <v>0.72</v>
      </c>
      <c r="F1082" s="277" t="s">
        <v>13</v>
      </c>
      <c r="G1082" s="227"/>
      <c r="H1082" s="227"/>
      <c r="I1082" s="227"/>
      <c r="J1082" s="274" t="s">
        <v>1218</v>
      </c>
      <c r="K1082" s="354" t="s">
        <v>1220</v>
      </c>
      <c r="L1082" s="26"/>
      <c r="M1082" s="25"/>
      <c r="N1082" s="23" t="str">
        <f t="shared" si="596"/>
        <v/>
      </c>
      <c r="O1082" s="23" t="str">
        <f t="shared" si="597"/>
        <v>◄</v>
      </c>
      <c r="P1082" s="24"/>
      <c r="Q1082" s="21"/>
      <c r="R1082" s="23" t="str">
        <f t="shared" si="598"/>
        <v/>
      </c>
      <c r="S1082" s="23" t="str">
        <f t="shared" si="599"/>
        <v>◄</v>
      </c>
      <c r="T1082" s="22"/>
      <c r="U1082" s="21"/>
      <c r="V1082" s="20"/>
      <c r="W1082" s="19"/>
      <c r="X1082" s="18">
        <f t="shared" si="600"/>
        <v>0</v>
      </c>
      <c r="Y1082" s="17">
        <f t="shared" si="600"/>
        <v>0</v>
      </c>
      <c r="Z1082" s="16"/>
      <c r="AA1082" s="15">
        <f t="shared" si="601"/>
        <v>0</v>
      </c>
      <c r="AB1082" s="14">
        <f t="shared" si="601"/>
        <v>0</v>
      </c>
      <c r="AC1082" s="12"/>
      <c r="AD1082" s="13"/>
      <c r="AE1082" s="12"/>
      <c r="AF1082" s="11"/>
      <c r="AG1082" s="11"/>
      <c r="AH1082" s="5" t="s">
        <v>0</v>
      </c>
      <c r="AI1082" s="4"/>
    </row>
    <row r="1083" spans="1:35" ht="15" customHeight="1" x14ac:dyDescent="0.25">
      <c r="A1083" s="221"/>
      <c r="B1083" s="352"/>
      <c r="C1083" s="281" t="s">
        <v>1219</v>
      </c>
      <c r="D1083" s="314">
        <v>42025</v>
      </c>
      <c r="E1083" s="276">
        <v>0.72</v>
      </c>
      <c r="F1083" s="277" t="s">
        <v>13</v>
      </c>
      <c r="G1083" s="227"/>
      <c r="H1083" s="227"/>
      <c r="I1083" s="227"/>
      <c r="J1083" s="274" t="s">
        <v>1218</v>
      </c>
      <c r="K1083" s="354" t="s">
        <v>1217</v>
      </c>
      <c r="L1083" s="26"/>
      <c r="M1083" s="25"/>
      <c r="N1083" s="23" t="str">
        <f t="shared" si="596"/>
        <v/>
      </c>
      <c r="O1083" s="23" t="str">
        <f t="shared" si="597"/>
        <v>◄</v>
      </c>
      <c r="P1083" s="24"/>
      <c r="Q1083" s="21"/>
      <c r="R1083" s="23" t="str">
        <f t="shared" si="598"/>
        <v/>
      </c>
      <c r="S1083" s="23" t="str">
        <f t="shared" si="599"/>
        <v>◄</v>
      </c>
      <c r="T1083" s="22"/>
      <c r="U1083" s="21"/>
      <c r="V1083" s="20"/>
      <c r="W1083" s="19"/>
      <c r="X1083" s="18">
        <f t="shared" si="600"/>
        <v>0</v>
      </c>
      <c r="Y1083" s="17">
        <f t="shared" si="600"/>
        <v>0</v>
      </c>
      <c r="Z1083" s="16"/>
      <c r="AA1083" s="15">
        <f t="shared" si="601"/>
        <v>0</v>
      </c>
      <c r="AB1083" s="14">
        <f t="shared" si="601"/>
        <v>0</v>
      </c>
      <c r="AC1083" s="12"/>
      <c r="AD1083" s="13"/>
      <c r="AE1083" s="12"/>
      <c r="AF1083" s="11"/>
      <c r="AG1083" s="11"/>
      <c r="AH1083" s="5" t="s">
        <v>0</v>
      </c>
      <c r="AI1083" s="4"/>
    </row>
    <row r="1084" spans="1:35" ht="15" customHeight="1" x14ac:dyDescent="0.25">
      <c r="A1084" s="221"/>
      <c r="B1084" s="352"/>
      <c r="C1084" s="247" t="s">
        <v>1216</v>
      </c>
      <c r="D1084" s="314">
        <v>42025</v>
      </c>
      <c r="E1084" s="276">
        <v>14.399999999999999</v>
      </c>
      <c r="F1084" s="277" t="s">
        <v>13</v>
      </c>
      <c r="G1084" s="227"/>
      <c r="H1084" s="227"/>
      <c r="I1084" s="227"/>
      <c r="J1084" s="319"/>
      <c r="K1084" s="355" t="s">
        <v>1215</v>
      </c>
      <c r="L1084" s="26"/>
      <c r="M1084" s="25"/>
      <c r="N1084" s="23" t="str">
        <f t="shared" si="596"/>
        <v/>
      </c>
      <c r="O1084" s="23" t="str">
        <f t="shared" si="597"/>
        <v>◄</v>
      </c>
      <c r="P1084" s="24"/>
      <c r="Q1084" s="21"/>
      <c r="R1084" s="23" t="str">
        <f t="shared" si="598"/>
        <v/>
      </c>
      <c r="S1084" s="23" t="str">
        <f t="shared" si="599"/>
        <v>◄</v>
      </c>
      <c r="T1084" s="22"/>
      <c r="U1084" s="21"/>
      <c r="V1084" s="20"/>
      <c r="W1084" s="19"/>
      <c r="X1084" s="18">
        <f t="shared" si="600"/>
        <v>0</v>
      </c>
      <c r="Y1084" s="17">
        <f t="shared" si="600"/>
        <v>0</v>
      </c>
      <c r="Z1084" s="16"/>
      <c r="AA1084" s="15">
        <f t="shared" si="601"/>
        <v>0</v>
      </c>
      <c r="AB1084" s="14">
        <f t="shared" si="601"/>
        <v>0</v>
      </c>
      <c r="AC1084" s="12"/>
      <c r="AD1084" s="13"/>
      <c r="AE1084" s="12"/>
      <c r="AF1084" s="11"/>
      <c r="AG1084" s="11"/>
      <c r="AH1084" s="5" t="s">
        <v>0</v>
      </c>
      <c r="AI1084" s="4"/>
    </row>
    <row r="1085" spans="1:35" ht="15" customHeight="1" x14ac:dyDescent="0.25">
      <c r="A1085" s="221"/>
      <c r="B1085" s="352"/>
      <c r="C1085" s="274">
        <v>4491</v>
      </c>
      <c r="D1085" s="314">
        <v>42028</v>
      </c>
      <c r="E1085" s="276">
        <v>1.44</v>
      </c>
      <c r="F1085" s="277" t="s">
        <v>21</v>
      </c>
      <c r="G1085" s="227"/>
      <c r="H1085" s="227"/>
      <c r="I1085" s="227"/>
      <c r="J1085" s="319"/>
      <c r="K1085" s="354" t="s">
        <v>8</v>
      </c>
      <c r="L1085" s="26"/>
      <c r="M1085" s="25"/>
      <c r="N1085" s="23" t="str">
        <f t="shared" si="596"/>
        <v/>
      </c>
      <c r="O1085" s="23" t="str">
        <f t="shared" si="597"/>
        <v>◄</v>
      </c>
      <c r="P1085" s="24"/>
      <c r="Q1085" s="21"/>
      <c r="R1085" s="23" t="str">
        <f t="shared" si="598"/>
        <v/>
      </c>
      <c r="S1085" s="23" t="str">
        <f t="shared" si="599"/>
        <v>◄</v>
      </c>
      <c r="T1085" s="22"/>
      <c r="U1085" s="21"/>
      <c r="V1085" s="20"/>
      <c r="W1085" s="19"/>
      <c r="X1085" s="18">
        <f t="shared" si="600"/>
        <v>0</v>
      </c>
      <c r="Y1085" s="17">
        <f t="shared" si="600"/>
        <v>0</v>
      </c>
      <c r="Z1085" s="16"/>
      <c r="AA1085" s="15">
        <f t="shared" si="601"/>
        <v>0</v>
      </c>
      <c r="AB1085" s="14">
        <f t="shared" si="601"/>
        <v>0</v>
      </c>
      <c r="AC1085" s="12"/>
      <c r="AD1085" s="13"/>
      <c r="AE1085" s="12"/>
      <c r="AF1085" s="11"/>
      <c r="AG1085" s="11"/>
      <c r="AH1085" s="5" t="s">
        <v>0</v>
      </c>
      <c r="AI1085" s="4"/>
    </row>
    <row r="1086" spans="1:35" ht="15" customHeight="1" x14ac:dyDescent="0.25">
      <c r="A1086" s="221"/>
      <c r="B1086" s="352"/>
      <c r="C1086" s="281" t="s">
        <v>1214</v>
      </c>
      <c r="D1086" s="314">
        <v>42025</v>
      </c>
      <c r="E1086" s="276">
        <v>1.44</v>
      </c>
      <c r="F1086" s="277" t="s">
        <v>21</v>
      </c>
      <c r="G1086" s="227"/>
      <c r="H1086" s="227"/>
      <c r="I1086" s="227"/>
      <c r="J1086" s="274">
        <v>4491</v>
      </c>
      <c r="K1086" s="354" t="s">
        <v>183</v>
      </c>
      <c r="L1086" s="26"/>
      <c r="M1086" s="25"/>
      <c r="N1086" s="23" t="str">
        <f t="shared" si="596"/>
        <v/>
      </c>
      <c r="O1086" s="23" t="str">
        <f t="shared" si="597"/>
        <v>◄</v>
      </c>
      <c r="P1086" s="24"/>
      <c r="Q1086" s="21"/>
      <c r="R1086" s="23" t="str">
        <f t="shared" si="598"/>
        <v/>
      </c>
      <c r="S1086" s="23" t="str">
        <f t="shared" si="599"/>
        <v>◄</v>
      </c>
      <c r="T1086" s="22"/>
      <c r="U1086" s="21"/>
      <c r="V1086" s="20"/>
      <c r="W1086" s="19"/>
      <c r="X1086" s="18">
        <f t="shared" si="600"/>
        <v>0</v>
      </c>
      <c r="Y1086" s="17">
        <f t="shared" si="600"/>
        <v>0</v>
      </c>
      <c r="Z1086" s="16"/>
      <c r="AA1086" s="15">
        <f t="shared" si="601"/>
        <v>0</v>
      </c>
      <c r="AB1086" s="14">
        <f t="shared" si="601"/>
        <v>0</v>
      </c>
      <c r="AC1086" s="12"/>
      <c r="AD1086" s="13"/>
      <c r="AE1086" s="12"/>
      <c r="AF1086" s="11"/>
      <c r="AG1086" s="11"/>
      <c r="AH1086" s="5" t="s">
        <v>0</v>
      </c>
      <c r="AI1086" s="4"/>
    </row>
    <row r="1087" spans="1:35" ht="15" customHeight="1" thickBot="1" x14ac:dyDescent="0.3">
      <c r="A1087" s="221"/>
      <c r="B1087" s="352"/>
      <c r="C1087" s="247" t="s">
        <v>1213</v>
      </c>
      <c r="D1087" s="314">
        <v>42028</v>
      </c>
      <c r="E1087" s="276">
        <v>7.1999999999999993</v>
      </c>
      <c r="F1087" s="277" t="s">
        <v>21</v>
      </c>
      <c r="G1087" s="227"/>
      <c r="H1087" s="227"/>
      <c r="I1087" s="227"/>
      <c r="J1087" s="319"/>
      <c r="K1087" s="355" t="s">
        <v>1212</v>
      </c>
      <c r="L1087" s="26"/>
      <c r="M1087" s="25"/>
      <c r="N1087" s="23" t="str">
        <f t="shared" si="596"/>
        <v/>
      </c>
      <c r="O1087" s="23" t="str">
        <f t="shared" si="597"/>
        <v>◄</v>
      </c>
      <c r="P1087" s="24"/>
      <c r="Q1087" s="21"/>
      <c r="R1087" s="23" t="str">
        <f t="shared" si="598"/>
        <v/>
      </c>
      <c r="S1087" s="23" t="str">
        <f t="shared" si="599"/>
        <v>◄</v>
      </c>
      <c r="T1087" s="22"/>
      <c r="U1087" s="21"/>
      <c r="V1087" s="20"/>
      <c r="W1087" s="19"/>
      <c r="X1087" s="18">
        <f t="shared" si="600"/>
        <v>0</v>
      </c>
      <c r="Y1087" s="17">
        <f t="shared" si="600"/>
        <v>0</v>
      </c>
      <c r="Z1087" s="16"/>
      <c r="AA1087" s="15">
        <f t="shared" si="601"/>
        <v>0</v>
      </c>
      <c r="AB1087" s="14">
        <f t="shared" si="601"/>
        <v>0</v>
      </c>
      <c r="AC1087" s="12"/>
      <c r="AD1087" s="13"/>
      <c r="AE1087" s="12"/>
      <c r="AF1087" s="11"/>
      <c r="AG1087" s="11"/>
      <c r="AH1087" s="5" t="s">
        <v>0</v>
      </c>
      <c r="AI1087" s="4"/>
    </row>
    <row r="1088" spans="1:35" ht="15" customHeight="1" thickTop="1" thickBot="1" x14ac:dyDescent="0.25">
      <c r="A1088" s="214">
        <f>ROWS(A1089:A1107)-1</f>
        <v>18</v>
      </c>
      <c r="B1088" s="351" t="s">
        <v>1211</v>
      </c>
      <c r="C1088" s="351"/>
      <c r="D1088" s="351"/>
      <c r="E1088" s="351"/>
      <c r="F1088" s="356"/>
      <c r="G1088" s="351"/>
      <c r="H1088" s="351"/>
      <c r="I1088" s="351"/>
      <c r="J1088" s="351"/>
      <c r="K1088" s="333"/>
      <c r="L1088" s="6">
        <v>42084</v>
      </c>
      <c r="M1088" s="9" t="s">
        <v>1210</v>
      </c>
      <c r="N1088" s="23"/>
      <c r="O1088" s="33" t="str">
        <f>IF(COUNTIF(N1089:N1107,"?")&gt;0,"?",IF(AND(P1088="◄",Q1088="►"),"◄►",IF(P1088="◄","◄",IF(Q1088="►","►",""))))</f>
        <v>◄</v>
      </c>
      <c r="P1088" s="32" t="str">
        <f>IF(SUM(P1089:P1107)+1=ROWS(P1089:P1107)-COUNTIF(P1089:P1107,"-"),"","◄")</f>
        <v>◄</v>
      </c>
      <c r="Q1088" s="31" t="str">
        <f>IF(SUM(Q1089:Q1107)&gt;0,"►","")</f>
        <v/>
      </c>
      <c r="R1088" s="23"/>
      <c r="S1088" s="33" t="str">
        <f>IF(COUNTIF(R1089:R1107,"?")&gt;0,"?",IF(AND(T1088="◄",U1088="►"),"◄►",IF(T1088="◄","◄",IF(U1088="►","►",""))))</f>
        <v>◄</v>
      </c>
      <c r="T1088" s="32" t="str">
        <f>IF(SUM(T1089:T1107)+1=ROWS(T1089:T1107)-COUNTIF(T1089:T1107,"-"),"","◄")</f>
        <v>◄</v>
      </c>
      <c r="U1088" s="31" t="str">
        <f>IF(SUM(U1089:U1107)&gt;0,"►","")</f>
        <v/>
      </c>
      <c r="V1088" s="10">
        <f>ROWS(V1089:V1107)-1</f>
        <v>18</v>
      </c>
      <c r="W1088" s="30">
        <f>SUM(W1089:W1107)-W1107</f>
        <v>0</v>
      </c>
      <c r="X1088" s="29" t="s">
        <v>17</v>
      </c>
      <c r="Y1088" s="28"/>
      <c r="Z1088" s="30">
        <f>SUM(Z1089:Z1107)-Z1107</f>
        <v>0</v>
      </c>
      <c r="AA1088" s="29" t="s">
        <v>17</v>
      </c>
      <c r="AB1088" s="28"/>
      <c r="AC1088" s="12"/>
      <c r="AD1088" s="13"/>
      <c r="AE1088" s="12"/>
      <c r="AF1088" s="11"/>
      <c r="AG1088" s="11"/>
      <c r="AH1088" s="5" t="s">
        <v>0</v>
      </c>
      <c r="AI1088" s="4"/>
    </row>
    <row r="1089" spans="1:35" ht="15" customHeight="1" x14ac:dyDescent="0.25">
      <c r="A1089" s="221"/>
      <c r="B1089" s="352"/>
      <c r="C1089" s="274" t="s">
        <v>1197</v>
      </c>
      <c r="D1089" s="314">
        <v>42084</v>
      </c>
      <c r="E1089" s="276">
        <v>1.1000000000000001</v>
      </c>
      <c r="F1089" s="277" t="s">
        <v>2</v>
      </c>
      <c r="G1089" s="227"/>
      <c r="H1089" s="227"/>
      <c r="I1089" s="227"/>
      <c r="J1089" s="319"/>
      <c r="K1089" s="358" t="s">
        <v>1209</v>
      </c>
      <c r="L1089" s="26"/>
      <c r="M1089" s="25"/>
      <c r="N1089" s="23" t="str">
        <f t="shared" ref="N1089:N1106" si="602">IF(O1089="?","?","")</f>
        <v/>
      </c>
      <c r="O1089" s="23" t="str">
        <f t="shared" ref="O1089:O1106" si="603">IF(AND(P1089="",Q1089&gt;0),"?",IF(P1089="","◄",IF(Q1089&gt;=1,"►","")))</f>
        <v>◄</v>
      </c>
      <c r="P1089" s="24"/>
      <c r="Q1089" s="21"/>
      <c r="R1089" s="23" t="str">
        <f t="shared" ref="R1089:R1106" si="604">IF(S1089="?","?","")</f>
        <v/>
      </c>
      <c r="S1089" s="23" t="str">
        <f t="shared" ref="S1089:S1106" si="605">IF(AND(T1089="",U1089&gt;0),"?",IF(T1089="","◄",IF(U1089&gt;=1,"►","")))</f>
        <v>◄</v>
      </c>
      <c r="T1089" s="22"/>
      <c r="U1089" s="21"/>
      <c r="V1089" s="20"/>
      <c r="W1089" s="19"/>
      <c r="X1089" s="18">
        <f t="shared" ref="X1089:X1106" si="606">(P1089*W1089)</f>
        <v>0</v>
      </c>
      <c r="Y1089" s="17">
        <f t="shared" ref="Y1089:Y1106" si="607">(Q1089*X1089)</f>
        <v>0</v>
      </c>
      <c r="Z1089" s="16"/>
      <c r="AA1089" s="15">
        <f t="shared" ref="AA1089:AA1106" si="608">(T1089*Z1089)</f>
        <v>0</v>
      </c>
      <c r="AB1089" s="14">
        <f t="shared" ref="AB1089:AB1106" si="609">(U1089*AA1089)</f>
        <v>0</v>
      </c>
      <c r="AC1089" s="12"/>
      <c r="AD1089" s="13"/>
      <c r="AE1089" s="12"/>
      <c r="AF1089" s="11"/>
      <c r="AG1089" s="11"/>
      <c r="AH1089" s="5" t="s">
        <v>0</v>
      </c>
      <c r="AI1089" s="4"/>
    </row>
    <row r="1090" spans="1:35" ht="15" customHeight="1" x14ac:dyDescent="0.25">
      <c r="A1090" s="221"/>
      <c r="B1090" s="352"/>
      <c r="C1090" s="274">
        <v>4493</v>
      </c>
      <c r="D1090" s="314">
        <v>42084</v>
      </c>
      <c r="E1090" s="276">
        <v>1.1000000000000001</v>
      </c>
      <c r="F1090" s="277" t="s">
        <v>2</v>
      </c>
      <c r="G1090" s="227"/>
      <c r="H1090" s="227"/>
      <c r="I1090" s="227"/>
      <c r="J1090" s="319"/>
      <c r="K1090" s="358" t="s">
        <v>1208</v>
      </c>
      <c r="L1090" s="26"/>
      <c r="M1090" s="25"/>
      <c r="N1090" s="23" t="str">
        <f t="shared" si="602"/>
        <v/>
      </c>
      <c r="O1090" s="23" t="str">
        <f t="shared" si="603"/>
        <v>◄</v>
      </c>
      <c r="P1090" s="24"/>
      <c r="Q1090" s="21"/>
      <c r="R1090" s="23" t="str">
        <f t="shared" si="604"/>
        <v/>
      </c>
      <c r="S1090" s="23" t="str">
        <f t="shared" si="605"/>
        <v>◄</v>
      </c>
      <c r="T1090" s="22"/>
      <c r="U1090" s="21"/>
      <c r="V1090" s="20"/>
      <c r="W1090" s="19"/>
      <c r="X1090" s="18">
        <f t="shared" si="606"/>
        <v>0</v>
      </c>
      <c r="Y1090" s="17">
        <f t="shared" si="607"/>
        <v>0</v>
      </c>
      <c r="Z1090" s="16"/>
      <c r="AA1090" s="15">
        <f t="shared" si="608"/>
        <v>0</v>
      </c>
      <c r="AB1090" s="14">
        <f t="shared" si="609"/>
        <v>0</v>
      </c>
      <c r="AC1090" s="12"/>
      <c r="AD1090" s="13"/>
      <c r="AE1090" s="12"/>
      <c r="AF1090" s="11"/>
      <c r="AG1090" s="11"/>
      <c r="AH1090" s="5" t="s">
        <v>0</v>
      </c>
      <c r="AI1090" s="4"/>
    </row>
    <row r="1091" spans="1:35" ht="15" customHeight="1" x14ac:dyDescent="0.25">
      <c r="A1091" s="221"/>
      <c r="B1091" s="352"/>
      <c r="C1091" s="274">
        <v>4494</v>
      </c>
      <c r="D1091" s="314">
        <v>42084</v>
      </c>
      <c r="E1091" s="276">
        <v>1.1000000000000001</v>
      </c>
      <c r="F1091" s="277" t="s">
        <v>2</v>
      </c>
      <c r="G1091" s="227"/>
      <c r="H1091" s="227"/>
      <c r="I1091" s="227"/>
      <c r="J1091" s="319"/>
      <c r="K1091" s="358" t="s">
        <v>1207</v>
      </c>
      <c r="L1091" s="26"/>
      <c r="M1091" s="25"/>
      <c r="N1091" s="23" t="str">
        <f t="shared" si="602"/>
        <v/>
      </c>
      <c r="O1091" s="23" t="str">
        <f t="shared" si="603"/>
        <v>◄</v>
      </c>
      <c r="P1091" s="24"/>
      <c r="Q1091" s="21"/>
      <c r="R1091" s="23" t="str">
        <f t="shared" si="604"/>
        <v/>
      </c>
      <c r="S1091" s="23" t="str">
        <f t="shared" si="605"/>
        <v>◄</v>
      </c>
      <c r="T1091" s="22"/>
      <c r="U1091" s="21"/>
      <c r="V1091" s="20"/>
      <c r="W1091" s="19"/>
      <c r="X1091" s="18">
        <f t="shared" si="606"/>
        <v>0</v>
      </c>
      <c r="Y1091" s="17">
        <f t="shared" si="607"/>
        <v>0</v>
      </c>
      <c r="Z1091" s="16"/>
      <c r="AA1091" s="15">
        <f t="shared" si="608"/>
        <v>0</v>
      </c>
      <c r="AB1091" s="14">
        <f t="shared" si="609"/>
        <v>0</v>
      </c>
      <c r="AC1091" s="12"/>
      <c r="AD1091" s="13"/>
      <c r="AE1091" s="12"/>
      <c r="AF1091" s="11"/>
      <c r="AG1091" s="11"/>
      <c r="AH1091" s="5" t="s">
        <v>0</v>
      </c>
      <c r="AI1091" s="4"/>
    </row>
    <row r="1092" spans="1:35" ht="26.4" customHeight="1" x14ac:dyDescent="0.25">
      <c r="A1092" s="221"/>
      <c r="B1092" s="359"/>
      <c r="C1092" s="274">
        <v>4495</v>
      </c>
      <c r="D1092" s="314">
        <v>42084</v>
      </c>
      <c r="E1092" s="276">
        <v>1.1000000000000001</v>
      </c>
      <c r="F1092" s="277" t="s">
        <v>2</v>
      </c>
      <c r="G1092" s="227"/>
      <c r="H1092" s="227"/>
      <c r="I1092" s="227"/>
      <c r="J1092" s="319"/>
      <c r="K1092" s="358" t="s">
        <v>1206</v>
      </c>
      <c r="L1092" s="26"/>
      <c r="M1092" s="25"/>
      <c r="N1092" s="23" t="str">
        <f t="shared" si="602"/>
        <v/>
      </c>
      <c r="O1092" s="23" t="str">
        <f t="shared" si="603"/>
        <v>◄</v>
      </c>
      <c r="P1092" s="24"/>
      <c r="Q1092" s="21"/>
      <c r="R1092" s="23" t="str">
        <f t="shared" si="604"/>
        <v/>
      </c>
      <c r="S1092" s="23" t="str">
        <f t="shared" si="605"/>
        <v>◄</v>
      </c>
      <c r="T1092" s="22"/>
      <c r="U1092" s="21"/>
      <c r="V1092" s="20"/>
      <c r="W1092" s="19"/>
      <c r="X1092" s="18">
        <f t="shared" si="606"/>
        <v>0</v>
      </c>
      <c r="Y1092" s="17">
        <f t="shared" si="607"/>
        <v>0</v>
      </c>
      <c r="Z1092" s="16"/>
      <c r="AA1092" s="15">
        <f t="shared" si="608"/>
        <v>0</v>
      </c>
      <c r="AB1092" s="14">
        <f t="shared" si="609"/>
        <v>0</v>
      </c>
      <c r="AC1092" s="12"/>
      <c r="AD1092" s="13"/>
      <c r="AE1092" s="12"/>
      <c r="AF1092" s="11"/>
      <c r="AG1092" s="11"/>
      <c r="AH1092" s="5" t="s">
        <v>0</v>
      </c>
      <c r="AI1092" s="4"/>
    </row>
    <row r="1093" spans="1:35" ht="15" customHeight="1" x14ac:dyDescent="0.25">
      <c r="A1093" s="221"/>
      <c r="B1093" s="359"/>
      <c r="C1093" s="274">
        <v>4496</v>
      </c>
      <c r="D1093" s="314">
        <v>42084</v>
      </c>
      <c r="E1093" s="276">
        <v>1.1000000000000001</v>
      </c>
      <c r="F1093" s="277" t="s">
        <v>2</v>
      </c>
      <c r="G1093" s="227"/>
      <c r="H1093" s="227"/>
      <c r="I1093" s="227"/>
      <c r="J1093" s="319"/>
      <c r="K1093" s="358" t="s">
        <v>1205</v>
      </c>
      <c r="L1093" s="26"/>
      <c r="M1093" s="25"/>
      <c r="N1093" s="23" t="str">
        <f t="shared" si="602"/>
        <v/>
      </c>
      <c r="O1093" s="23" t="str">
        <f t="shared" si="603"/>
        <v>◄</v>
      </c>
      <c r="P1093" s="24"/>
      <c r="Q1093" s="21"/>
      <c r="R1093" s="23" t="str">
        <f t="shared" si="604"/>
        <v/>
      </c>
      <c r="S1093" s="23" t="str">
        <f t="shared" si="605"/>
        <v>◄</v>
      </c>
      <c r="T1093" s="22"/>
      <c r="U1093" s="21"/>
      <c r="V1093" s="20"/>
      <c r="W1093" s="19"/>
      <c r="X1093" s="18">
        <f t="shared" si="606"/>
        <v>0</v>
      </c>
      <c r="Y1093" s="17">
        <f t="shared" si="607"/>
        <v>0</v>
      </c>
      <c r="Z1093" s="16"/>
      <c r="AA1093" s="15">
        <f t="shared" si="608"/>
        <v>0</v>
      </c>
      <c r="AB1093" s="14">
        <f t="shared" si="609"/>
        <v>0</v>
      </c>
      <c r="AC1093" s="12"/>
      <c r="AD1093" s="13"/>
      <c r="AE1093" s="12"/>
      <c r="AF1093" s="11"/>
      <c r="AG1093" s="11"/>
      <c r="AH1093" s="5" t="s">
        <v>0</v>
      </c>
      <c r="AI1093" s="4"/>
    </row>
    <row r="1094" spans="1:35" ht="15" customHeight="1" x14ac:dyDescent="0.25">
      <c r="A1094" s="221"/>
      <c r="B1094" s="359"/>
      <c r="C1094" s="281" t="s">
        <v>1204</v>
      </c>
      <c r="D1094" s="314">
        <v>42084</v>
      </c>
      <c r="E1094" s="276">
        <v>3.3000000000000003</v>
      </c>
      <c r="F1094" s="277" t="s">
        <v>2</v>
      </c>
      <c r="G1094" s="227"/>
      <c r="H1094" s="274" t="s">
        <v>1197</v>
      </c>
      <c r="I1094" s="274">
        <v>4493</v>
      </c>
      <c r="J1094" s="274">
        <v>4494</v>
      </c>
      <c r="K1094" s="360" t="s">
        <v>1203</v>
      </c>
      <c r="L1094" s="26"/>
      <c r="M1094" s="25"/>
      <c r="N1094" s="23" t="str">
        <f t="shared" si="602"/>
        <v/>
      </c>
      <c r="O1094" s="23" t="str">
        <f t="shared" si="603"/>
        <v>◄</v>
      </c>
      <c r="P1094" s="24"/>
      <c r="Q1094" s="21"/>
      <c r="R1094" s="23" t="str">
        <f t="shared" si="604"/>
        <v/>
      </c>
      <c r="S1094" s="23" t="str">
        <f t="shared" si="605"/>
        <v>◄</v>
      </c>
      <c r="T1094" s="22"/>
      <c r="U1094" s="21"/>
      <c r="V1094" s="20"/>
      <c r="W1094" s="19"/>
      <c r="X1094" s="18">
        <f t="shared" si="606"/>
        <v>0</v>
      </c>
      <c r="Y1094" s="17">
        <f t="shared" si="607"/>
        <v>0</v>
      </c>
      <c r="Z1094" s="16"/>
      <c r="AA1094" s="15">
        <f t="shared" si="608"/>
        <v>0</v>
      </c>
      <c r="AB1094" s="14">
        <f t="shared" si="609"/>
        <v>0</v>
      </c>
      <c r="AC1094" s="12"/>
      <c r="AD1094" s="13"/>
      <c r="AE1094" s="12"/>
      <c r="AF1094" s="11"/>
      <c r="AG1094" s="11"/>
      <c r="AH1094" s="5" t="s">
        <v>0</v>
      </c>
      <c r="AI1094" s="4"/>
    </row>
    <row r="1095" spans="1:35" ht="15" customHeight="1" x14ac:dyDescent="0.25">
      <c r="A1095" s="221"/>
      <c r="B1095" s="359"/>
      <c r="C1095" s="281" t="s">
        <v>1202</v>
      </c>
      <c r="D1095" s="314">
        <v>42084</v>
      </c>
      <c r="E1095" s="276">
        <v>1.1000000000000001</v>
      </c>
      <c r="F1095" s="277" t="s">
        <v>2</v>
      </c>
      <c r="G1095" s="227"/>
      <c r="H1095" s="227"/>
      <c r="I1095" s="227"/>
      <c r="J1095" s="274">
        <v>4495</v>
      </c>
      <c r="K1095" s="360" t="s">
        <v>1192</v>
      </c>
      <c r="L1095" s="26"/>
      <c r="M1095" s="25"/>
      <c r="N1095" s="23" t="str">
        <f t="shared" si="602"/>
        <v/>
      </c>
      <c r="O1095" s="23" t="str">
        <f t="shared" si="603"/>
        <v>◄</v>
      </c>
      <c r="P1095" s="24"/>
      <c r="Q1095" s="21"/>
      <c r="R1095" s="23" t="str">
        <f t="shared" si="604"/>
        <v/>
      </c>
      <c r="S1095" s="23" t="str">
        <f t="shared" si="605"/>
        <v>◄</v>
      </c>
      <c r="T1095" s="22"/>
      <c r="U1095" s="21"/>
      <c r="V1095" s="20"/>
      <c r="W1095" s="19"/>
      <c r="X1095" s="18">
        <f t="shared" si="606"/>
        <v>0</v>
      </c>
      <c r="Y1095" s="17">
        <f t="shared" si="607"/>
        <v>0</v>
      </c>
      <c r="Z1095" s="16"/>
      <c r="AA1095" s="15">
        <f t="shared" si="608"/>
        <v>0</v>
      </c>
      <c r="AB1095" s="14">
        <f t="shared" si="609"/>
        <v>0</v>
      </c>
      <c r="AC1095" s="12"/>
      <c r="AD1095" s="13"/>
      <c r="AE1095" s="12"/>
      <c r="AF1095" s="11"/>
      <c r="AG1095" s="11"/>
      <c r="AH1095" s="5" t="s">
        <v>0</v>
      </c>
      <c r="AI1095" s="4"/>
    </row>
    <row r="1096" spans="1:35" ht="15" customHeight="1" x14ac:dyDescent="0.25">
      <c r="A1096" s="221"/>
      <c r="B1096" s="359"/>
      <c r="C1096" s="281" t="s">
        <v>1201</v>
      </c>
      <c r="D1096" s="314">
        <v>42084</v>
      </c>
      <c r="E1096" s="276">
        <v>1.1000000000000001</v>
      </c>
      <c r="F1096" s="277" t="s">
        <v>2</v>
      </c>
      <c r="G1096" s="227"/>
      <c r="H1096" s="227"/>
      <c r="I1096" s="227"/>
      <c r="J1096" s="274">
        <v>4496</v>
      </c>
      <c r="K1096" s="360" t="s">
        <v>1114</v>
      </c>
      <c r="L1096" s="26"/>
      <c r="M1096" s="25"/>
      <c r="N1096" s="23" t="str">
        <f t="shared" si="602"/>
        <v/>
      </c>
      <c r="O1096" s="23" t="str">
        <f t="shared" si="603"/>
        <v>◄</v>
      </c>
      <c r="P1096" s="24"/>
      <c r="Q1096" s="21"/>
      <c r="R1096" s="23" t="str">
        <f t="shared" si="604"/>
        <v/>
      </c>
      <c r="S1096" s="23" t="str">
        <f t="shared" si="605"/>
        <v>◄</v>
      </c>
      <c r="T1096" s="22"/>
      <c r="U1096" s="21"/>
      <c r="V1096" s="20"/>
      <c r="W1096" s="19"/>
      <c r="X1096" s="18">
        <f t="shared" si="606"/>
        <v>0</v>
      </c>
      <c r="Y1096" s="17">
        <f t="shared" si="607"/>
        <v>0</v>
      </c>
      <c r="Z1096" s="16"/>
      <c r="AA1096" s="15">
        <f t="shared" si="608"/>
        <v>0</v>
      </c>
      <c r="AB1096" s="14">
        <f t="shared" si="609"/>
        <v>0</v>
      </c>
      <c r="AC1096" s="12"/>
      <c r="AD1096" s="13"/>
      <c r="AE1096" s="12"/>
      <c r="AF1096" s="11"/>
      <c r="AG1096" s="11"/>
      <c r="AH1096" s="5" t="s">
        <v>0</v>
      </c>
      <c r="AI1096" s="4"/>
    </row>
    <row r="1097" spans="1:35" ht="15" customHeight="1" x14ac:dyDescent="0.25">
      <c r="A1097" s="221"/>
      <c r="B1097" s="359"/>
      <c r="C1097" s="281" t="s">
        <v>1200</v>
      </c>
      <c r="D1097" s="314">
        <v>42084</v>
      </c>
      <c r="E1097" s="276">
        <v>1.1000000000000001</v>
      </c>
      <c r="F1097" s="277" t="s">
        <v>2</v>
      </c>
      <c r="G1097" s="227"/>
      <c r="H1097" s="227"/>
      <c r="I1097" s="227"/>
      <c r="J1097" s="274" t="s">
        <v>1197</v>
      </c>
      <c r="K1097" s="360" t="s">
        <v>1192</v>
      </c>
      <c r="L1097" s="26"/>
      <c r="M1097" s="25"/>
      <c r="N1097" s="23" t="str">
        <f t="shared" si="602"/>
        <v/>
      </c>
      <c r="O1097" s="23" t="str">
        <f t="shared" si="603"/>
        <v>◄</v>
      </c>
      <c r="P1097" s="24"/>
      <c r="Q1097" s="21"/>
      <c r="R1097" s="23" t="str">
        <f t="shared" si="604"/>
        <v/>
      </c>
      <c r="S1097" s="23" t="str">
        <f t="shared" si="605"/>
        <v>◄</v>
      </c>
      <c r="T1097" s="22"/>
      <c r="U1097" s="21"/>
      <c r="V1097" s="20"/>
      <c r="W1097" s="19"/>
      <c r="X1097" s="18">
        <f t="shared" si="606"/>
        <v>0</v>
      </c>
      <c r="Y1097" s="17">
        <f t="shared" si="607"/>
        <v>0</v>
      </c>
      <c r="Z1097" s="16"/>
      <c r="AA1097" s="15">
        <f t="shared" si="608"/>
        <v>0</v>
      </c>
      <c r="AB1097" s="14">
        <f t="shared" si="609"/>
        <v>0</v>
      </c>
      <c r="AC1097" s="12"/>
      <c r="AD1097" s="13"/>
      <c r="AE1097" s="12"/>
      <c r="AF1097" s="11"/>
      <c r="AG1097" s="11"/>
      <c r="AH1097" s="5" t="s">
        <v>0</v>
      </c>
      <c r="AI1097" s="4"/>
    </row>
    <row r="1098" spans="1:35" ht="15" customHeight="1" x14ac:dyDescent="0.25">
      <c r="A1098" s="221"/>
      <c r="B1098" s="359"/>
      <c r="C1098" s="281" t="s">
        <v>1199</v>
      </c>
      <c r="D1098" s="314">
        <v>42084</v>
      </c>
      <c r="E1098" s="276">
        <v>1.1000000000000001</v>
      </c>
      <c r="F1098" s="277" t="s">
        <v>2</v>
      </c>
      <c r="G1098" s="227"/>
      <c r="H1098" s="227"/>
      <c r="I1098" s="227"/>
      <c r="J1098" s="274" t="s">
        <v>1197</v>
      </c>
      <c r="K1098" s="360" t="s">
        <v>1190</v>
      </c>
      <c r="L1098" s="26"/>
      <c r="M1098" s="25"/>
      <c r="N1098" s="23" t="str">
        <f t="shared" si="602"/>
        <v/>
      </c>
      <c r="O1098" s="23" t="str">
        <f t="shared" si="603"/>
        <v>◄</v>
      </c>
      <c r="P1098" s="24"/>
      <c r="Q1098" s="21"/>
      <c r="R1098" s="23" t="str">
        <f t="shared" si="604"/>
        <v/>
      </c>
      <c r="S1098" s="23" t="str">
        <f t="shared" si="605"/>
        <v>◄</v>
      </c>
      <c r="T1098" s="22"/>
      <c r="U1098" s="21"/>
      <c r="V1098" s="20"/>
      <c r="W1098" s="19"/>
      <c r="X1098" s="18">
        <f t="shared" si="606"/>
        <v>0</v>
      </c>
      <c r="Y1098" s="17">
        <f t="shared" si="607"/>
        <v>0</v>
      </c>
      <c r="Z1098" s="16"/>
      <c r="AA1098" s="15">
        <f t="shared" si="608"/>
        <v>0</v>
      </c>
      <c r="AB1098" s="14">
        <f t="shared" si="609"/>
        <v>0</v>
      </c>
      <c r="AC1098" s="12"/>
      <c r="AD1098" s="13"/>
      <c r="AE1098" s="12"/>
      <c r="AF1098" s="11"/>
      <c r="AG1098" s="11"/>
      <c r="AH1098" s="5" t="s">
        <v>0</v>
      </c>
      <c r="AI1098" s="4"/>
    </row>
    <row r="1099" spans="1:35" ht="15" customHeight="1" x14ac:dyDescent="0.25">
      <c r="A1099" s="221"/>
      <c r="B1099" s="359"/>
      <c r="C1099" s="281" t="s">
        <v>1198</v>
      </c>
      <c r="D1099" s="314">
        <v>42084</v>
      </c>
      <c r="E1099" s="276">
        <v>1.1000000000000001</v>
      </c>
      <c r="F1099" s="277" t="s">
        <v>2</v>
      </c>
      <c r="G1099" s="227"/>
      <c r="H1099" s="227"/>
      <c r="I1099" s="227"/>
      <c r="J1099" s="274" t="s">
        <v>1197</v>
      </c>
      <c r="K1099" s="360" t="s">
        <v>1188</v>
      </c>
      <c r="L1099" s="26"/>
      <c r="M1099" s="25"/>
      <c r="N1099" s="23" t="str">
        <f t="shared" si="602"/>
        <v/>
      </c>
      <c r="O1099" s="23" t="str">
        <f t="shared" si="603"/>
        <v>◄</v>
      </c>
      <c r="P1099" s="24"/>
      <c r="Q1099" s="21"/>
      <c r="R1099" s="23" t="str">
        <f t="shared" si="604"/>
        <v/>
      </c>
      <c r="S1099" s="23" t="str">
        <f t="shared" si="605"/>
        <v>◄</v>
      </c>
      <c r="T1099" s="22"/>
      <c r="U1099" s="21"/>
      <c r="V1099" s="20"/>
      <c r="W1099" s="19"/>
      <c r="X1099" s="18">
        <f t="shared" si="606"/>
        <v>0</v>
      </c>
      <c r="Y1099" s="17">
        <f t="shared" si="607"/>
        <v>0</v>
      </c>
      <c r="Z1099" s="16"/>
      <c r="AA1099" s="15">
        <f t="shared" si="608"/>
        <v>0</v>
      </c>
      <c r="AB1099" s="14">
        <f t="shared" si="609"/>
        <v>0</v>
      </c>
      <c r="AC1099" s="12"/>
      <c r="AD1099" s="13"/>
      <c r="AE1099" s="12"/>
      <c r="AF1099" s="11"/>
      <c r="AG1099" s="11"/>
      <c r="AH1099" s="5" t="s">
        <v>0</v>
      </c>
      <c r="AI1099" s="4"/>
    </row>
    <row r="1100" spans="1:35" ht="15" customHeight="1" x14ac:dyDescent="0.25">
      <c r="A1100" s="221"/>
      <c r="B1100" s="359"/>
      <c r="C1100" s="281" t="s">
        <v>1196</v>
      </c>
      <c r="D1100" s="314">
        <v>42084</v>
      </c>
      <c r="E1100" s="276">
        <v>1.1000000000000001</v>
      </c>
      <c r="F1100" s="277" t="s">
        <v>2</v>
      </c>
      <c r="G1100" s="227"/>
      <c r="H1100" s="227"/>
      <c r="I1100" s="227"/>
      <c r="J1100" s="274">
        <v>4493</v>
      </c>
      <c r="K1100" s="360" t="s">
        <v>1192</v>
      </c>
      <c r="L1100" s="26"/>
      <c r="M1100" s="25"/>
      <c r="N1100" s="23" t="str">
        <f t="shared" si="602"/>
        <v/>
      </c>
      <c r="O1100" s="23" t="str">
        <f t="shared" si="603"/>
        <v>◄</v>
      </c>
      <c r="P1100" s="24"/>
      <c r="Q1100" s="21"/>
      <c r="R1100" s="23" t="str">
        <f t="shared" si="604"/>
        <v/>
      </c>
      <c r="S1100" s="23" t="str">
        <f t="shared" si="605"/>
        <v>◄</v>
      </c>
      <c r="T1100" s="22"/>
      <c r="U1100" s="21"/>
      <c r="V1100" s="20"/>
      <c r="W1100" s="19"/>
      <c r="X1100" s="18">
        <f t="shared" si="606"/>
        <v>0</v>
      </c>
      <c r="Y1100" s="17">
        <f t="shared" si="607"/>
        <v>0</v>
      </c>
      <c r="Z1100" s="16"/>
      <c r="AA1100" s="15">
        <f t="shared" si="608"/>
        <v>0</v>
      </c>
      <c r="AB1100" s="14">
        <f t="shared" si="609"/>
        <v>0</v>
      </c>
      <c r="AC1100" s="12"/>
      <c r="AD1100" s="13"/>
      <c r="AE1100" s="12"/>
      <c r="AF1100" s="11"/>
      <c r="AG1100" s="11"/>
      <c r="AH1100" s="5" t="s">
        <v>0</v>
      </c>
      <c r="AI1100" s="4"/>
    </row>
    <row r="1101" spans="1:35" ht="15" customHeight="1" x14ac:dyDescent="0.25">
      <c r="A1101" s="221"/>
      <c r="B1101" s="359"/>
      <c r="C1101" s="281" t="s">
        <v>1195</v>
      </c>
      <c r="D1101" s="314">
        <v>42084</v>
      </c>
      <c r="E1101" s="276">
        <v>1.1000000000000001</v>
      </c>
      <c r="F1101" s="277" t="s">
        <v>2</v>
      </c>
      <c r="G1101" s="227"/>
      <c r="H1101" s="227"/>
      <c r="I1101" s="227"/>
      <c r="J1101" s="274">
        <v>4493</v>
      </c>
      <c r="K1101" s="360" t="s">
        <v>1190</v>
      </c>
      <c r="L1101" s="26"/>
      <c r="M1101" s="25"/>
      <c r="N1101" s="23" t="str">
        <f t="shared" si="602"/>
        <v/>
      </c>
      <c r="O1101" s="23" t="str">
        <f t="shared" si="603"/>
        <v>◄</v>
      </c>
      <c r="P1101" s="24"/>
      <c r="Q1101" s="21"/>
      <c r="R1101" s="23" t="str">
        <f t="shared" si="604"/>
        <v/>
      </c>
      <c r="S1101" s="23" t="str">
        <f t="shared" si="605"/>
        <v>◄</v>
      </c>
      <c r="T1101" s="22"/>
      <c r="U1101" s="21"/>
      <c r="V1101" s="20"/>
      <c r="W1101" s="19"/>
      <c r="X1101" s="18">
        <f t="shared" si="606"/>
        <v>0</v>
      </c>
      <c r="Y1101" s="17">
        <f t="shared" si="607"/>
        <v>0</v>
      </c>
      <c r="Z1101" s="16"/>
      <c r="AA1101" s="15">
        <f t="shared" si="608"/>
        <v>0</v>
      </c>
      <c r="AB1101" s="14">
        <f t="shared" si="609"/>
        <v>0</v>
      </c>
      <c r="AC1101" s="12"/>
      <c r="AD1101" s="13"/>
      <c r="AE1101" s="12"/>
      <c r="AF1101" s="11"/>
      <c r="AG1101" s="11"/>
      <c r="AH1101" s="5" t="s">
        <v>0</v>
      </c>
      <c r="AI1101" s="4"/>
    </row>
    <row r="1102" spans="1:35" ht="15" customHeight="1" x14ac:dyDescent="0.25">
      <c r="A1102" s="221"/>
      <c r="B1102" s="359"/>
      <c r="C1102" s="281" t="s">
        <v>1194</v>
      </c>
      <c r="D1102" s="314">
        <v>42084</v>
      </c>
      <c r="E1102" s="276">
        <v>1.1000000000000001</v>
      </c>
      <c r="F1102" s="277" t="s">
        <v>2</v>
      </c>
      <c r="G1102" s="227"/>
      <c r="H1102" s="227"/>
      <c r="I1102" s="227"/>
      <c r="J1102" s="274">
        <v>4493</v>
      </c>
      <c r="K1102" s="360" t="s">
        <v>1188</v>
      </c>
      <c r="L1102" s="26"/>
      <c r="M1102" s="25"/>
      <c r="N1102" s="23" t="str">
        <f t="shared" si="602"/>
        <v/>
      </c>
      <c r="O1102" s="23" t="str">
        <f t="shared" si="603"/>
        <v>◄</v>
      </c>
      <c r="P1102" s="24"/>
      <c r="Q1102" s="21"/>
      <c r="R1102" s="23" t="str">
        <f t="shared" si="604"/>
        <v/>
      </c>
      <c r="S1102" s="23" t="str">
        <f t="shared" si="605"/>
        <v>◄</v>
      </c>
      <c r="T1102" s="22"/>
      <c r="U1102" s="21"/>
      <c r="V1102" s="20"/>
      <c r="W1102" s="19"/>
      <c r="X1102" s="18">
        <f t="shared" si="606"/>
        <v>0</v>
      </c>
      <c r="Y1102" s="17">
        <f t="shared" si="607"/>
        <v>0</v>
      </c>
      <c r="Z1102" s="16"/>
      <c r="AA1102" s="15">
        <f t="shared" si="608"/>
        <v>0</v>
      </c>
      <c r="AB1102" s="14">
        <f t="shared" si="609"/>
        <v>0</v>
      </c>
      <c r="AC1102" s="12"/>
      <c r="AD1102" s="13"/>
      <c r="AE1102" s="12"/>
      <c r="AF1102" s="11"/>
      <c r="AG1102" s="11"/>
      <c r="AH1102" s="5" t="s">
        <v>0</v>
      </c>
      <c r="AI1102" s="4"/>
    </row>
    <row r="1103" spans="1:35" ht="15" customHeight="1" x14ac:dyDescent="0.25">
      <c r="A1103" s="221"/>
      <c r="B1103" s="359"/>
      <c r="C1103" s="281" t="s">
        <v>1193</v>
      </c>
      <c r="D1103" s="314">
        <v>42084</v>
      </c>
      <c r="E1103" s="276">
        <v>1.1000000000000001</v>
      </c>
      <c r="F1103" s="277" t="s">
        <v>2</v>
      </c>
      <c r="G1103" s="227"/>
      <c r="H1103" s="227"/>
      <c r="I1103" s="227"/>
      <c r="J1103" s="274">
        <v>4494</v>
      </c>
      <c r="K1103" s="360" t="s">
        <v>1192</v>
      </c>
      <c r="L1103" s="26"/>
      <c r="M1103" s="25"/>
      <c r="N1103" s="23" t="str">
        <f t="shared" si="602"/>
        <v/>
      </c>
      <c r="O1103" s="23" t="str">
        <f t="shared" si="603"/>
        <v>◄</v>
      </c>
      <c r="P1103" s="24"/>
      <c r="Q1103" s="21"/>
      <c r="R1103" s="23" t="str">
        <f t="shared" si="604"/>
        <v/>
      </c>
      <c r="S1103" s="23" t="str">
        <f t="shared" si="605"/>
        <v>◄</v>
      </c>
      <c r="T1103" s="22"/>
      <c r="U1103" s="21"/>
      <c r="V1103" s="20"/>
      <c r="W1103" s="19"/>
      <c r="X1103" s="18">
        <f t="shared" si="606"/>
        <v>0</v>
      </c>
      <c r="Y1103" s="17">
        <f t="shared" si="607"/>
        <v>0</v>
      </c>
      <c r="Z1103" s="16"/>
      <c r="AA1103" s="15">
        <f t="shared" si="608"/>
        <v>0</v>
      </c>
      <c r="AB1103" s="14">
        <f t="shared" si="609"/>
        <v>0</v>
      </c>
      <c r="AC1103" s="12"/>
      <c r="AD1103" s="13"/>
      <c r="AE1103" s="12"/>
      <c r="AF1103" s="11"/>
      <c r="AG1103" s="11"/>
      <c r="AH1103" s="5" t="s">
        <v>0</v>
      </c>
      <c r="AI1103" s="4"/>
    </row>
    <row r="1104" spans="1:35" ht="15" customHeight="1" x14ac:dyDescent="0.25">
      <c r="A1104" s="221"/>
      <c r="B1104" s="359"/>
      <c r="C1104" s="281" t="s">
        <v>1191</v>
      </c>
      <c r="D1104" s="314">
        <v>42084</v>
      </c>
      <c r="E1104" s="276">
        <v>1.1000000000000001</v>
      </c>
      <c r="F1104" s="277" t="s">
        <v>2</v>
      </c>
      <c r="G1104" s="227"/>
      <c r="H1104" s="227"/>
      <c r="I1104" s="227"/>
      <c r="J1104" s="274">
        <v>4494</v>
      </c>
      <c r="K1104" s="360" t="s">
        <v>1190</v>
      </c>
      <c r="L1104" s="26"/>
      <c r="M1104" s="25"/>
      <c r="N1104" s="23" t="str">
        <f t="shared" si="602"/>
        <v/>
      </c>
      <c r="O1104" s="23" t="str">
        <f t="shared" si="603"/>
        <v>◄</v>
      </c>
      <c r="P1104" s="24"/>
      <c r="Q1104" s="21"/>
      <c r="R1104" s="23" t="str">
        <f t="shared" si="604"/>
        <v/>
      </c>
      <c r="S1104" s="23" t="str">
        <f t="shared" si="605"/>
        <v>◄</v>
      </c>
      <c r="T1104" s="22"/>
      <c r="U1104" s="21"/>
      <c r="V1104" s="20"/>
      <c r="W1104" s="19"/>
      <c r="X1104" s="18">
        <f t="shared" si="606"/>
        <v>0</v>
      </c>
      <c r="Y1104" s="17">
        <f t="shared" si="607"/>
        <v>0</v>
      </c>
      <c r="Z1104" s="16"/>
      <c r="AA1104" s="15">
        <f t="shared" si="608"/>
        <v>0</v>
      </c>
      <c r="AB1104" s="14">
        <f t="shared" si="609"/>
        <v>0</v>
      </c>
      <c r="AC1104" s="12"/>
      <c r="AD1104" s="13"/>
      <c r="AE1104" s="12"/>
      <c r="AF1104" s="11"/>
      <c r="AG1104" s="11"/>
      <c r="AH1104" s="5" t="s">
        <v>0</v>
      </c>
      <c r="AI1104" s="4"/>
    </row>
    <row r="1105" spans="1:35" ht="15" customHeight="1" x14ac:dyDescent="0.25">
      <c r="A1105" s="221"/>
      <c r="B1105" s="359"/>
      <c r="C1105" s="281" t="s">
        <v>1189</v>
      </c>
      <c r="D1105" s="314">
        <v>42084</v>
      </c>
      <c r="E1105" s="276">
        <v>1.1000000000000001</v>
      </c>
      <c r="F1105" s="277" t="s">
        <v>2</v>
      </c>
      <c r="G1105" s="227"/>
      <c r="H1105" s="227"/>
      <c r="I1105" s="227"/>
      <c r="J1105" s="274">
        <v>4494</v>
      </c>
      <c r="K1105" s="360" t="s">
        <v>1188</v>
      </c>
      <c r="L1105" s="26"/>
      <c r="M1105" s="25"/>
      <c r="N1105" s="23" t="str">
        <f t="shared" si="602"/>
        <v/>
      </c>
      <c r="O1105" s="23" t="str">
        <f t="shared" si="603"/>
        <v>◄</v>
      </c>
      <c r="P1105" s="24"/>
      <c r="Q1105" s="21"/>
      <c r="R1105" s="23" t="str">
        <f t="shared" si="604"/>
        <v/>
      </c>
      <c r="S1105" s="23" t="str">
        <f t="shared" si="605"/>
        <v>◄</v>
      </c>
      <c r="T1105" s="22"/>
      <c r="U1105" s="21"/>
      <c r="V1105" s="20"/>
      <c r="W1105" s="19"/>
      <c r="X1105" s="18">
        <f t="shared" si="606"/>
        <v>0</v>
      </c>
      <c r="Y1105" s="17">
        <f t="shared" si="607"/>
        <v>0</v>
      </c>
      <c r="Z1105" s="16"/>
      <c r="AA1105" s="15">
        <f t="shared" si="608"/>
        <v>0</v>
      </c>
      <c r="AB1105" s="14">
        <f t="shared" si="609"/>
        <v>0</v>
      </c>
      <c r="AC1105" s="12"/>
      <c r="AD1105" s="13"/>
      <c r="AE1105" s="12"/>
      <c r="AF1105" s="11"/>
      <c r="AG1105" s="11"/>
      <c r="AH1105" s="5" t="s">
        <v>0</v>
      </c>
      <c r="AI1105" s="4"/>
    </row>
    <row r="1106" spans="1:35" ht="15" customHeight="1" thickBot="1" x14ac:dyDescent="0.3">
      <c r="A1106" s="221"/>
      <c r="B1106" s="352"/>
      <c r="C1106" s="247" t="s">
        <v>1187</v>
      </c>
      <c r="D1106" s="314">
        <v>42028</v>
      </c>
      <c r="E1106" s="276">
        <f>E1092*5</f>
        <v>5.5</v>
      </c>
      <c r="F1106" s="277" t="s">
        <v>2</v>
      </c>
      <c r="G1106" s="227"/>
      <c r="H1106" s="227"/>
      <c r="I1106" s="227"/>
      <c r="J1106" s="319"/>
      <c r="K1106" s="355" t="s">
        <v>1186</v>
      </c>
      <c r="L1106" s="26"/>
      <c r="M1106" s="25"/>
      <c r="N1106" s="23" t="str">
        <f t="shared" si="602"/>
        <v/>
      </c>
      <c r="O1106" s="23" t="str">
        <f t="shared" si="603"/>
        <v>◄</v>
      </c>
      <c r="P1106" s="24"/>
      <c r="Q1106" s="21"/>
      <c r="R1106" s="23" t="str">
        <f t="shared" si="604"/>
        <v/>
      </c>
      <c r="S1106" s="23" t="str">
        <f t="shared" si="605"/>
        <v>◄</v>
      </c>
      <c r="T1106" s="22"/>
      <c r="U1106" s="21"/>
      <c r="V1106" s="20"/>
      <c r="W1106" s="19"/>
      <c r="X1106" s="18">
        <f t="shared" si="606"/>
        <v>0</v>
      </c>
      <c r="Y1106" s="17">
        <f t="shared" si="607"/>
        <v>0</v>
      </c>
      <c r="Z1106" s="16"/>
      <c r="AA1106" s="15">
        <f t="shared" si="608"/>
        <v>0</v>
      </c>
      <c r="AB1106" s="14">
        <f t="shared" si="609"/>
        <v>0</v>
      </c>
      <c r="AC1106" s="12"/>
      <c r="AD1106" s="13"/>
      <c r="AE1106" s="12"/>
      <c r="AF1106" s="11"/>
      <c r="AG1106" s="11"/>
      <c r="AH1106" s="5" t="s">
        <v>0</v>
      </c>
      <c r="AI1106" s="4"/>
    </row>
    <row r="1107" spans="1:35" ht="15" customHeight="1" thickTop="1" thickBot="1" x14ac:dyDescent="0.25">
      <c r="A1107" s="214">
        <f>ROWS(A1108:A1123)-1</f>
        <v>15</v>
      </c>
      <c r="B1107" s="351" t="s">
        <v>1185</v>
      </c>
      <c r="C1107" s="351"/>
      <c r="D1107" s="351"/>
      <c r="E1107" s="351"/>
      <c r="F1107" s="356"/>
      <c r="G1107" s="351"/>
      <c r="H1107" s="351"/>
      <c r="I1107" s="351"/>
      <c r="J1107" s="351"/>
      <c r="K1107" s="333"/>
      <c r="L1107" s="6">
        <v>42084</v>
      </c>
      <c r="M1107" s="9" t="s">
        <v>1184</v>
      </c>
      <c r="N1107" s="23"/>
      <c r="O1107" s="33" t="str">
        <f>IF(COUNTIF(N1108:N1123,"?")&gt;0,"?",IF(AND(P1107="◄",Q1107="►"),"◄►",IF(P1107="◄","◄",IF(Q1107="►","►",""))))</f>
        <v>◄</v>
      </c>
      <c r="P1107" s="32" t="str">
        <f>IF(SUM(P1108:P1123)+1=ROWS(P1108:P1123)-COUNTIF(P1108:P1123,"-"),"","◄")</f>
        <v>◄</v>
      </c>
      <c r="Q1107" s="31" t="str">
        <f>IF(SUM(Q1108:Q1123)&gt;0,"►","")</f>
        <v/>
      </c>
      <c r="R1107" s="23"/>
      <c r="S1107" s="33" t="str">
        <f>IF(COUNTIF(R1108:R1123,"?")&gt;0,"?",IF(AND(T1107="◄",U1107="►"),"◄►",IF(T1107="◄","◄",IF(U1107="►","►",""))))</f>
        <v>◄</v>
      </c>
      <c r="T1107" s="32" t="str">
        <f>IF(SUM(T1108:T1123)+1=ROWS(T1108:T1123)-COUNTIF(T1108:T1123,"-"),"","◄")</f>
        <v>◄</v>
      </c>
      <c r="U1107" s="31" t="str">
        <f>IF(SUM(U1108:U1123)&gt;0,"►","")</f>
        <v/>
      </c>
      <c r="V1107" s="10">
        <f>ROWS(V1108:V1123)-1</f>
        <v>15</v>
      </c>
      <c r="W1107" s="30">
        <f>SUM(W1108:W1123)-W1123</f>
        <v>0</v>
      </c>
      <c r="X1107" s="29" t="s">
        <v>17</v>
      </c>
      <c r="Y1107" s="28"/>
      <c r="Z1107" s="30">
        <f>SUM(Z1108:Z1123)-Z1123</f>
        <v>0</v>
      </c>
      <c r="AA1107" s="29" t="s">
        <v>17</v>
      </c>
      <c r="AB1107" s="28"/>
      <c r="AC1107" s="12"/>
      <c r="AD1107" s="13"/>
      <c r="AE1107" s="12"/>
      <c r="AF1107" s="11"/>
      <c r="AG1107" s="11"/>
      <c r="AH1107" s="5" t="s">
        <v>0</v>
      </c>
      <c r="AI1107" s="4"/>
    </row>
    <row r="1108" spans="1:35" ht="15" customHeight="1" x14ac:dyDescent="0.25">
      <c r="A1108" s="221"/>
      <c r="B1108" s="352"/>
      <c r="C1108" s="274" t="s">
        <v>1170</v>
      </c>
      <c r="D1108" s="314">
        <v>42084</v>
      </c>
      <c r="E1108" s="276">
        <v>0.72</v>
      </c>
      <c r="F1108" s="277" t="s">
        <v>13</v>
      </c>
      <c r="G1108" s="227"/>
      <c r="H1108" s="227"/>
      <c r="I1108" s="227"/>
      <c r="J1108" s="319"/>
      <c r="K1108" s="353" t="s">
        <v>1183</v>
      </c>
      <c r="L1108" s="26"/>
      <c r="M1108" s="25"/>
      <c r="N1108" s="23" t="str">
        <f t="shared" ref="N1108:N1122" si="610">IF(O1108="?","?","")</f>
        <v/>
      </c>
      <c r="O1108" s="23" t="str">
        <f t="shared" ref="O1108:O1122" si="611">IF(AND(P1108="",Q1108&gt;0),"?",IF(P1108="","◄",IF(Q1108&gt;=1,"►","")))</f>
        <v>◄</v>
      </c>
      <c r="P1108" s="24"/>
      <c r="Q1108" s="21"/>
      <c r="R1108" s="23" t="str">
        <f t="shared" ref="R1108:R1122" si="612">IF(S1108="?","?","")</f>
        <v/>
      </c>
      <c r="S1108" s="23" t="str">
        <f t="shared" ref="S1108:S1122" si="613">IF(AND(T1108="",U1108&gt;0),"?",IF(T1108="","◄",IF(U1108&gt;=1,"►","")))</f>
        <v>◄</v>
      </c>
      <c r="T1108" s="22"/>
      <c r="U1108" s="21"/>
      <c r="V1108" s="20"/>
      <c r="W1108" s="19"/>
      <c r="X1108" s="18">
        <f t="shared" ref="X1108:X1122" si="614">(P1108*W1108)</f>
        <v>0</v>
      </c>
      <c r="Y1108" s="17">
        <f t="shared" ref="Y1108:Y1122" si="615">(Q1108*X1108)</f>
        <v>0</v>
      </c>
      <c r="Z1108" s="16"/>
      <c r="AA1108" s="15">
        <f t="shared" ref="AA1108:AA1122" si="616">(T1108*Z1108)</f>
        <v>0</v>
      </c>
      <c r="AB1108" s="14">
        <f t="shared" ref="AB1108:AB1122" si="617">(U1108*AA1108)</f>
        <v>0</v>
      </c>
      <c r="AC1108" s="12"/>
      <c r="AD1108" s="13"/>
      <c r="AE1108" s="12"/>
      <c r="AF1108" s="11"/>
      <c r="AG1108" s="11"/>
      <c r="AH1108" s="5" t="s">
        <v>0</v>
      </c>
      <c r="AI1108" s="4"/>
    </row>
    <row r="1109" spans="1:35" ht="15" customHeight="1" x14ac:dyDescent="0.25">
      <c r="A1109" s="221"/>
      <c r="B1109" s="352"/>
      <c r="C1109" s="274">
        <v>4498</v>
      </c>
      <c r="D1109" s="314">
        <v>42084</v>
      </c>
      <c r="E1109" s="276">
        <v>0.72</v>
      </c>
      <c r="F1109" s="277" t="s">
        <v>13</v>
      </c>
      <c r="G1109" s="227"/>
      <c r="H1109" s="227"/>
      <c r="I1109" s="227"/>
      <c r="J1109" s="319"/>
      <c r="K1109" s="353" t="s">
        <v>1182</v>
      </c>
      <c r="L1109" s="26"/>
      <c r="M1109" s="25"/>
      <c r="N1109" s="23" t="str">
        <f t="shared" si="610"/>
        <v/>
      </c>
      <c r="O1109" s="23" t="str">
        <f t="shared" si="611"/>
        <v>◄</v>
      </c>
      <c r="P1109" s="24"/>
      <c r="Q1109" s="21"/>
      <c r="R1109" s="23" t="str">
        <f t="shared" si="612"/>
        <v/>
      </c>
      <c r="S1109" s="23" t="str">
        <f t="shared" si="613"/>
        <v>◄</v>
      </c>
      <c r="T1109" s="22"/>
      <c r="U1109" s="21"/>
      <c r="V1109" s="20"/>
      <c r="W1109" s="19"/>
      <c r="X1109" s="18">
        <f t="shared" si="614"/>
        <v>0</v>
      </c>
      <c r="Y1109" s="17">
        <f t="shared" si="615"/>
        <v>0</v>
      </c>
      <c r="Z1109" s="16"/>
      <c r="AA1109" s="15">
        <f t="shared" si="616"/>
        <v>0</v>
      </c>
      <c r="AB1109" s="14">
        <f t="shared" si="617"/>
        <v>0</v>
      </c>
      <c r="AC1109" s="12"/>
      <c r="AD1109" s="13"/>
      <c r="AE1109" s="12"/>
      <c r="AF1109" s="11"/>
      <c r="AG1109" s="11"/>
      <c r="AH1109" s="5" t="s">
        <v>0</v>
      </c>
      <c r="AI1109" s="4"/>
    </row>
    <row r="1110" spans="1:35" ht="15" customHeight="1" x14ac:dyDescent="0.25">
      <c r="A1110" s="221"/>
      <c r="B1110" s="352"/>
      <c r="C1110" s="274">
        <v>4499</v>
      </c>
      <c r="D1110" s="314">
        <v>42084</v>
      </c>
      <c r="E1110" s="276">
        <v>0.72</v>
      </c>
      <c r="F1110" s="277" t="s">
        <v>13</v>
      </c>
      <c r="G1110" s="227"/>
      <c r="H1110" s="227"/>
      <c r="I1110" s="227"/>
      <c r="J1110" s="319"/>
      <c r="K1110" s="353" t="s">
        <v>1181</v>
      </c>
      <c r="L1110" s="26"/>
      <c r="M1110" s="25"/>
      <c r="N1110" s="23" t="str">
        <f t="shared" si="610"/>
        <v/>
      </c>
      <c r="O1110" s="23" t="str">
        <f t="shared" si="611"/>
        <v>◄</v>
      </c>
      <c r="P1110" s="24"/>
      <c r="Q1110" s="21"/>
      <c r="R1110" s="23" t="str">
        <f t="shared" si="612"/>
        <v/>
      </c>
      <c r="S1110" s="23" t="str">
        <f t="shared" si="613"/>
        <v>◄</v>
      </c>
      <c r="T1110" s="22"/>
      <c r="U1110" s="21"/>
      <c r="V1110" s="20"/>
      <c r="W1110" s="19"/>
      <c r="X1110" s="18">
        <f t="shared" si="614"/>
        <v>0</v>
      </c>
      <c r="Y1110" s="17">
        <f t="shared" si="615"/>
        <v>0</v>
      </c>
      <c r="Z1110" s="16"/>
      <c r="AA1110" s="15">
        <f t="shared" si="616"/>
        <v>0</v>
      </c>
      <c r="AB1110" s="14">
        <f t="shared" si="617"/>
        <v>0</v>
      </c>
      <c r="AC1110" s="12"/>
      <c r="AD1110" s="13"/>
      <c r="AE1110" s="12"/>
      <c r="AF1110" s="11"/>
      <c r="AG1110" s="11"/>
      <c r="AH1110" s="5" t="s">
        <v>0</v>
      </c>
      <c r="AI1110" s="4"/>
    </row>
    <row r="1111" spans="1:35" ht="15" customHeight="1" x14ac:dyDescent="0.25">
      <c r="A1111" s="221"/>
      <c r="B1111" s="352"/>
      <c r="C1111" s="274">
        <v>4500</v>
      </c>
      <c r="D1111" s="314">
        <v>42084</v>
      </c>
      <c r="E1111" s="276">
        <v>0.72</v>
      </c>
      <c r="F1111" s="277" t="s">
        <v>13</v>
      </c>
      <c r="G1111" s="227"/>
      <c r="H1111" s="227"/>
      <c r="I1111" s="227"/>
      <c r="J1111" s="319"/>
      <c r="K1111" s="353" t="s">
        <v>1180</v>
      </c>
      <c r="L1111" s="26"/>
      <c r="M1111" s="25"/>
      <c r="N1111" s="23" t="str">
        <f t="shared" si="610"/>
        <v/>
      </c>
      <c r="O1111" s="23" t="str">
        <f t="shared" si="611"/>
        <v>◄</v>
      </c>
      <c r="P1111" s="24"/>
      <c r="Q1111" s="21"/>
      <c r="R1111" s="23" t="str">
        <f t="shared" si="612"/>
        <v/>
      </c>
      <c r="S1111" s="23" t="str">
        <f t="shared" si="613"/>
        <v>◄</v>
      </c>
      <c r="T1111" s="22"/>
      <c r="U1111" s="21"/>
      <c r="V1111" s="20"/>
      <c r="W1111" s="19"/>
      <c r="X1111" s="18">
        <f t="shared" si="614"/>
        <v>0</v>
      </c>
      <c r="Y1111" s="17">
        <f t="shared" si="615"/>
        <v>0</v>
      </c>
      <c r="Z1111" s="16"/>
      <c r="AA1111" s="15">
        <f t="shared" si="616"/>
        <v>0</v>
      </c>
      <c r="AB1111" s="14">
        <f t="shared" si="617"/>
        <v>0</v>
      </c>
      <c r="AC1111" s="12"/>
      <c r="AD1111" s="13"/>
      <c r="AE1111" s="12"/>
      <c r="AF1111" s="11"/>
      <c r="AG1111" s="11"/>
      <c r="AH1111" s="5" t="s">
        <v>0</v>
      </c>
      <c r="AI1111" s="4"/>
    </row>
    <row r="1112" spans="1:35" ht="15" customHeight="1" x14ac:dyDescent="0.25">
      <c r="A1112" s="221"/>
      <c r="B1112" s="352"/>
      <c r="C1112" s="274">
        <v>4501</v>
      </c>
      <c r="D1112" s="314">
        <v>42084</v>
      </c>
      <c r="E1112" s="276">
        <v>0.72</v>
      </c>
      <c r="F1112" s="277" t="s">
        <v>13</v>
      </c>
      <c r="G1112" s="227"/>
      <c r="H1112" s="227"/>
      <c r="I1112" s="227"/>
      <c r="J1112" s="319"/>
      <c r="K1112" s="353" t="s">
        <v>1179</v>
      </c>
      <c r="L1112" s="26"/>
      <c r="M1112" s="25"/>
      <c r="N1112" s="23" t="str">
        <f t="shared" si="610"/>
        <v/>
      </c>
      <c r="O1112" s="23" t="str">
        <f t="shared" si="611"/>
        <v>◄</v>
      </c>
      <c r="P1112" s="24"/>
      <c r="Q1112" s="21"/>
      <c r="R1112" s="23" t="str">
        <f t="shared" si="612"/>
        <v/>
      </c>
      <c r="S1112" s="23" t="str">
        <f t="shared" si="613"/>
        <v>◄</v>
      </c>
      <c r="T1112" s="22"/>
      <c r="U1112" s="21"/>
      <c r="V1112" s="20"/>
      <c r="W1112" s="19"/>
      <c r="X1112" s="18">
        <f t="shared" si="614"/>
        <v>0</v>
      </c>
      <c r="Y1112" s="17">
        <f t="shared" si="615"/>
        <v>0</v>
      </c>
      <c r="Z1112" s="16"/>
      <c r="AA1112" s="15">
        <f t="shared" si="616"/>
        <v>0</v>
      </c>
      <c r="AB1112" s="14">
        <f t="shared" si="617"/>
        <v>0</v>
      </c>
      <c r="AC1112" s="12"/>
      <c r="AD1112" s="13"/>
      <c r="AE1112" s="12"/>
      <c r="AF1112" s="11"/>
      <c r="AG1112" s="11"/>
      <c r="AH1112" s="5" t="s">
        <v>0</v>
      </c>
      <c r="AI1112" s="4"/>
    </row>
    <row r="1113" spans="1:35" ht="15" customHeight="1" x14ac:dyDescent="0.25">
      <c r="A1113" s="221"/>
      <c r="B1113" s="352"/>
      <c r="C1113" s="274">
        <v>4502</v>
      </c>
      <c r="D1113" s="314">
        <v>42084</v>
      </c>
      <c r="E1113" s="276">
        <v>0.72</v>
      </c>
      <c r="F1113" s="277" t="s">
        <v>13</v>
      </c>
      <c r="G1113" s="227"/>
      <c r="H1113" s="227"/>
      <c r="I1113" s="227"/>
      <c r="J1113" s="319"/>
      <c r="K1113" s="353" t="s">
        <v>1178</v>
      </c>
      <c r="L1113" s="26"/>
      <c r="M1113" s="25"/>
      <c r="N1113" s="23" t="str">
        <f t="shared" si="610"/>
        <v/>
      </c>
      <c r="O1113" s="23" t="str">
        <f t="shared" si="611"/>
        <v>◄</v>
      </c>
      <c r="P1113" s="24"/>
      <c r="Q1113" s="21"/>
      <c r="R1113" s="23" t="str">
        <f t="shared" si="612"/>
        <v/>
      </c>
      <c r="S1113" s="23" t="str">
        <f t="shared" si="613"/>
        <v>◄</v>
      </c>
      <c r="T1113" s="22"/>
      <c r="U1113" s="21"/>
      <c r="V1113" s="20"/>
      <c r="W1113" s="19"/>
      <c r="X1113" s="18">
        <f t="shared" si="614"/>
        <v>0</v>
      </c>
      <c r="Y1113" s="17">
        <f t="shared" si="615"/>
        <v>0</v>
      </c>
      <c r="Z1113" s="16"/>
      <c r="AA1113" s="15">
        <f t="shared" si="616"/>
        <v>0</v>
      </c>
      <c r="AB1113" s="14">
        <f t="shared" si="617"/>
        <v>0</v>
      </c>
      <c r="AC1113" s="12"/>
      <c r="AD1113" s="13"/>
      <c r="AE1113" s="12"/>
      <c r="AF1113" s="11"/>
      <c r="AG1113" s="11"/>
      <c r="AH1113" s="5" t="s">
        <v>0</v>
      </c>
      <c r="AI1113" s="4"/>
    </row>
    <row r="1114" spans="1:35" ht="15" customHeight="1" x14ac:dyDescent="0.25">
      <c r="A1114" s="221"/>
      <c r="B1114" s="352"/>
      <c r="C1114" s="274">
        <v>4503</v>
      </c>
      <c r="D1114" s="314">
        <v>42084</v>
      </c>
      <c r="E1114" s="276">
        <v>0.72</v>
      </c>
      <c r="F1114" s="277" t="s">
        <v>13</v>
      </c>
      <c r="G1114" s="227"/>
      <c r="H1114" s="227"/>
      <c r="I1114" s="227"/>
      <c r="J1114" s="319"/>
      <c r="K1114" s="353" t="s">
        <v>1177</v>
      </c>
      <c r="L1114" s="26"/>
      <c r="M1114" s="25"/>
      <c r="N1114" s="23" t="str">
        <f t="shared" si="610"/>
        <v/>
      </c>
      <c r="O1114" s="23" t="str">
        <f t="shared" si="611"/>
        <v>◄</v>
      </c>
      <c r="P1114" s="24"/>
      <c r="Q1114" s="21"/>
      <c r="R1114" s="23" t="str">
        <f t="shared" si="612"/>
        <v/>
      </c>
      <c r="S1114" s="23" t="str">
        <f t="shared" si="613"/>
        <v>◄</v>
      </c>
      <c r="T1114" s="22"/>
      <c r="U1114" s="21"/>
      <c r="V1114" s="20"/>
      <c r="W1114" s="19"/>
      <c r="X1114" s="18">
        <f t="shared" si="614"/>
        <v>0</v>
      </c>
      <c r="Y1114" s="17">
        <f t="shared" si="615"/>
        <v>0</v>
      </c>
      <c r="Z1114" s="16"/>
      <c r="AA1114" s="15">
        <f t="shared" si="616"/>
        <v>0</v>
      </c>
      <c r="AB1114" s="14">
        <f t="shared" si="617"/>
        <v>0</v>
      </c>
      <c r="AC1114" s="12"/>
      <c r="AD1114" s="13"/>
      <c r="AE1114" s="12"/>
      <c r="AF1114" s="11"/>
      <c r="AG1114" s="11"/>
      <c r="AH1114" s="5" t="s">
        <v>0</v>
      </c>
      <c r="AI1114" s="4"/>
    </row>
    <row r="1115" spans="1:35" ht="15" customHeight="1" x14ac:dyDescent="0.25">
      <c r="A1115" s="221"/>
      <c r="B1115" s="352"/>
      <c r="C1115" s="274">
        <v>4504</v>
      </c>
      <c r="D1115" s="314">
        <v>42084</v>
      </c>
      <c r="E1115" s="276">
        <v>0.72</v>
      </c>
      <c r="F1115" s="277" t="s">
        <v>13</v>
      </c>
      <c r="G1115" s="227"/>
      <c r="H1115" s="227"/>
      <c r="I1115" s="227"/>
      <c r="J1115" s="319"/>
      <c r="K1115" s="353" t="s">
        <v>1176</v>
      </c>
      <c r="L1115" s="26"/>
      <c r="M1115" s="25"/>
      <c r="N1115" s="23" t="str">
        <f t="shared" si="610"/>
        <v/>
      </c>
      <c r="O1115" s="23" t="str">
        <f t="shared" si="611"/>
        <v>◄</v>
      </c>
      <c r="P1115" s="24"/>
      <c r="Q1115" s="21"/>
      <c r="R1115" s="23" t="str">
        <f t="shared" si="612"/>
        <v/>
      </c>
      <c r="S1115" s="23" t="str">
        <f t="shared" si="613"/>
        <v>◄</v>
      </c>
      <c r="T1115" s="22"/>
      <c r="U1115" s="21"/>
      <c r="V1115" s="20"/>
      <c r="W1115" s="19"/>
      <c r="X1115" s="18">
        <f t="shared" si="614"/>
        <v>0</v>
      </c>
      <c r="Y1115" s="17">
        <f t="shared" si="615"/>
        <v>0</v>
      </c>
      <c r="Z1115" s="16"/>
      <c r="AA1115" s="15">
        <f t="shared" si="616"/>
        <v>0</v>
      </c>
      <c r="AB1115" s="14">
        <f t="shared" si="617"/>
        <v>0</v>
      </c>
      <c r="AC1115" s="12"/>
      <c r="AD1115" s="13"/>
      <c r="AE1115" s="12"/>
      <c r="AF1115" s="11"/>
      <c r="AG1115" s="11"/>
      <c r="AH1115" s="5" t="s">
        <v>0</v>
      </c>
      <c r="AI1115" s="4"/>
    </row>
    <row r="1116" spans="1:35" ht="15" customHeight="1" x14ac:dyDescent="0.25">
      <c r="A1116" s="221"/>
      <c r="B1116" s="352"/>
      <c r="C1116" s="274">
        <v>4505</v>
      </c>
      <c r="D1116" s="314">
        <v>42084</v>
      </c>
      <c r="E1116" s="276">
        <v>0.72</v>
      </c>
      <c r="F1116" s="277" t="s">
        <v>13</v>
      </c>
      <c r="G1116" s="227"/>
      <c r="H1116" s="227"/>
      <c r="I1116" s="227"/>
      <c r="J1116" s="319"/>
      <c r="K1116" s="353" t="s">
        <v>1175</v>
      </c>
      <c r="L1116" s="26"/>
      <c r="M1116" s="25"/>
      <c r="N1116" s="23" t="str">
        <f t="shared" si="610"/>
        <v/>
      </c>
      <c r="O1116" s="23" t="str">
        <f t="shared" si="611"/>
        <v>◄</v>
      </c>
      <c r="P1116" s="24"/>
      <c r="Q1116" s="21"/>
      <c r="R1116" s="23" t="str">
        <f t="shared" si="612"/>
        <v/>
      </c>
      <c r="S1116" s="23" t="str">
        <f t="shared" si="613"/>
        <v>◄</v>
      </c>
      <c r="T1116" s="22"/>
      <c r="U1116" s="21"/>
      <c r="V1116" s="20"/>
      <c r="W1116" s="19"/>
      <c r="X1116" s="18">
        <f t="shared" si="614"/>
        <v>0</v>
      </c>
      <c r="Y1116" s="17">
        <f t="shared" si="615"/>
        <v>0</v>
      </c>
      <c r="Z1116" s="16"/>
      <c r="AA1116" s="15">
        <f t="shared" si="616"/>
        <v>0</v>
      </c>
      <c r="AB1116" s="14">
        <f t="shared" si="617"/>
        <v>0</v>
      </c>
      <c r="AC1116" s="12"/>
      <c r="AD1116" s="13"/>
      <c r="AE1116" s="12"/>
      <c r="AF1116" s="11"/>
      <c r="AG1116" s="11"/>
      <c r="AH1116" s="5" t="s">
        <v>0</v>
      </c>
      <c r="AI1116" s="4"/>
    </row>
    <row r="1117" spans="1:35" ht="15" customHeight="1" x14ac:dyDescent="0.25">
      <c r="A1117" s="221"/>
      <c r="B1117" s="352"/>
      <c r="C1117" s="274">
        <v>4506</v>
      </c>
      <c r="D1117" s="314">
        <v>42084</v>
      </c>
      <c r="E1117" s="276">
        <v>0.72</v>
      </c>
      <c r="F1117" s="277" t="s">
        <v>13</v>
      </c>
      <c r="G1117" s="227"/>
      <c r="H1117" s="227"/>
      <c r="I1117" s="227"/>
      <c r="J1117" s="319"/>
      <c r="K1117" s="353" t="s">
        <v>1174</v>
      </c>
      <c r="L1117" s="26"/>
      <c r="M1117" s="25"/>
      <c r="N1117" s="23" t="str">
        <f t="shared" si="610"/>
        <v/>
      </c>
      <c r="O1117" s="23" t="str">
        <f t="shared" si="611"/>
        <v>◄</v>
      </c>
      <c r="P1117" s="24"/>
      <c r="Q1117" s="21"/>
      <c r="R1117" s="23" t="str">
        <f t="shared" si="612"/>
        <v/>
      </c>
      <c r="S1117" s="23" t="str">
        <f t="shared" si="613"/>
        <v>◄</v>
      </c>
      <c r="T1117" s="22"/>
      <c r="U1117" s="21"/>
      <c r="V1117" s="20"/>
      <c r="W1117" s="19"/>
      <c r="X1117" s="18">
        <f t="shared" si="614"/>
        <v>0</v>
      </c>
      <c r="Y1117" s="17">
        <f t="shared" si="615"/>
        <v>0</v>
      </c>
      <c r="Z1117" s="16"/>
      <c r="AA1117" s="15">
        <f t="shared" si="616"/>
        <v>0</v>
      </c>
      <c r="AB1117" s="14">
        <f t="shared" si="617"/>
        <v>0</v>
      </c>
      <c r="AC1117" s="12"/>
      <c r="AD1117" s="13"/>
      <c r="AE1117" s="12"/>
      <c r="AF1117" s="11"/>
      <c r="AG1117" s="11"/>
      <c r="AH1117" s="5" t="s">
        <v>0</v>
      </c>
      <c r="AI1117" s="4"/>
    </row>
    <row r="1118" spans="1:35" ht="15" customHeight="1" x14ac:dyDescent="0.25">
      <c r="A1118" s="221"/>
      <c r="B1118" s="352"/>
      <c r="C1118" s="281" t="s">
        <v>1173</v>
      </c>
      <c r="D1118" s="314">
        <v>42084</v>
      </c>
      <c r="E1118" s="276">
        <v>2.88</v>
      </c>
      <c r="F1118" s="277" t="s">
        <v>13</v>
      </c>
      <c r="G1118" s="227"/>
      <c r="H1118" s="274" t="s">
        <v>1170</v>
      </c>
      <c r="I1118" s="289" t="s">
        <v>0</v>
      </c>
      <c r="J1118" s="274">
        <v>4500</v>
      </c>
      <c r="K1118" s="354" t="s">
        <v>796</v>
      </c>
      <c r="L1118" s="26"/>
      <c r="M1118" s="25"/>
      <c r="N1118" s="23" t="str">
        <f t="shared" si="610"/>
        <v/>
      </c>
      <c r="O1118" s="23" t="str">
        <f t="shared" si="611"/>
        <v>◄</v>
      </c>
      <c r="P1118" s="24"/>
      <c r="Q1118" s="21"/>
      <c r="R1118" s="23" t="str">
        <f t="shared" si="612"/>
        <v/>
      </c>
      <c r="S1118" s="23" t="str">
        <f t="shared" si="613"/>
        <v>◄</v>
      </c>
      <c r="T1118" s="22"/>
      <c r="U1118" s="21"/>
      <c r="V1118" s="20"/>
      <c r="W1118" s="19"/>
      <c r="X1118" s="18">
        <f t="shared" si="614"/>
        <v>0</v>
      </c>
      <c r="Y1118" s="17">
        <f t="shared" si="615"/>
        <v>0</v>
      </c>
      <c r="Z1118" s="16"/>
      <c r="AA1118" s="15">
        <f t="shared" si="616"/>
        <v>0</v>
      </c>
      <c r="AB1118" s="14">
        <f t="shared" si="617"/>
        <v>0</v>
      </c>
      <c r="AC1118" s="12"/>
      <c r="AD1118" s="13"/>
      <c r="AE1118" s="12"/>
      <c r="AF1118" s="11"/>
      <c r="AG1118" s="11"/>
      <c r="AH1118" s="5" t="s">
        <v>0</v>
      </c>
      <c r="AI1118" s="4"/>
    </row>
    <row r="1119" spans="1:35" ht="15" customHeight="1" x14ac:dyDescent="0.25">
      <c r="A1119" s="221"/>
      <c r="B1119" s="352"/>
      <c r="C1119" s="281" t="s">
        <v>1172</v>
      </c>
      <c r="D1119" s="314">
        <v>42084</v>
      </c>
      <c r="E1119" s="276">
        <v>2.88</v>
      </c>
      <c r="F1119" s="277" t="s">
        <v>13</v>
      </c>
      <c r="G1119" s="227"/>
      <c r="H1119" s="274">
        <v>4503</v>
      </c>
      <c r="I1119" s="289" t="s">
        <v>0</v>
      </c>
      <c r="J1119" s="274">
        <v>4506</v>
      </c>
      <c r="K1119" s="354" t="s">
        <v>796</v>
      </c>
      <c r="L1119" s="26"/>
      <c r="M1119" s="25"/>
      <c r="N1119" s="23" t="str">
        <f t="shared" si="610"/>
        <v/>
      </c>
      <c r="O1119" s="23" t="str">
        <f t="shared" si="611"/>
        <v>◄</v>
      </c>
      <c r="P1119" s="24"/>
      <c r="Q1119" s="21"/>
      <c r="R1119" s="23" t="str">
        <f t="shared" si="612"/>
        <v/>
      </c>
      <c r="S1119" s="23" t="str">
        <f t="shared" si="613"/>
        <v>◄</v>
      </c>
      <c r="T1119" s="22"/>
      <c r="U1119" s="21"/>
      <c r="V1119" s="20"/>
      <c r="W1119" s="19"/>
      <c r="X1119" s="18">
        <f t="shared" si="614"/>
        <v>0</v>
      </c>
      <c r="Y1119" s="17">
        <f t="shared" si="615"/>
        <v>0</v>
      </c>
      <c r="Z1119" s="16"/>
      <c r="AA1119" s="15">
        <f t="shared" si="616"/>
        <v>0</v>
      </c>
      <c r="AB1119" s="14">
        <f t="shared" si="617"/>
        <v>0</v>
      </c>
      <c r="AC1119" s="12"/>
      <c r="AD1119" s="13"/>
      <c r="AE1119" s="12"/>
      <c r="AF1119" s="11"/>
      <c r="AG1119" s="11"/>
      <c r="AH1119" s="5" t="s">
        <v>0</v>
      </c>
      <c r="AI1119" s="4"/>
    </row>
    <row r="1120" spans="1:35" ht="15" customHeight="1" x14ac:dyDescent="0.25">
      <c r="A1120" s="221"/>
      <c r="B1120" s="352"/>
      <c r="C1120" s="281" t="s">
        <v>1171</v>
      </c>
      <c r="D1120" s="314">
        <v>42084</v>
      </c>
      <c r="E1120" s="276">
        <v>1.44</v>
      </c>
      <c r="F1120" s="277" t="s">
        <v>13</v>
      </c>
      <c r="G1120" s="227"/>
      <c r="H1120" s="227"/>
      <c r="I1120" s="289" t="s">
        <v>1170</v>
      </c>
      <c r="J1120" s="274">
        <v>4501</v>
      </c>
      <c r="K1120" s="354" t="s">
        <v>339</v>
      </c>
      <c r="L1120" s="26"/>
      <c r="M1120" s="25"/>
      <c r="N1120" s="23" t="str">
        <f t="shared" si="610"/>
        <v/>
      </c>
      <c r="O1120" s="23" t="str">
        <f t="shared" si="611"/>
        <v>◄</v>
      </c>
      <c r="P1120" s="24"/>
      <c r="Q1120" s="21"/>
      <c r="R1120" s="23" t="str">
        <f t="shared" si="612"/>
        <v/>
      </c>
      <c r="S1120" s="23" t="str">
        <f t="shared" si="613"/>
        <v>◄</v>
      </c>
      <c r="T1120" s="22"/>
      <c r="U1120" s="21"/>
      <c r="V1120" s="20"/>
      <c r="W1120" s="19"/>
      <c r="X1120" s="18">
        <f t="shared" si="614"/>
        <v>0</v>
      </c>
      <c r="Y1120" s="17">
        <f t="shared" si="615"/>
        <v>0</v>
      </c>
      <c r="Z1120" s="16"/>
      <c r="AA1120" s="15">
        <f t="shared" si="616"/>
        <v>0</v>
      </c>
      <c r="AB1120" s="14">
        <f t="shared" si="617"/>
        <v>0</v>
      </c>
      <c r="AC1120" s="12"/>
      <c r="AD1120" s="13"/>
      <c r="AE1120" s="12"/>
      <c r="AF1120" s="11"/>
      <c r="AG1120" s="11"/>
      <c r="AH1120" s="5" t="s">
        <v>0</v>
      </c>
      <c r="AI1120" s="4"/>
    </row>
    <row r="1121" spans="1:35" ht="15" customHeight="1" x14ac:dyDescent="0.25">
      <c r="A1121" s="221"/>
      <c r="B1121" s="352"/>
      <c r="C1121" s="281" t="s">
        <v>1169</v>
      </c>
      <c r="D1121" s="314">
        <v>42084</v>
      </c>
      <c r="E1121" s="276">
        <v>1.44</v>
      </c>
      <c r="F1121" s="277" t="s">
        <v>13</v>
      </c>
      <c r="G1121" s="227"/>
      <c r="H1121" s="227"/>
      <c r="I1121" s="289">
        <v>4502</v>
      </c>
      <c r="J1121" s="274">
        <v>4506</v>
      </c>
      <c r="K1121" s="354" t="s">
        <v>339</v>
      </c>
      <c r="L1121" s="26"/>
      <c r="M1121" s="25"/>
      <c r="N1121" s="23" t="str">
        <f t="shared" si="610"/>
        <v/>
      </c>
      <c r="O1121" s="23" t="str">
        <f t="shared" si="611"/>
        <v>◄</v>
      </c>
      <c r="P1121" s="24"/>
      <c r="Q1121" s="21"/>
      <c r="R1121" s="23" t="str">
        <f t="shared" si="612"/>
        <v/>
      </c>
      <c r="S1121" s="23" t="str">
        <f t="shared" si="613"/>
        <v>◄</v>
      </c>
      <c r="T1121" s="22"/>
      <c r="U1121" s="21"/>
      <c r="V1121" s="20"/>
      <c r="W1121" s="19"/>
      <c r="X1121" s="18">
        <f t="shared" si="614"/>
        <v>0</v>
      </c>
      <c r="Y1121" s="17">
        <f t="shared" si="615"/>
        <v>0</v>
      </c>
      <c r="Z1121" s="16"/>
      <c r="AA1121" s="15">
        <f t="shared" si="616"/>
        <v>0</v>
      </c>
      <c r="AB1121" s="14">
        <f t="shared" si="617"/>
        <v>0</v>
      </c>
      <c r="AC1121" s="12"/>
      <c r="AD1121" s="13"/>
      <c r="AE1121" s="12"/>
      <c r="AF1121" s="11"/>
      <c r="AG1121" s="11"/>
      <c r="AH1121" s="5" t="s">
        <v>0</v>
      </c>
      <c r="AI1121" s="4"/>
    </row>
    <row r="1122" spans="1:35" ht="15" customHeight="1" thickBot="1" x14ac:dyDescent="0.3">
      <c r="A1122" s="221"/>
      <c r="B1122" s="352"/>
      <c r="C1122" s="247" t="s">
        <v>1168</v>
      </c>
      <c r="D1122" s="314">
        <v>42084</v>
      </c>
      <c r="E1122" s="276">
        <v>7.1999999999999984</v>
      </c>
      <c r="F1122" s="277" t="s">
        <v>13</v>
      </c>
      <c r="G1122" s="227"/>
      <c r="H1122" s="227"/>
      <c r="I1122" s="227"/>
      <c r="J1122" s="319"/>
      <c r="K1122" s="355" t="s">
        <v>1167</v>
      </c>
      <c r="L1122" s="26"/>
      <c r="M1122" s="25"/>
      <c r="N1122" s="23" t="str">
        <f t="shared" si="610"/>
        <v/>
      </c>
      <c r="O1122" s="23" t="str">
        <f t="shared" si="611"/>
        <v>◄</v>
      </c>
      <c r="P1122" s="24"/>
      <c r="Q1122" s="21"/>
      <c r="R1122" s="23" t="str">
        <f t="shared" si="612"/>
        <v/>
      </c>
      <c r="S1122" s="23" t="str">
        <f t="shared" si="613"/>
        <v>◄</v>
      </c>
      <c r="T1122" s="22"/>
      <c r="U1122" s="21"/>
      <c r="V1122" s="20"/>
      <c r="W1122" s="19"/>
      <c r="X1122" s="18">
        <f t="shared" si="614"/>
        <v>0</v>
      </c>
      <c r="Y1122" s="17">
        <f t="shared" si="615"/>
        <v>0</v>
      </c>
      <c r="Z1122" s="16"/>
      <c r="AA1122" s="15">
        <f t="shared" si="616"/>
        <v>0</v>
      </c>
      <c r="AB1122" s="14">
        <f t="shared" si="617"/>
        <v>0</v>
      </c>
      <c r="AC1122" s="12"/>
      <c r="AD1122" s="13"/>
      <c r="AE1122" s="12"/>
      <c r="AF1122" s="11"/>
      <c r="AG1122" s="11"/>
      <c r="AH1122" s="5" t="s">
        <v>0</v>
      </c>
      <c r="AI1122" s="4"/>
    </row>
    <row r="1123" spans="1:35" ht="15" customHeight="1" thickTop="1" thickBot="1" x14ac:dyDescent="0.25">
      <c r="A1123" s="214">
        <f>ROWS(A1124:A1135)-1</f>
        <v>11</v>
      </c>
      <c r="B1123" s="351" t="s">
        <v>1166</v>
      </c>
      <c r="C1123" s="351"/>
      <c r="D1123" s="351"/>
      <c r="E1123" s="351"/>
      <c r="F1123" s="356"/>
      <c r="G1123" s="351"/>
      <c r="H1123" s="351"/>
      <c r="I1123" s="351"/>
      <c r="J1123" s="351"/>
      <c r="K1123" s="333"/>
      <c r="L1123" s="6">
        <v>42105</v>
      </c>
      <c r="M1123" s="9" t="s">
        <v>1165</v>
      </c>
      <c r="N1123" s="23"/>
      <c r="O1123" s="33" t="str">
        <f>IF(COUNTIF(N1124:N1135,"?")&gt;0,"?",IF(AND(P1123="◄",Q1123="►"),"◄►",IF(P1123="◄","◄",IF(Q1123="►","►",""))))</f>
        <v>◄</v>
      </c>
      <c r="P1123" s="32" t="str">
        <f>IF(SUM(P1124:P1135)+1=ROWS(P1124:P1135)-COUNTIF(P1124:P1135,"-"),"","◄")</f>
        <v>◄</v>
      </c>
      <c r="Q1123" s="31" t="str">
        <f>IF(SUM(Q1124:Q1135)&gt;0,"►","")</f>
        <v/>
      </c>
      <c r="R1123" s="23"/>
      <c r="S1123" s="33" t="str">
        <f>IF(COUNTIF(R1124:R1135,"?")&gt;0,"?",IF(AND(T1123="◄",U1123="►"),"◄►",IF(T1123="◄","◄",IF(U1123="►","►",""))))</f>
        <v>◄</v>
      </c>
      <c r="T1123" s="32" t="str">
        <f>IF(SUM(T1124:T1135)+1=ROWS(T1124:T1135)-COUNTIF(T1124:T1135,"-"),"","◄")</f>
        <v>◄</v>
      </c>
      <c r="U1123" s="31" t="str">
        <f>IF(SUM(U1124:U1135)&gt;0,"►","")</f>
        <v/>
      </c>
      <c r="V1123" s="10">
        <f>ROWS(V1124:V1135)-1</f>
        <v>11</v>
      </c>
      <c r="W1123" s="30">
        <f>SUM(W1124:W1135)-W1135</f>
        <v>0</v>
      </c>
      <c r="X1123" s="29" t="s">
        <v>17</v>
      </c>
      <c r="Y1123" s="28"/>
      <c r="Z1123" s="30">
        <f>SUM(Z1124:Z1135)-Z1135</f>
        <v>0</v>
      </c>
      <c r="AA1123" s="29" t="s">
        <v>17</v>
      </c>
      <c r="AB1123" s="28"/>
      <c r="AC1123" s="43" t="str">
        <f>IF(AD1123="◄","◄",IF(AD1123="ok","►",""))</f>
        <v>◄</v>
      </c>
      <c r="AD1123" s="42" t="str">
        <f>IF(AD1124&gt;0,"OK","◄")</f>
        <v>◄</v>
      </c>
      <c r="AE1123" s="41" t="str">
        <f>IF(AND(AF1123="◄",AG1123="►"),"◄?►",IF(AF1123="◄","◄",IF(AG1123="►","►","")))</f>
        <v>◄</v>
      </c>
      <c r="AF1123" s="32" t="str">
        <f>IF(AF1124&gt;0,"","◄")</f>
        <v>◄</v>
      </c>
      <c r="AG1123" s="31" t="str">
        <f>IF(AG1124&gt;0,"►","")</f>
        <v/>
      </c>
      <c r="AH1123" s="5" t="s">
        <v>0</v>
      </c>
      <c r="AI1123" s="4"/>
    </row>
    <row r="1124" spans="1:35" ht="15" customHeight="1" x14ac:dyDescent="0.25">
      <c r="A1124" s="221"/>
      <c r="B1124" s="352"/>
      <c r="C1124" s="274" t="s">
        <v>1164</v>
      </c>
      <c r="D1124" s="314">
        <v>42105</v>
      </c>
      <c r="E1124" s="276">
        <v>0.72</v>
      </c>
      <c r="F1124" s="277" t="s">
        <v>13</v>
      </c>
      <c r="G1124" s="227"/>
      <c r="H1124" s="227"/>
      <c r="I1124" s="227"/>
      <c r="J1124" s="319"/>
      <c r="K1124" s="353" t="s">
        <v>1163</v>
      </c>
      <c r="L1124" s="26"/>
      <c r="M1124" s="25"/>
      <c r="N1124" s="23" t="str">
        <f t="shared" ref="N1124:N1134" si="618">IF(O1124="?","?","")</f>
        <v/>
      </c>
      <c r="O1124" s="23" t="str">
        <f t="shared" ref="O1124:O1134" si="619">IF(AND(P1124="",Q1124&gt;0),"?",IF(P1124="","◄",IF(Q1124&gt;=1,"►","")))</f>
        <v>◄</v>
      </c>
      <c r="P1124" s="24"/>
      <c r="Q1124" s="21"/>
      <c r="R1124" s="23" t="str">
        <f t="shared" ref="R1124:R1134" si="620">IF(S1124="?","?","")</f>
        <v/>
      </c>
      <c r="S1124" s="23" t="str">
        <f t="shared" ref="S1124:S1134" si="621">IF(AND(T1124="",U1124&gt;0),"?",IF(T1124="","◄",IF(U1124&gt;=1,"►","")))</f>
        <v>◄</v>
      </c>
      <c r="T1124" s="22"/>
      <c r="U1124" s="21"/>
      <c r="V1124" s="20"/>
      <c r="W1124" s="19"/>
      <c r="X1124" s="18">
        <f t="shared" ref="X1124:X1134" si="622">(P1124*W1124)</f>
        <v>0</v>
      </c>
      <c r="Y1124" s="17">
        <f t="shared" ref="Y1124:Y1134" si="623">(Q1124*X1124)</f>
        <v>0</v>
      </c>
      <c r="Z1124" s="16"/>
      <c r="AA1124" s="15">
        <f t="shared" ref="AA1124:AA1134" si="624">(T1124*Z1124)</f>
        <v>0</v>
      </c>
      <c r="AB1124" s="14">
        <f t="shared" ref="AB1124:AB1134" si="625">(U1124*AA1124)</f>
        <v>0</v>
      </c>
      <c r="AC1124" s="39" t="str">
        <f>IF(AD1124&gt;0,"ok","◄")</f>
        <v>◄</v>
      </c>
      <c r="AD1124" s="40"/>
      <c r="AE1124" s="39" t="str">
        <f>IF(AND(AF1124="",AG1124&gt;0),"?",IF(AF1124="","◄",IF(AG1124&gt;=1,"►","")))</f>
        <v>◄</v>
      </c>
      <c r="AF1124" s="38"/>
      <c r="AG1124" s="37"/>
      <c r="AH1124" s="5" t="s">
        <v>0</v>
      </c>
      <c r="AI1124" s="4"/>
    </row>
    <row r="1125" spans="1:35" ht="15" customHeight="1" x14ac:dyDescent="0.25">
      <c r="A1125" s="221"/>
      <c r="B1125" s="352"/>
      <c r="C1125" s="274">
        <v>4508</v>
      </c>
      <c r="D1125" s="314">
        <v>42105</v>
      </c>
      <c r="E1125" s="276">
        <v>0.72</v>
      </c>
      <c r="F1125" s="277" t="s">
        <v>13</v>
      </c>
      <c r="G1125" s="227"/>
      <c r="H1125" s="227"/>
      <c r="I1125" s="227"/>
      <c r="J1125" s="319"/>
      <c r="K1125" s="353" t="s">
        <v>1162</v>
      </c>
      <c r="L1125" s="26"/>
      <c r="M1125" s="25"/>
      <c r="N1125" s="23" t="str">
        <f t="shared" si="618"/>
        <v/>
      </c>
      <c r="O1125" s="23" t="str">
        <f t="shared" si="619"/>
        <v>◄</v>
      </c>
      <c r="P1125" s="24"/>
      <c r="Q1125" s="21"/>
      <c r="R1125" s="23" t="str">
        <f t="shared" si="620"/>
        <v/>
      </c>
      <c r="S1125" s="23" t="str">
        <f t="shared" si="621"/>
        <v>◄</v>
      </c>
      <c r="T1125" s="22"/>
      <c r="U1125" s="21"/>
      <c r="V1125" s="20"/>
      <c r="W1125" s="19"/>
      <c r="X1125" s="18">
        <f t="shared" si="622"/>
        <v>0</v>
      </c>
      <c r="Y1125" s="17">
        <f t="shared" si="623"/>
        <v>0</v>
      </c>
      <c r="Z1125" s="16"/>
      <c r="AA1125" s="15">
        <f t="shared" si="624"/>
        <v>0</v>
      </c>
      <c r="AB1125" s="14">
        <f t="shared" si="625"/>
        <v>0</v>
      </c>
      <c r="AC1125" s="12"/>
      <c r="AD1125" s="13"/>
      <c r="AE1125" s="12"/>
      <c r="AF1125" s="149" t="str">
        <f>LEFT(M1123,17)</f>
        <v>▬ Philanews Nr. 2</v>
      </c>
      <c r="AG1125" s="150"/>
      <c r="AH1125" s="5" t="s">
        <v>0</v>
      </c>
      <c r="AI1125" s="4"/>
    </row>
    <row r="1126" spans="1:35" ht="15" customHeight="1" x14ac:dyDescent="0.25">
      <c r="A1126" s="221"/>
      <c r="B1126" s="352"/>
      <c r="C1126" s="274">
        <v>4509</v>
      </c>
      <c r="D1126" s="314">
        <v>42105</v>
      </c>
      <c r="E1126" s="276">
        <v>0.72</v>
      </c>
      <c r="F1126" s="277" t="s">
        <v>13</v>
      </c>
      <c r="G1126" s="227"/>
      <c r="H1126" s="227"/>
      <c r="I1126" s="227"/>
      <c r="J1126" s="319"/>
      <c r="K1126" s="353" t="s">
        <v>1161</v>
      </c>
      <c r="L1126" s="26"/>
      <c r="M1126" s="25"/>
      <c r="N1126" s="23" t="str">
        <f t="shared" si="618"/>
        <v/>
      </c>
      <c r="O1126" s="23" t="str">
        <f t="shared" si="619"/>
        <v>◄</v>
      </c>
      <c r="P1126" s="24"/>
      <c r="Q1126" s="21"/>
      <c r="R1126" s="23" t="str">
        <f t="shared" si="620"/>
        <v/>
      </c>
      <c r="S1126" s="23" t="str">
        <f t="shared" si="621"/>
        <v>◄</v>
      </c>
      <c r="T1126" s="22"/>
      <c r="U1126" s="21"/>
      <c r="V1126" s="20"/>
      <c r="W1126" s="19"/>
      <c r="X1126" s="18">
        <f t="shared" si="622"/>
        <v>0</v>
      </c>
      <c r="Y1126" s="17">
        <f t="shared" si="623"/>
        <v>0</v>
      </c>
      <c r="Z1126" s="16"/>
      <c r="AA1126" s="15">
        <f t="shared" si="624"/>
        <v>0</v>
      </c>
      <c r="AB1126" s="14">
        <f t="shared" si="625"/>
        <v>0</v>
      </c>
      <c r="AC1126" s="12"/>
      <c r="AD1126" s="13"/>
      <c r="AE1126" s="12"/>
      <c r="AF1126" s="151"/>
      <c r="AG1126" s="152"/>
      <c r="AH1126" s="5" t="s">
        <v>0</v>
      </c>
      <c r="AI1126" s="4"/>
    </row>
    <row r="1127" spans="1:35" ht="15" customHeight="1" x14ac:dyDescent="0.25">
      <c r="A1127" s="221"/>
      <c r="B1127" s="352"/>
      <c r="C1127" s="274">
        <v>4510</v>
      </c>
      <c r="D1127" s="314">
        <v>42105</v>
      </c>
      <c r="E1127" s="276">
        <v>0.72</v>
      </c>
      <c r="F1127" s="277" t="s">
        <v>13</v>
      </c>
      <c r="G1127" s="227"/>
      <c r="H1127" s="227"/>
      <c r="I1127" s="227"/>
      <c r="J1127" s="319"/>
      <c r="K1127" s="353" t="s">
        <v>1160</v>
      </c>
      <c r="L1127" s="26"/>
      <c r="M1127" s="25"/>
      <c r="N1127" s="23" t="str">
        <f t="shared" si="618"/>
        <v/>
      </c>
      <c r="O1127" s="23" t="str">
        <f t="shared" si="619"/>
        <v>◄</v>
      </c>
      <c r="P1127" s="24"/>
      <c r="Q1127" s="21"/>
      <c r="R1127" s="23" t="str">
        <f t="shared" si="620"/>
        <v/>
      </c>
      <c r="S1127" s="23" t="str">
        <f t="shared" si="621"/>
        <v>◄</v>
      </c>
      <c r="T1127" s="22"/>
      <c r="U1127" s="21"/>
      <c r="V1127" s="20"/>
      <c r="W1127" s="19"/>
      <c r="X1127" s="18">
        <f t="shared" si="622"/>
        <v>0</v>
      </c>
      <c r="Y1127" s="17">
        <f t="shared" si="623"/>
        <v>0</v>
      </c>
      <c r="Z1127" s="16"/>
      <c r="AA1127" s="15">
        <f t="shared" si="624"/>
        <v>0</v>
      </c>
      <c r="AB1127" s="14">
        <f t="shared" si="625"/>
        <v>0</v>
      </c>
      <c r="AC1127" s="12"/>
      <c r="AD1127" s="13"/>
      <c r="AE1127" s="12"/>
      <c r="AF1127" s="36" t="s">
        <v>47</v>
      </c>
      <c r="AG1127" s="35">
        <f>D1124</f>
        <v>42105</v>
      </c>
      <c r="AH1127" s="5" t="s">
        <v>0</v>
      </c>
      <c r="AI1127" s="4"/>
    </row>
    <row r="1128" spans="1:35" ht="15" customHeight="1" x14ac:dyDescent="0.25">
      <c r="A1128" s="221"/>
      <c r="B1128" s="352"/>
      <c r="C1128" s="274">
        <v>4511</v>
      </c>
      <c r="D1128" s="314">
        <v>42105</v>
      </c>
      <c r="E1128" s="276">
        <v>0.72</v>
      </c>
      <c r="F1128" s="277" t="s">
        <v>13</v>
      </c>
      <c r="G1128" s="227"/>
      <c r="H1128" s="227"/>
      <c r="I1128" s="227"/>
      <c r="J1128" s="319"/>
      <c r="K1128" s="353" t="s">
        <v>1159</v>
      </c>
      <c r="L1128" s="26"/>
      <c r="M1128" s="25"/>
      <c r="N1128" s="23" t="str">
        <f t="shared" si="618"/>
        <v/>
      </c>
      <c r="O1128" s="23" t="str">
        <f t="shared" si="619"/>
        <v>◄</v>
      </c>
      <c r="P1128" s="24"/>
      <c r="Q1128" s="21"/>
      <c r="R1128" s="23" t="str">
        <f t="shared" si="620"/>
        <v/>
      </c>
      <c r="S1128" s="23" t="str">
        <f t="shared" si="621"/>
        <v>◄</v>
      </c>
      <c r="T1128" s="22"/>
      <c r="U1128" s="21"/>
      <c r="V1128" s="20"/>
      <c r="W1128" s="19"/>
      <c r="X1128" s="18">
        <f t="shared" si="622"/>
        <v>0</v>
      </c>
      <c r="Y1128" s="17">
        <f t="shared" si="623"/>
        <v>0</v>
      </c>
      <c r="Z1128" s="16"/>
      <c r="AA1128" s="15">
        <f t="shared" si="624"/>
        <v>0</v>
      </c>
      <c r="AB1128" s="14">
        <f t="shared" si="625"/>
        <v>0</v>
      </c>
      <c r="AC1128" s="12"/>
      <c r="AD1128" s="13"/>
      <c r="AE1128" s="12"/>
      <c r="AF1128" s="11"/>
      <c r="AG1128" s="11"/>
      <c r="AH1128" s="5" t="s">
        <v>0</v>
      </c>
      <c r="AI1128" s="4"/>
    </row>
    <row r="1129" spans="1:35" ht="15" customHeight="1" x14ac:dyDescent="0.25">
      <c r="A1129" s="221"/>
      <c r="B1129" s="352"/>
      <c r="C1129" s="274">
        <v>4512</v>
      </c>
      <c r="D1129" s="314">
        <v>42105</v>
      </c>
      <c r="E1129" s="276">
        <v>0.72</v>
      </c>
      <c r="F1129" s="277" t="s">
        <v>13</v>
      </c>
      <c r="G1129" s="227"/>
      <c r="H1129" s="227"/>
      <c r="I1129" s="227"/>
      <c r="J1129" s="319"/>
      <c r="K1129" s="353" t="s">
        <v>1158</v>
      </c>
      <c r="L1129" s="26"/>
      <c r="M1129" s="25"/>
      <c r="N1129" s="23" t="str">
        <f t="shared" si="618"/>
        <v/>
      </c>
      <c r="O1129" s="23" t="str">
        <f t="shared" si="619"/>
        <v>◄</v>
      </c>
      <c r="P1129" s="24"/>
      <c r="Q1129" s="21"/>
      <c r="R1129" s="23" t="str">
        <f t="shared" si="620"/>
        <v/>
      </c>
      <c r="S1129" s="23" t="str">
        <f t="shared" si="621"/>
        <v>◄</v>
      </c>
      <c r="T1129" s="22"/>
      <c r="U1129" s="21"/>
      <c r="V1129" s="20"/>
      <c r="W1129" s="19"/>
      <c r="X1129" s="18">
        <f t="shared" si="622"/>
        <v>0</v>
      </c>
      <c r="Y1129" s="17">
        <f t="shared" si="623"/>
        <v>0</v>
      </c>
      <c r="Z1129" s="16"/>
      <c r="AA1129" s="15">
        <f t="shared" si="624"/>
        <v>0</v>
      </c>
      <c r="AB1129" s="14">
        <f t="shared" si="625"/>
        <v>0</v>
      </c>
      <c r="AC1129" s="12"/>
      <c r="AD1129" s="13"/>
      <c r="AE1129" s="12"/>
      <c r="AF1129" s="11"/>
      <c r="AG1129" s="11"/>
      <c r="AH1129" s="5" t="s">
        <v>0</v>
      </c>
      <c r="AI1129" s="4"/>
    </row>
    <row r="1130" spans="1:35" ht="15" customHeight="1" x14ac:dyDescent="0.25">
      <c r="A1130" s="221"/>
      <c r="B1130" s="352"/>
      <c r="C1130" s="274">
        <v>4513</v>
      </c>
      <c r="D1130" s="314">
        <v>42105</v>
      </c>
      <c r="E1130" s="276">
        <v>0.72</v>
      </c>
      <c r="F1130" s="277" t="s">
        <v>13</v>
      </c>
      <c r="G1130" s="227"/>
      <c r="H1130" s="227"/>
      <c r="I1130" s="227"/>
      <c r="J1130" s="319"/>
      <c r="K1130" s="353" t="s">
        <v>1157</v>
      </c>
      <c r="L1130" s="26"/>
      <c r="M1130" s="25"/>
      <c r="N1130" s="23" t="str">
        <f t="shared" si="618"/>
        <v/>
      </c>
      <c r="O1130" s="23" t="str">
        <f t="shared" si="619"/>
        <v>◄</v>
      </c>
      <c r="P1130" s="24"/>
      <c r="Q1130" s="21"/>
      <c r="R1130" s="23" t="str">
        <f t="shared" si="620"/>
        <v/>
      </c>
      <c r="S1130" s="23" t="str">
        <f t="shared" si="621"/>
        <v>◄</v>
      </c>
      <c r="T1130" s="22"/>
      <c r="U1130" s="21"/>
      <c r="V1130" s="20"/>
      <c r="W1130" s="19"/>
      <c r="X1130" s="18">
        <f t="shared" si="622"/>
        <v>0</v>
      </c>
      <c r="Y1130" s="17">
        <f t="shared" si="623"/>
        <v>0</v>
      </c>
      <c r="Z1130" s="16"/>
      <c r="AA1130" s="15">
        <f t="shared" si="624"/>
        <v>0</v>
      </c>
      <c r="AB1130" s="14">
        <f t="shared" si="625"/>
        <v>0</v>
      </c>
      <c r="AC1130" s="12"/>
      <c r="AD1130" s="13"/>
      <c r="AE1130" s="12"/>
      <c r="AF1130" s="11"/>
      <c r="AG1130" s="11"/>
      <c r="AH1130" s="5" t="s">
        <v>0</v>
      </c>
      <c r="AI1130" s="4"/>
    </row>
    <row r="1131" spans="1:35" ht="15" customHeight="1" x14ac:dyDescent="0.25">
      <c r="A1131" s="221"/>
      <c r="B1131" s="352"/>
      <c r="C1131" s="274">
        <v>4514</v>
      </c>
      <c r="D1131" s="314">
        <v>42105</v>
      </c>
      <c r="E1131" s="276">
        <v>0.72</v>
      </c>
      <c r="F1131" s="277" t="s">
        <v>13</v>
      </c>
      <c r="G1131" s="227"/>
      <c r="H1131" s="227"/>
      <c r="I1131" s="227"/>
      <c r="J1131" s="319"/>
      <c r="K1131" s="353" t="s">
        <v>1156</v>
      </c>
      <c r="L1131" s="26"/>
      <c r="M1131" s="25"/>
      <c r="N1131" s="23" t="str">
        <f t="shared" si="618"/>
        <v/>
      </c>
      <c r="O1131" s="23" t="str">
        <f t="shared" si="619"/>
        <v>◄</v>
      </c>
      <c r="P1131" s="24"/>
      <c r="Q1131" s="21"/>
      <c r="R1131" s="23" t="str">
        <f t="shared" si="620"/>
        <v/>
      </c>
      <c r="S1131" s="23" t="str">
        <f t="shared" si="621"/>
        <v>◄</v>
      </c>
      <c r="T1131" s="22"/>
      <c r="U1131" s="21"/>
      <c r="V1131" s="20"/>
      <c r="W1131" s="19"/>
      <c r="X1131" s="18">
        <f t="shared" si="622"/>
        <v>0</v>
      </c>
      <c r="Y1131" s="17">
        <f t="shared" si="623"/>
        <v>0</v>
      </c>
      <c r="Z1131" s="16"/>
      <c r="AA1131" s="15">
        <f t="shared" si="624"/>
        <v>0</v>
      </c>
      <c r="AB1131" s="14">
        <f t="shared" si="625"/>
        <v>0</v>
      </c>
      <c r="AC1131" s="12"/>
      <c r="AD1131" s="13"/>
      <c r="AE1131" s="12"/>
      <c r="AF1131" s="11"/>
      <c r="AG1131" s="11"/>
      <c r="AH1131" s="5" t="s">
        <v>0</v>
      </c>
      <c r="AI1131" s="4"/>
    </row>
    <row r="1132" spans="1:35" ht="15" customHeight="1" x14ac:dyDescent="0.25">
      <c r="A1132" s="221"/>
      <c r="B1132" s="352"/>
      <c r="C1132" s="274">
        <v>4515</v>
      </c>
      <c r="D1132" s="314">
        <v>42105</v>
      </c>
      <c r="E1132" s="276">
        <v>0.72</v>
      </c>
      <c r="F1132" s="277" t="s">
        <v>13</v>
      </c>
      <c r="G1132" s="227"/>
      <c r="H1132" s="227"/>
      <c r="I1132" s="227"/>
      <c r="J1132" s="319"/>
      <c r="K1132" s="353" t="s">
        <v>1155</v>
      </c>
      <c r="L1132" s="26"/>
      <c r="M1132" s="25"/>
      <c r="N1132" s="23" t="str">
        <f t="shared" si="618"/>
        <v/>
      </c>
      <c r="O1132" s="23" t="str">
        <f t="shared" si="619"/>
        <v>◄</v>
      </c>
      <c r="P1132" s="24"/>
      <c r="Q1132" s="21"/>
      <c r="R1132" s="23" t="str">
        <f t="shared" si="620"/>
        <v/>
      </c>
      <c r="S1132" s="23" t="str">
        <f t="shared" si="621"/>
        <v>◄</v>
      </c>
      <c r="T1132" s="22"/>
      <c r="U1132" s="21"/>
      <c r="V1132" s="20"/>
      <c r="W1132" s="19"/>
      <c r="X1132" s="18">
        <f t="shared" si="622"/>
        <v>0</v>
      </c>
      <c r="Y1132" s="17">
        <f t="shared" si="623"/>
        <v>0</v>
      </c>
      <c r="Z1132" s="16"/>
      <c r="AA1132" s="15">
        <f t="shared" si="624"/>
        <v>0</v>
      </c>
      <c r="AB1132" s="14">
        <f t="shared" si="625"/>
        <v>0</v>
      </c>
      <c r="AC1132" s="12"/>
      <c r="AD1132" s="13"/>
      <c r="AE1132" s="12"/>
      <c r="AF1132" s="11"/>
      <c r="AG1132" s="11"/>
      <c r="AH1132" s="5" t="s">
        <v>0</v>
      </c>
      <c r="AI1132" s="4"/>
    </row>
    <row r="1133" spans="1:35" ht="15" customHeight="1" x14ac:dyDescent="0.25">
      <c r="A1133" s="221"/>
      <c r="B1133" s="352"/>
      <c r="C1133" s="274">
        <v>4516</v>
      </c>
      <c r="D1133" s="314">
        <v>42105</v>
      </c>
      <c r="E1133" s="276">
        <v>0.72</v>
      </c>
      <c r="F1133" s="277" t="s">
        <v>13</v>
      </c>
      <c r="G1133" s="227"/>
      <c r="H1133" s="227"/>
      <c r="I1133" s="227"/>
      <c r="J1133" s="319"/>
      <c r="K1133" s="353" t="s">
        <v>1154</v>
      </c>
      <c r="L1133" s="26"/>
      <c r="M1133" s="25"/>
      <c r="N1133" s="23" t="str">
        <f t="shared" si="618"/>
        <v/>
      </c>
      <c r="O1133" s="23" t="str">
        <f t="shared" si="619"/>
        <v>◄</v>
      </c>
      <c r="P1133" s="24"/>
      <c r="Q1133" s="21"/>
      <c r="R1133" s="23" t="str">
        <f t="shared" si="620"/>
        <v/>
      </c>
      <c r="S1133" s="23" t="str">
        <f t="shared" si="621"/>
        <v>◄</v>
      </c>
      <c r="T1133" s="22"/>
      <c r="U1133" s="21"/>
      <c r="V1133" s="20"/>
      <c r="W1133" s="19"/>
      <c r="X1133" s="18">
        <f t="shared" si="622"/>
        <v>0</v>
      </c>
      <c r="Y1133" s="17">
        <f t="shared" si="623"/>
        <v>0</v>
      </c>
      <c r="Z1133" s="16"/>
      <c r="AA1133" s="15">
        <f t="shared" si="624"/>
        <v>0</v>
      </c>
      <c r="AB1133" s="14">
        <f t="shared" si="625"/>
        <v>0</v>
      </c>
      <c r="AC1133" s="12"/>
      <c r="AD1133" s="13"/>
      <c r="AE1133" s="12"/>
      <c r="AF1133" s="11"/>
      <c r="AG1133" s="11"/>
      <c r="AH1133" s="5" t="s">
        <v>0</v>
      </c>
      <c r="AI1133" s="4"/>
    </row>
    <row r="1134" spans="1:35" ht="15" customHeight="1" thickBot="1" x14ac:dyDescent="0.3">
      <c r="A1134" s="221"/>
      <c r="B1134" s="352"/>
      <c r="C1134" s="247" t="s">
        <v>1153</v>
      </c>
      <c r="D1134" s="314">
        <v>42105</v>
      </c>
      <c r="E1134" s="276">
        <v>7.1999999999999984</v>
      </c>
      <c r="F1134" s="277" t="s">
        <v>13</v>
      </c>
      <c r="G1134" s="227"/>
      <c r="H1134" s="227"/>
      <c r="I1134" s="227"/>
      <c r="J1134" s="319"/>
      <c r="K1134" s="355" t="s">
        <v>1152</v>
      </c>
      <c r="L1134" s="26"/>
      <c r="M1134" s="25"/>
      <c r="N1134" s="23" t="str">
        <f t="shared" si="618"/>
        <v/>
      </c>
      <c r="O1134" s="23" t="str">
        <f t="shared" si="619"/>
        <v>◄</v>
      </c>
      <c r="P1134" s="24"/>
      <c r="Q1134" s="21"/>
      <c r="R1134" s="23" t="str">
        <f t="shared" si="620"/>
        <v/>
      </c>
      <c r="S1134" s="23" t="str">
        <f t="shared" si="621"/>
        <v>◄</v>
      </c>
      <c r="T1134" s="22"/>
      <c r="U1134" s="21"/>
      <c r="V1134" s="20"/>
      <c r="W1134" s="19"/>
      <c r="X1134" s="18">
        <f t="shared" si="622"/>
        <v>0</v>
      </c>
      <c r="Y1134" s="17">
        <f t="shared" si="623"/>
        <v>0</v>
      </c>
      <c r="Z1134" s="16"/>
      <c r="AA1134" s="15">
        <f t="shared" si="624"/>
        <v>0</v>
      </c>
      <c r="AB1134" s="14">
        <f t="shared" si="625"/>
        <v>0</v>
      </c>
      <c r="AC1134" s="12"/>
      <c r="AD1134" s="13"/>
      <c r="AE1134" s="12"/>
      <c r="AF1134" s="11"/>
      <c r="AG1134" s="11"/>
      <c r="AH1134" s="5" t="s">
        <v>0</v>
      </c>
      <c r="AI1134" s="4"/>
    </row>
    <row r="1135" spans="1:35" ht="15" customHeight="1" thickTop="1" thickBot="1" x14ac:dyDescent="0.25">
      <c r="A1135" s="214">
        <f>ROWS(A1136:A1140)-1</f>
        <v>4</v>
      </c>
      <c r="B1135" s="351" t="s">
        <v>1151</v>
      </c>
      <c r="C1135" s="351"/>
      <c r="D1135" s="351"/>
      <c r="E1135" s="351"/>
      <c r="F1135" s="356"/>
      <c r="G1135" s="351"/>
      <c r="H1135" s="351"/>
      <c r="I1135" s="351"/>
      <c r="J1135" s="351"/>
      <c r="K1135" s="333"/>
      <c r="L1135" s="6">
        <v>42105</v>
      </c>
      <c r="M1135" s="9" t="s">
        <v>1150</v>
      </c>
      <c r="N1135" s="23"/>
      <c r="O1135" s="33" t="str">
        <f>IF(COUNTIF(N1136:N1140,"?")&gt;0,"?",IF(AND(P1135="◄",Q1135="►"),"◄►",IF(P1135="◄","◄",IF(Q1135="►","►",""))))</f>
        <v>◄</v>
      </c>
      <c r="P1135" s="32" t="str">
        <f>IF(SUM(P1136:P1140)+1=ROWS(P1136:P1140)-COUNTIF(P1136:P1140,"-"),"","◄")</f>
        <v>◄</v>
      </c>
      <c r="Q1135" s="31" t="str">
        <f>IF(SUM(Q1136:Q1140)&gt;0,"►","")</f>
        <v/>
      </c>
      <c r="R1135" s="23"/>
      <c r="S1135" s="33" t="str">
        <f>IF(COUNTIF(R1136:R1140,"?")&gt;0,"?",IF(AND(T1135="◄",U1135="►"),"◄►",IF(T1135="◄","◄",IF(U1135="►","►",""))))</f>
        <v>◄</v>
      </c>
      <c r="T1135" s="32" t="str">
        <f>IF(SUM(T1136:T1140)+1=ROWS(T1136:T1140)-COUNTIF(T1136:T1140,"-"),"","◄")</f>
        <v>◄</v>
      </c>
      <c r="U1135" s="31" t="str">
        <f>IF(SUM(U1136:U1140)&gt;0,"►","")</f>
        <v/>
      </c>
      <c r="V1135" s="10">
        <f>ROWS(V1136:V1140)-1</f>
        <v>4</v>
      </c>
      <c r="W1135" s="30">
        <f>SUM(W1136:W1140)-W1140</f>
        <v>0</v>
      </c>
      <c r="X1135" s="29" t="s">
        <v>17</v>
      </c>
      <c r="Y1135" s="28"/>
      <c r="Z1135" s="30">
        <f>SUM(Z1136:Z1140)-Z1140</f>
        <v>0</v>
      </c>
      <c r="AA1135" s="29" t="s">
        <v>17</v>
      </c>
      <c r="AB1135" s="28"/>
      <c r="AC1135" s="12"/>
      <c r="AD1135" s="13"/>
      <c r="AE1135" s="12"/>
      <c r="AF1135" s="11"/>
      <c r="AG1135" s="11"/>
      <c r="AH1135" s="5" t="s">
        <v>0</v>
      </c>
      <c r="AI1135" s="4"/>
    </row>
    <row r="1136" spans="1:35" ht="15" customHeight="1" x14ac:dyDescent="0.25">
      <c r="A1136" s="221"/>
      <c r="B1136" s="352"/>
      <c r="C1136" s="274" t="s">
        <v>1146</v>
      </c>
      <c r="D1136" s="314">
        <v>42105</v>
      </c>
      <c r="E1136" s="276">
        <v>3.3</v>
      </c>
      <c r="F1136" s="277" t="s">
        <v>838</v>
      </c>
      <c r="G1136" s="227"/>
      <c r="H1136" s="227"/>
      <c r="I1136" s="227"/>
      <c r="J1136" s="319"/>
      <c r="K1136" s="353" t="s">
        <v>1149</v>
      </c>
      <c r="L1136" s="26"/>
      <c r="M1136" s="25"/>
      <c r="N1136" s="23" t="str">
        <f>IF(O1136="?","?","")</f>
        <v/>
      </c>
      <c r="O1136" s="23" t="str">
        <f>IF(AND(P1136="",Q1136&gt;0),"?",IF(P1136="","◄",IF(Q1136&gt;=1,"►","")))</f>
        <v>◄</v>
      </c>
      <c r="P1136" s="24"/>
      <c r="Q1136" s="21"/>
      <c r="R1136" s="23" t="str">
        <f>IF(S1136="?","?","")</f>
        <v/>
      </c>
      <c r="S1136" s="23" t="str">
        <f>IF(AND(T1136="",U1136&gt;0),"?",IF(T1136="","◄",IF(U1136&gt;=1,"►","")))</f>
        <v>◄</v>
      </c>
      <c r="T1136" s="22"/>
      <c r="U1136" s="21"/>
      <c r="V1136" s="20"/>
      <c r="W1136" s="19"/>
      <c r="X1136" s="18">
        <f t="shared" ref="X1136:Y1139" si="626">(P1136*W1136)</f>
        <v>0</v>
      </c>
      <c r="Y1136" s="17">
        <f t="shared" si="626"/>
        <v>0</v>
      </c>
      <c r="Z1136" s="16"/>
      <c r="AA1136" s="15">
        <f t="shared" ref="AA1136:AB1139" si="627">(T1136*Z1136)</f>
        <v>0</v>
      </c>
      <c r="AB1136" s="14">
        <f t="shared" si="627"/>
        <v>0</v>
      </c>
      <c r="AC1136" s="12"/>
      <c r="AD1136" s="13"/>
      <c r="AE1136" s="12"/>
      <c r="AF1136" s="11"/>
      <c r="AG1136" s="11"/>
      <c r="AH1136" s="5" t="s">
        <v>0</v>
      </c>
      <c r="AI1136" s="4"/>
    </row>
    <row r="1137" spans="1:35" ht="15" customHeight="1" x14ac:dyDescent="0.25">
      <c r="A1137" s="221"/>
      <c r="B1137" s="352"/>
      <c r="C1137" s="274">
        <v>4518</v>
      </c>
      <c r="D1137" s="314">
        <v>42105</v>
      </c>
      <c r="E1137" s="276">
        <v>3.3</v>
      </c>
      <c r="F1137" s="277" t="s">
        <v>838</v>
      </c>
      <c r="G1137" s="227"/>
      <c r="H1137" s="227"/>
      <c r="I1137" s="227"/>
      <c r="J1137" s="319"/>
      <c r="K1137" s="353" t="s">
        <v>1148</v>
      </c>
      <c r="L1137" s="26"/>
      <c r="M1137" s="25"/>
      <c r="N1137" s="23" t="str">
        <f>IF(O1137="?","?","")</f>
        <v/>
      </c>
      <c r="O1137" s="23" t="str">
        <f>IF(AND(P1137="",Q1137&gt;0),"?",IF(P1137="","◄",IF(Q1137&gt;=1,"►","")))</f>
        <v>◄</v>
      </c>
      <c r="P1137" s="24"/>
      <c r="Q1137" s="21"/>
      <c r="R1137" s="23" t="str">
        <f>IF(S1137="?","?","")</f>
        <v/>
      </c>
      <c r="S1137" s="23" t="str">
        <f>IF(AND(T1137="",U1137&gt;0),"?",IF(T1137="","◄",IF(U1137&gt;=1,"►","")))</f>
        <v>◄</v>
      </c>
      <c r="T1137" s="22"/>
      <c r="U1137" s="21"/>
      <c r="V1137" s="20"/>
      <c r="W1137" s="19"/>
      <c r="X1137" s="18">
        <f t="shared" si="626"/>
        <v>0</v>
      </c>
      <c r="Y1137" s="17">
        <f t="shared" si="626"/>
        <v>0</v>
      </c>
      <c r="Z1137" s="16"/>
      <c r="AA1137" s="15">
        <f t="shared" si="627"/>
        <v>0</v>
      </c>
      <c r="AB1137" s="14">
        <f t="shared" si="627"/>
        <v>0</v>
      </c>
      <c r="AC1137" s="12"/>
      <c r="AD1137" s="13"/>
      <c r="AE1137" s="12"/>
      <c r="AF1137" s="11"/>
      <c r="AG1137" s="11"/>
      <c r="AH1137" s="5" t="s">
        <v>0</v>
      </c>
      <c r="AI1137" s="4"/>
    </row>
    <row r="1138" spans="1:35" ht="15" customHeight="1" x14ac:dyDescent="0.25">
      <c r="A1138" s="221"/>
      <c r="B1138" s="352"/>
      <c r="C1138" s="281" t="s">
        <v>1147</v>
      </c>
      <c r="D1138" s="314">
        <v>42105</v>
      </c>
      <c r="E1138" s="276">
        <v>6.6</v>
      </c>
      <c r="F1138" s="277" t="s">
        <v>838</v>
      </c>
      <c r="G1138" s="227"/>
      <c r="H1138" s="227"/>
      <c r="I1138" s="274" t="s">
        <v>1146</v>
      </c>
      <c r="J1138" s="274">
        <v>4518</v>
      </c>
      <c r="K1138" s="354" t="s">
        <v>1145</v>
      </c>
      <c r="L1138" s="26"/>
      <c r="M1138" s="25"/>
      <c r="N1138" s="23" t="str">
        <f>IF(O1138="?","?","")</f>
        <v/>
      </c>
      <c r="O1138" s="23" t="str">
        <f>IF(AND(P1138="",Q1138&gt;0),"?",IF(P1138="","◄",IF(Q1138&gt;=1,"►","")))</f>
        <v>◄</v>
      </c>
      <c r="P1138" s="24"/>
      <c r="Q1138" s="21"/>
      <c r="R1138" s="23" t="str">
        <f>IF(S1138="?","?","")</f>
        <v/>
      </c>
      <c r="S1138" s="23" t="str">
        <f>IF(AND(T1138="",U1138&gt;0),"?",IF(T1138="","◄",IF(U1138&gt;=1,"►","")))</f>
        <v>◄</v>
      </c>
      <c r="T1138" s="22"/>
      <c r="U1138" s="21"/>
      <c r="V1138" s="20"/>
      <c r="W1138" s="19"/>
      <c r="X1138" s="18">
        <f t="shared" si="626"/>
        <v>0</v>
      </c>
      <c r="Y1138" s="17">
        <f t="shared" si="626"/>
        <v>0</v>
      </c>
      <c r="Z1138" s="16"/>
      <c r="AA1138" s="15">
        <f t="shared" si="627"/>
        <v>0</v>
      </c>
      <c r="AB1138" s="14">
        <f t="shared" si="627"/>
        <v>0</v>
      </c>
      <c r="AC1138" s="12"/>
      <c r="AD1138" s="13"/>
      <c r="AE1138" s="12"/>
      <c r="AF1138" s="11"/>
      <c r="AG1138" s="11"/>
      <c r="AH1138" s="5" t="s">
        <v>0</v>
      </c>
      <c r="AI1138" s="4"/>
    </row>
    <row r="1139" spans="1:35" ht="15" customHeight="1" thickBot="1" x14ac:dyDescent="0.3">
      <c r="A1139" s="221"/>
      <c r="B1139" s="352"/>
      <c r="C1139" s="247" t="s">
        <v>1144</v>
      </c>
      <c r="D1139" s="314">
        <v>42105</v>
      </c>
      <c r="E1139" s="276">
        <v>6.6</v>
      </c>
      <c r="F1139" s="277" t="s">
        <v>838</v>
      </c>
      <c r="G1139" s="227"/>
      <c r="H1139" s="227"/>
      <c r="I1139" s="227"/>
      <c r="J1139" s="319"/>
      <c r="K1139" s="355" t="s">
        <v>1143</v>
      </c>
      <c r="L1139" s="26"/>
      <c r="M1139" s="25"/>
      <c r="N1139" s="23" t="str">
        <f>IF(O1139="?","?","")</f>
        <v/>
      </c>
      <c r="O1139" s="23" t="str">
        <f>IF(AND(P1139="",Q1139&gt;0),"?",IF(P1139="","◄",IF(Q1139&gt;=1,"►","")))</f>
        <v>◄</v>
      </c>
      <c r="P1139" s="24"/>
      <c r="Q1139" s="21"/>
      <c r="R1139" s="23" t="str">
        <f>IF(S1139="?","?","")</f>
        <v/>
      </c>
      <c r="S1139" s="23" t="str">
        <f>IF(AND(T1139="",U1139&gt;0),"?",IF(T1139="","◄",IF(U1139&gt;=1,"►","")))</f>
        <v>◄</v>
      </c>
      <c r="T1139" s="22"/>
      <c r="U1139" s="21"/>
      <c r="V1139" s="20"/>
      <c r="W1139" s="19"/>
      <c r="X1139" s="18">
        <f t="shared" si="626"/>
        <v>0</v>
      </c>
      <c r="Y1139" s="17">
        <f t="shared" si="626"/>
        <v>0</v>
      </c>
      <c r="Z1139" s="16"/>
      <c r="AA1139" s="15">
        <f t="shared" si="627"/>
        <v>0</v>
      </c>
      <c r="AB1139" s="14">
        <f t="shared" si="627"/>
        <v>0</v>
      </c>
      <c r="AC1139" s="12"/>
      <c r="AD1139" s="13"/>
      <c r="AE1139" s="12"/>
      <c r="AF1139" s="11"/>
      <c r="AG1139" s="11"/>
      <c r="AH1139" s="5" t="s">
        <v>0</v>
      </c>
      <c r="AI1139" s="4"/>
    </row>
    <row r="1140" spans="1:35" ht="15" customHeight="1" thickTop="1" thickBot="1" x14ac:dyDescent="0.25">
      <c r="A1140" s="214">
        <f>ROWS(A1141:A1142)-1</f>
        <v>1</v>
      </c>
      <c r="B1140" s="351" t="s">
        <v>1142</v>
      </c>
      <c r="C1140" s="351"/>
      <c r="D1140" s="351"/>
      <c r="E1140" s="351"/>
      <c r="F1140" s="356"/>
      <c r="G1140" s="351"/>
      <c r="H1140" s="351"/>
      <c r="I1140" s="351"/>
      <c r="J1140" s="351"/>
      <c r="K1140" s="333"/>
      <c r="L1140" s="6">
        <v>42107</v>
      </c>
      <c r="M1140" s="9" t="s">
        <v>1141</v>
      </c>
      <c r="N1140" s="23"/>
      <c r="O1140" s="33" t="str">
        <f>IF(COUNTIF(N1141:N1142,"?")&gt;0,"?",IF(AND(P1140="◄",Q1140="►"),"◄►",IF(P1140="◄","◄",IF(Q1140="►","►",""))))</f>
        <v>◄</v>
      </c>
      <c r="P1140" s="32" t="str">
        <f>IF(SUM(P1141:P1142)+1=ROWS(P1141:P1142)-COUNTIF(P1141:P1142,"-"),"","◄")</f>
        <v>◄</v>
      </c>
      <c r="Q1140" s="31" t="str">
        <f>IF(SUM(Q1141:Q1142)&gt;0,"►","")</f>
        <v/>
      </c>
      <c r="R1140" s="23"/>
      <c r="S1140" s="33" t="str">
        <f>IF(COUNTIF(R1141:R1142,"?")&gt;0,"?",IF(AND(T1140="◄",U1140="►"),"◄►",IF(T1140="◄","◄",IF(U1140="►","►",""))))</f>
        <v>◄</v>
      </c>
      <c r="T1140" s="32" t="str">
        <f>IF(SUM(T1141:T1142)+1=ROWS(T1141:T1142)-COUNTIF(T1141:T1142,"-"),"","◄")</f>
        <v>◄</v>
      </c>
      <c r="U1140" s="31" t="str">
        <f>IF(SUM(U1141:U1142)&gt;0,"►","")</f>
        <v/>
      </c>
      <c r="V1140" s="10">
        <f>ROWS(V1141:V1142)-1</f>
        <v>1</v>
      </c>
      <c r="W1140" s="30">
        <f>SUM(W1141:W1142)-W1142</f>
        <v>0</v>
      </c>
      <c r="X1140" s="29" t="s">
        <v>17</v>
      </c>
      <c r="Y1140" s="28"/>
      <c r="Z1140" s="30">
        <f>SUM(Z1141:Z1142)-Z1142</f>
        <v>0</v>
      </c>
      <c r="AA1140" s="29" t="s">
        <v>17</v>
      </c>
      <c r="AB1140" s="28"/>
      <c r="AC1140" s="12"/>
      <c r="AD1140" s="13"/>
      <c r="AE1140" s="12"/>
      <c r="AF1140" s="11"/>
      <c r="AG1140" s="11"/>
      <c r="AH1140" s="5" t="s">
        <v>0</v>
      </c>
      <c r="AI1140" s="4"/>
    </row>
    <row r="1141" spans="1:35" ht="15" customHeight="1" thickBot="1" x14ac:dyDescent="0.3">
      <c r="A1141" s="221"/>
      <c r="B1141" s="352"/>
      <c r="C1141" s="274" t="s">
        <v>1140</v>
      </c>
      <c r="D1141" s="314">
        <v>42107</v>
      </c>
      <c r="E1141" s="276">
        <v>1.3220000000000001</v>
      </c>
      <c r="F1141" s="277" t="s">
        <v>27</v>
      </c>
      <c r="G1141" s="227"/>
      <c r="H1141" s="227"/>
      <c r="I1141" s="227"/>
      <c r="J1141" s="319"/>
      <c r="K1141" s="353" t="s">
        <v>1139</v>
      </c>
      <c r="L1141" s="26"/>
      <c r="M1141" s="25"/>
      <c r="N1141" s="23" t="str">
        <f>IF(O1141="?","?","")</f>
        <v/>
      </c>
      <c r="O1141" s="23" t="str">
        <f>IF(AND(P1141="",Q1141&gt;0),"?",IF(P1141="","◄",IF(Q1141&gt;=1,"►","")))</f>
        <v>◄</v>
      </c>
      <c r="P1141" s="24"/>
      <c r="Q1141" s="21"/>
      <c r="R1141" s="23" t="str">
        <f>IF(S1141="?","?","")</f>
        <v/>
      </c>
      <c r="S1141" s="23" t="str">
        <f>IF(AND(T1141="",U1141&gt;0),"?",IF(T1141="","◄",IF(U1141&gt;=1,"►","")))</f>
        <v>◄</v>
      </c>
      <c r="T1141" s="22"/>
      <c r="U1141" s="21"/>
      <c r="V1141" s="20"/>
      <c r="W1141" s="19"/>
      <c r="X1141" s="18">
        <f>(P1141*W1141)</f>
        <v>0</v>
      </c>
      <c r="Y1141" s="17">
        <f>(Q1141*X1141)</f>
        <v>0</v>
      </c>
      <c r="Z1141" s="16"/>
      <c r="AA1141" s="15">
        <f>(T1141*Z1141)</f>
        <v>0</v>
      </c>
      <c r="AB1141" s="14">
        <f>(U1141*AA1141)</f>
        <v>0</v>
      </c>
      <c r="AC1141" s="12"/>
      <c r="AD1141" s="13"/>
      <c r="AE1141" s="12"/>
      <c r="AF1141" s="11"/>
      <c r="AG1141" s="11"/>
      <c r="AH1141" s="5" t="s">
        <v>0</v>
      </c>
      <c r="AI1141" s="4"/>
    </row>
    <row r="1142" spans="1:35" ht="15" customHeight="1" thickTop="1" thickBot="1" x14ac:dyDescent="0.25">
      <c r="A1142" s="214">
        <f>ROWS(A1143:A1146)-1</f>
        <v>3</v>
      </c>
      <c r="B1142" s="351" t="s">
        <v>1138</v>
      </c>
      <c r="C1142" s="351"/>
      <c r="D1142" s="351"/>
      <c r="E1142" s="351"/>
      <c r="F1142" s="356"/>
      <c r="G1142" s="351"/>
      <c r="H1142" s="351"/>
      <c r="I1142" s="351"/>
      <c r="J1142" s="351"/>
      <c r="K1142" s="333"/>
      <c r="L1142" s="6">
        <v>42133</v>
      </c>
      <c r="M1142" s="9" t="s">
        <v>1137</v>
      </c>
      <c r="N1142" s="23"/>
      <c r="O1142" s="33" t="str">
        <f>IF(COUNTIF(N1143:N1146,"?")&gt;0,"?",IF(AND(P1142="◄",Q1142="►"),"◄►",IF(P1142="◄","◄",IF(Q1142="►","►",""))))</f>
        <v>◄</v>
      </c>
      <c r="P1142" s="32" t="str">
        <f>IF(SUM(P1143:P1146)+1=ROWS(P1143:P1146)-COUNTIF(P1143:P1146,"-"),"","◄")</f>
        <v>◄</v>
      </c>
      <c r="Q1142" s="31" t="str">
        <f>IF(SUM(Q1143:Q1146)&gt;0,"►","")</f>
        <v/>
      </c>
      <c r="R1142" s="23"/>
      <c r="S1142" s="33" t="str">
        <f>IF(COUNTIF(R1143:R1146,"?")&gt;0,"?",IF(AND(T1142="◄",U1142="►"),"◄►",IF(T1142="◄","◄",IF(U1142="►","►",""))))</f>
        <v>◄</v>
      </c>
      <c r="T1142" s="32" t="str">
        <f>IF(SUM(T1143:T1146)+1=ROWS(T1143:T1146)-COUNTIF(T1143:T1146,"-"),"","◄")</f>
        <v>◄</v>
      </c>
      <c r="U1142" s="31" t="str">
        <f>IF(SUM(U1143:U1146)&gt;0,"►","")</f>
        <v/>
      </c>
      <c r="V1142" s="10">
        <f>ROWS(V1143:V1146)-1</f>
        <v>3</v>
      </c>
      <c r="W1142" s="30">
        <f>SUM(W1143:W1146)-W1146</f>
        <v>0</v>
      </c>
      <c r="X1142" s="29" t="s">
        <v>17</v>
      </c>
      <c r="Y1142" s="28"/>
      <c r="Z1142" s="30">
        <f>SUM(Z1143:Z1146)-Z1146</f>
        <v>0</v>
      </c>
      <c r="AA1142" s="29" t="s">
        <v>17</v>
      </c>
      <c r="AB1142" s="28"/>
      <c r="AC1142" s="12"/>
      <c r="AD1142" s="13"/>
      <c r="AE1142" s="12"/>
      <c r="AF1142" s="11"/>
      <c r="AG1142" s="11"/>
      <c r="AH1142" s="5" t="s">
        <v>0</v>
      </c>
      <c r="AI1142" s="4"/>
    </row>
    <row r="1143" spans="1:35" ht="29.4" customHeight="1" x14ac:dyDescent="0.25">
      <c r="A1143" s="221"/>
      <c r="B1143" s="352"/>
      <c r="C1143" s="274" t="s">
        <v>1136</v>
      </c>
      <c r="D1143" s="314">
        <v>42133</v>
      </c>
      <c r="E1143" s="276">
        <v>0.72</v>
      </c>
      <c r="F1143" s="277" t="s">
        <v>13</v>
      </c>
      <c r="G1143" s="227"/>
      <c r="H1143" s="227"/>
      <c r="I1143" s="227"/>
      <c r="J1143" s="319"/>
      <c r="K1143" s="358" t="s">
        <v>1135</v>
      </c>
      <c r="L1143" s="26"/>
      <c r="M1143" s="25"/>
      <c r="N1143" s="23" t="str">
        <f>IF(O1143="?","?","")</f>
        <v/>
      </c>
      <c r="O1143" s="23" t="str">
        <f>IF(AND(P1143="",Q1143&gt;0),"?",IF(P1143="","◄",IF(Q1143&gt;=1,"►","")))</f>
        <v>◄</v>
      </c>
      <c r="P1143" s="24"/>
      <c r="Q1143" s="21"/>
      <c r="R1143" s="23" t="str">
        <f>IF(S1143="?","?","")</f>
        <v/>
      </c>
      <c r="S1143" s="23" t="str">
        <f>IF(AND(T1143="",U1143&gt;0),"?",IF(T1143="","◄",IF(U1143&gt;=1,"►","")))</f>
        <v>◄</v>
      </c>
      <c r="T1143" s="22"/>
      <c r="U1143" s="21"/>
      <c r="V1143" s="20"/>
      <c r="W1143" s="19"/>
      <c r="X1143" s="18">
        <f t="shared" ref="X1143:Y1145" si="628">(P1143*W1143)</f>
        <v>0</v>
      </c>
      <c r="Y1143" s="17">
        <f t="shared" si="628"/>
        <v>0</v>
      </c>
      <c r="Z1143" s="16"/>
      <c r="AA1143" s="15">
        <f t="shared" ref="AA1143:AB1145" si="629">(T1143*Z1143)</f>
        <v>0</v>
      </c>
      <c r="AB1143" s="14">
        <f t="shared" si="629"/>
        <v>0</v>
      </c>
      <c r="AC1143" s="12"/>
      <c r="AD1143" s="13"/>
      <c r="AE1143" s="12"/>
      <c r="AF1143" s="11"/>
      <c r="AG1143" s="11"/>
      <c r="AH1143" s="5" t="s">
        <v>0</v>
      </c>
      <c r="AI1143" s="4"/>
    </row>
    <row r="1144" spans="1:35" ht="33" customHeight="1" x14ac:dyDescent="0.25">
      <c r="A1144" s="221"/>
      <c r="B1144" s="352"/>
      <c r="C1144" s="274">
        <v>4521</v>
      </c>
      <c r="D1144" s="314">
        <v>42133</v>
      </c>
      <c r="E1144" s="276">
        <v>0.72</v>
      </c>
      <c r="F1144" s="277" t="s">
        <v>13</v>
      </c>
      <c r="G1144" s="227"/>
      <c r="H1144" s="227"/>
      <c r="I1144" s="227"/>
      <c r="J1144" s="319"/>
      <c r="K1144" s="358" t="s">
        <v>1134</v>
      </c>
      <c r="L1144" s="26"/>
      <c r="M1144" s="25"/>
      <c r="N1144" s="23" t="str">
        <f>IF(O1144="?","?","")</f>
        <v/>
      </c>
      <c r="O1144" s="23" t="str">
        <f>IF(AND(P1144="",Q1144&gt;0),"?",IF(P1144="","◄",IF(Q1144&gt;=1,"►","")))</f>
        <v>◄</v>
      </c>
      <c r="P1144" s="24"/>
      <c r="Q1144" s="21"/>
      <c r="R1144" s="23" t="str">
        <f>IF(S1144="?","?","")</f>
        <v/>
      </c>
      <c r="S1144" s="23" t="str">
        <f>IF(AND(T1144="",U1144&gt;0),"?",IF(T1144="","◄",IF(U1144&gt;=1,"►","")))</f>
        <v>◄</v>
      </c>
      <c r="T1144" s="22"/>
      <c r="U1144" s="21"/>
      <c r="V1144" s="20"/>
      <c r="W1144" s="19"/>
      <c r="X1144" s="18">
        <f t="shared" si="628"/>
        <v>0</v>
      </c>
      <c r="Y1144" s="17">
        <f t="shared" si="628"/>
        <v>0</v>
      </c>
      <c r="Z1144" s="16"/>
      <c r="AA1144" s="15">
        <f t="shared" si="629"/>
        <v>0</v>
      </c>
      <c r="AB1144" s="14">
        <f t="shared" si="629"/>
        <v>0</v>
      </c>
      <c r="AC1144" s="12"/>
      <c r="AD1144" s="13"/>
      <c r="AE1144" s="12"/>
      <c r="AF1144" s="11"/>
      <c r="AG1144" s="11"/>
      <c r="AH1144" s="5" t="s">
        <v>0</v>
      </c>
      <c r="AI1144" s="4"/>
    </row>
    <row r="1145" spans="1:35" ht="15" customHeight="1" thickBot="1" x14ac:dyDescent="0.3">
      <c r="A1145" s="221"/>
      <c r="B1145" s="357" t="s">
        <v>323</v>
      </c>
      <c r="C1145" s="250" t="s">
        <v>1133</v>
      </c>
      <c r="D1145" s="314">
        <v>42133</v>
      </c>
      <c r="E1145" s="276">
        <v>7.1999999999999993</v>
      </c>
      <c r="F1145" s="277" t="s">
        <v>13</v>
      </c>
      <c r="G1145" s="227"/>
      <c r="H1145" s="227"/>
      <c r="I1145" s="227"/>
      <c r="J1145" s="319"/>
      <c r="K1145" s="355" t="s">
        <v>1132</v>
      </c>
      <c r="L1145" s="26"/>
      <c r="M1145" s="25"/>
      <c r="N1145" s="23" t="str">
        <f>IF(O1145="?","?","")</f>
        <v/>
      </c>
      <c r="O1145" s="23" t="str">
        <f>IF(AND(P1145="",Q1145&gt;0),"?",IF(P1145="","◄",IF(Q1145&gt;=1,"►","")))</f>
        <v>◄</v>
      </c>
      <c r="P1145" s="24"/>
      <c r="Q1145" s="21"/>
      <c r="R1145" s="23" t="str">
        <f>IF(S1145="?","?","")</f>
        <v/>
      </c>
      <c r="S1145" s="23" t="str">
        <f>IF(AND(T1145="",U1145&gt;0),"?",IF(T1145="","◄",IF(U1145&gt;=1,"►","")))</f>
        <v>◄</v>
      </c>
      <c r="T1145" s="22"/>
      <c r="U1145" s="21"/>
      <c r="V1145" s="20"/>
      <c r="W1145" s="19"/>
      <c r="X1145" s="18">
        <f t="shared" si="628"/>
        <v>0</v>
      </c>
      <c r="Y1145" s="17">
        <f t="shared" si="628"/>
        <v>0</v>
      </c>
      <c r="Z1145" s="16"/>
      <c r="AA1145" s="15">
        <f t="shared" si="629"/>
        <v>0</v>
      </c>
      <c r="AB1145" s="14">
        <f t="shared" si="629"/>
        <v>0</v>
      </c>
      <c r="AC1145" s="12"/>
      <c r="AD1145" s="13"/>
      <c r="AE1145" s="12"/>
      <c r="AF1145" s="11"/>
      <c r="AG1145" s="11"/>
      <c r="AH1145" s="5" t="s">
        <v>0</v>
      </c>
      <c r="AI1145" s="4"/>
    </row>
    <row r="1146" spans="1:35" ht="15" customHeight="1" thickTop="1" thickBot="1" x14ac:dyDescent="0.25">
      <c r="A1146" s="214">
        <f>ROWS(A1147:A1158)-1</f>
        <v>11</v>
      </c>
      <c r="B1146" s="351" t="s">
        <v>1131</v>
      </c>
      <c r="C1146" s="351"/>
      <c r="D1146" s="351"/>
      <c r="E1146" s="351"/>
      <c r="F1146" s="356"/>
      <c r="G1146" s="351"/>
      <c r="H1146" s="351"/>
      <c r="I1146" s="351"/>
      <c r="J1146" s="351"/>
      <c r="K1146" s="333"/>
      <c r="L1146" s="6">
        <v>42133</v>
      </c>
      <c r="M1146" s="9" t="s">
        <v>1130</v>
      </c>
      <c r="N1146" s="23"/>
      <c r="O1146" s="33" t="str">
        <f>IF(COUNTIF(N1147:N1158,"?")&gt;0,"?",IF(AND(P1146="◄",Q1146="►"),"◄►",IF(P1146="◄","◄",IF(Q1146="►","►",""))))</f>
        <v>◄</v>
      </c>
      <c r="P1146" s="32" t="str">
        <f>IF(SUM(P1147:P1158)+1=ROWS(P1147:P1158)-COUNTIF(P1147:P1158,"-"),"","◄")</f>
        <v>◄</v>
      </c>
      <c r="Q1146" s="31" t="str">
        <f>IF(SUM(Q1147:Q1158)&gt;0,"►","")</f>
        <v/>
      </c>
      <c r="R1146" s="23"/>
      <c r="S1146" s="33" t="str">
        <f>IF(COUNTIF(R1147:R1158,"?")&gt;0,"?",IF(AND(T1146="◄",U1146="►"),"◄►",IF(T1146="◄","◄",IF(U1146="►","►",""))))</f>
        <v>◄</v>
      </c>
      <c r="T1146" s="32" t="str">
        <f>IF(SUM(T1147:T1158)+1=ROWS(T1147:T1158)-COUNTIF(T1147:T1158,"-"),"","◄")</f>
        <v>◄</v>
      </c>
      <c r="U1146" s="31" t="str">
        <f>IF(SUM(U1147:U1158)&gt;0,"►","")</f>
        <v/>
      </c>
      <c r="V1146" s="10">
        <f>ROWS(V1147:V1158)-1</f>
        <v>11</v>
      </c>
      <c r="W1146" s="30">
        <f>SUM(W1147:W1158)-W1158</f>
        <v>0</v>
      </c>
      <c r="X1146" s="29" t="s">
        <v>17</v>
      </c>
      <c r="Y1146" s="28"/>
      <c r="Z1146" s="30">
        <f>SUM(Z1147:Z1158)-Z1158</f>
        <v>0</v>
      </c>
      <c r="AA1146" s="29" t="s">
        <v>17</v>
      </c>
      <c r="AB1146" s="28"/>
      <c r="AC1146" s="12"/>
      <c r="AD1146" s="13"/>
      <c r="AE1146" s="12"/>
      <c r="AF1146" s="11"/>
      <c r="AG1146" s="11"/>
      <c r="AH1146" s="5" t="s">
        <v>0</v>
      </c>
      <c r="AI1146" s="4"/>
    </row>
    <row r="1147" spans="1:35" ht="15" customHeight="1" x14ac:dyDescent="0.25">
      <c r="A1147" s="221"/>
      <c r="B1147" s="352"/>
      <c r="C1147" s="274" t="s">
        <v>1117</v>
      </c>
      <c r="D1147" s="314">
        <v>42133</v>
      </c>
      <c r="E1147" s="276">
        <v>1.44</v>
      </c>
      <c r="F1147" s="277" t="s">
        <v>21</v>
      </c>
      <c r="G1147" s="227"/>
      <c r="H1147" s="227"/>
      <c r="I1147" s="227"/>
      <c r="J1147" s="319"/>
      <c r="K1147" s="353" t="s">
        <v>1129</v>
      </c>
      <c r="L1147" s="26"/>
      <c r="M1147" s="25"/>
      <c r="N1147" s="23" t="str">
        <f t="shared" ref="N1147:N1157" si="630">IF(O1147="?","?","")</f>
        <v/>
      </c>
      <c r="O1147" s="23" t="str">
        <f t="shared" ref="O1147:O1157" si="631">IF(AND(P1147="",Q1147&gt;0),"?",IF(P1147="","◄",IF(Q1147&gt;=1,"►","")))</f>
        <v>◄</v>
      </c>
      <c r="P1147" s="24"/>
      <c r="Q1147" s="21"/>
      <c r="R1147" s="23" t="str">
        <f t="shared" ref="R1147:R1157" si="632">IF(S1147="?","?","")</f>
        <v/>
      </c>
      <c r="S1147" s="23" t="str">
        <f t="shared" ref="S1147:S1157" si="633">IF(AND(T1147="",U1147&gt;0),"?",IF(T1147="","◄",IF(U1147&gt;=1,"►","")))</f>
        <v>◄</v>
      </c>
      <c r="T1147" s="22"/>
      <c r="U1147" s="21"/>
      <c r="V1147" s="20"/>
      <c r="W1147" s="19"/>
      <c r="X1147" s="18">
        <f t="shared" ref="X1147:X1157" si="634">(P1147*W1147)</f>
        <v>0</v>
      </c>
      <c r="Y1147" s="17">
        <f t="shared" ref="Y1147:Y1157" si="635">(Q1147*X1147)</f>
        <v>0</v>
      </c>
      <c r="Z1147" s="16"/>
      <c r="AA1147" s="15">
        <f t="shared" ref="AA1147:AA1157" si="636">(T1147*Z1147)</f>
        <v>0</v>
      </c>
      <c r="AB1147" s="14">
        <f t="shared" ref="AB1147:AB1157" si="637">(U1147*AA1147)</f>
        <v>0</v>
      </c>
      <c r="AC1147" s="12"/>
      <c r="AD1147" s="13"/>
      <c r="AE1147" s="12"/>
      <c r="AF1147" s="11"/>
      <c r="AG1147" s="11"/>
      <c r="AH1147" s="5" t="s">
        <v>0</v>
      </c>
      <c r="AI1147" s="4"/>
    </row>
    <row r="1148" spans="1:35" ht="15" customHeight="1" x14ac:dyDescent="0.25">
      <c r="A1148" s="221"/>
      <c r="B1148" s="352"/>
      <c r="C1148" s="274">
        <v>4523</v>
      </c>
      <c r="D1148" s="314">
        <v>42133</v>
      </c>
      <c r="E1148" s="276">
        <v>1.44</v>
      </c>
      <c r="F1148" s="277" t="s">
        <v>21</v>
      </c>
      <c r="G1148" s="227"/>
      <c r="H1148" s="227"/>
      <c r="I1148" s="227"/>
      <c r="J1148" s="319"/>
      <c r="K1148" s="353" t="s">
        <v>1128</v>
      </c>
      <c r="L1148" s="26"/>
      <c r="M1148" s="25"/>
      <c r="N1148" s="23" t="str">
        <f t="shared" si="630"/>
        <v/>
      </c>
      <c r="O1148" s="23" t="str">
        <f t="shared" si="631"/>
        <v>◄</v>
      </c>
      <c r="P1148" s="24"/>
      <c r="Q1148" s="21"/>
      <c r="R1148" s="23" t="str">
        <f t="shared" si="632"/>
        <v/>
      </c>
      <c r="S1148" s="23" t="str">
        <f t="shared" si="633"/>
        <v>◄</v>
      </c>
      <c r="T1148" s="22"/>
      <c r="U1148" s="21"/>
      <c r="V1148" s="20"/>
      <c r="W1148" s="19"/>
      <c r="X1148" s="18">
        <f t="shared" si="634"/>
        <v>0</v>
      </c>
      <c r="Y1148" s="17">
        <f t="shared" si="635"/>
        <v>0</v>
      </c>
      <c r="Z1148" s="16"/>
      <c r="AA1148" s="15">
        <f t="shared" si="636"/>
        <v>0</v>
      </c>
      <c r="AB1148" s="14">
        <f t="shared" si="637"/>
        <v>0</v>
      </c>
      <c r="AC1148" s="12"/>
      <c r="AD1148" s="13"/>
      <c r="AE1148" s="12"/>
      <c r="AF1148" s="11"/>
      <c r="AG1148" s="11"/>
      <c r="AH1148" s="5" t="s">
        <v>0</v>
      </c>
      <c r="AI1148" s="4"/>
    </row>
    <row r="1149" spans="1:35" ht="15" customHeight="1" x14ac:dyDescent="0.25">
      <c r="A1149" s="221"/>
      <c r="B1149" s="352"/>
      <c r="C1149" s="274">
        <v>4524</v>
      </c>
      <c r="D1149" s="314">
        <v>42133</v>
      </c>
      <c r="E1149" s="276">
        <v>1.44</v>
      </c>
      <c r="F1149" s="277" t="s">
        <v>21</v>
      </c>
      <c r="G1149" s="227"/>
      <c r="H1149" s="227"/>
      <c r="I1149" s="227"/>
      <c r="J1149" s="319"/>
      <c r="K1149" s="353" t="s">
        <v>1127</v>
      </c>
      <c r="L1149" s="26"/>
      <c r="M1149" s="25"/>
      <c r="N1149" s="23" t="str">
        <f t="shared" si="630"/>
        <v/>
      </c>
      <c r="O1149" s="23" t="str">
        <f t="shared" si="631"/>
        <v>◄</v>
      </c>
      <c r="P1149" s="24"/>
      <c r="Q1149" s="21"/>
      <c r="R1149" s="23" t="str">
        <f t="shared" si="632"/>
        <v/>
      </c>
      <c r="S1149" s="23" t="str">
        <f t="shared" si="633"/>
        <v>◄</v>
      </c>
      <c r="T1149" s="22"/>
      <c r="U1149" s="21"/>
      <c r="V1149" s="20"/>
      <c r="W1149" s="19"/>
      <c r="X1149" s="18">
        <f t="shared" si="634"/>
        <v>0</v>
      </c>
      <c r="Y1149" s="17">
        <f t="shared" si="635"/>
        <v>0</v>
      </c>
      <c r="Z1149" s="16"/>
      <c r="AA1149" s="15">
        <f t="shared" si="636"/>
        <v>0</v>
      </c>
      <c r="AB1149" s="14">
        <f t="shared" si="637"/>
        <v>0</v>
      </c>
      <c r="AC1149" s="12"/>
      <c r="AD1149" s="13"/>
      <c r="AE1149" s="12"/>
      <c r="AF1149" s="11"/>
      <c r="AG1149" s="11"/>
      <c r="AH1149" s="5" t="s">
        <v>0</v>
      </c>
      <c r="AI1149" s="4"/>
    </row>
    <row r="1150" spans="1:35" ht="15" customHeight="1" x14ac:dyDescent="0.25">
      <c r="A1150" s="221"/>
      <c r="B1150" s="352"/>
      <c r="C1150" s="274">
        <v>4525</v>
      </c>
      <c r="D1150" s="314">
        <v>42133</v>
      </c>
      <c r="E1150" s="276">
        <v>1.44</v>
      </c>
      <c r="F1150" s="277" t="s">
        <v>21</v>
      </c>
      <c r="G1150" s="227"/>
      <c r="H1150" s="227"/>
      <c r="I1150" s="227"/>
      <c r="J1150" s="319"/>
      <c r="K1150" s="353" t="s">
        <v>1126</v>
      </c>
      <c r="L1150" s="26"/>
      <c r="M1150" s="25"/>
      <c r="N1150" s="23" t="str">
        <f t="shared" si="630"/>
        <v/>
      </c>
      <c r="O1150" s="23" t="str">
        <f t="shared" si="631"/>
        <v>◄</v>
      </c>
      <c r="P1150" s="24"/>
      <c r="Q1150" s="21"/>
      <c r="R1150" s="23" t="str">
        <f t="shared" si="632"/>
        <v/>
      </c>
      <c r="S1150" s="23" t="str">
        <f t="shared" si="633"/>
        <v>◄</v>
      </c>
      <c r="T1150" s="22"/>
      <c r="U1150" s="21"/>
      <c r="V1150" s="20"/>
      <c r="W1150" s="19"/>
      <c r="X1150" s="18">
        <f t="shared" si="634"/>
        <v>0</v>
      </c>
      <c r="Y1150" s="17">
        <f t="shared" si="635"/>
        <v>0</v>
      </c>
      <c r="Z1150" s="16"/>
      <c r="AA1150" s="15">
        <f t="shared" si="636"/>
        <v>0</v>
      </c>
      <c r="AB1150" s="14">
        <f t="shared" si="637"/>
        <v>0</v>
      </c>
      <c r="AC1150" s="12"/>
      <c r="AD1150" s="13"/>
      <c r="AE1150" s="12"/>
      <c r="AF1150" s="11"/>
      <c r="AG1150" s="11"/>
      <c r="AH1150" s="5" t="s">
        <v>0</v>
      </c>
      <c r="AI1150" s="4"/>
    </row>
    <row r="1151" spans="1:35" ht="15" customHeight="1" x14ac:dyDescent="0.25">
      <c r="A1151" s="221"/>
      <c r="B1151" s="352"/>
      <c r="C1151" s="274">
        <v>4526</v>
      </c>
      <c r="D1151" s="314">
        <v>42133</v>
      </c>
      <c r="E1151" s="276">
        <v>1.44</v>
      </c>
      <c r="F1151" s="277" t="s">
        <v>21</v>
      </c>
      <c r="G1151" s="227"/>
      <c r="H1151" s="227"/>
      <c r="I1151" s="227"/>
      <c r="J1151" s="319"/>
      <c r="K1151" s="353" t="s">
        <v>1125</v>
      </c>
      <c r="L1151" s="26"/>
      <c r="M1151" s="25"/>
      <c r="N1151" s="23" t="str">
        <f t="shared" si="630"/>
        <v/>
      </c>
      <c r="O1151" s="23" t="str">
        <f t="shared" si="631"/>
        <v>◄</v>
      </c>
      <c r="P1151" s="24"/>
      <c r="Q1151" s="21"/>
      <c r="R1151" s="23" t="str">
        <f t="shared" si="632"/>
        <v/>
      </c>
      <c r="S1151" s="23" t="str">
        <f t="shared" si="633"/>
        <v>◄</v>
      </c>
      <c r="T1151" s="22"/>
      <c r="U1151" s="21"/>
      <c r="V1151" s="20"/>
      <c r="W1151" s="19"/>
      <c r="X1151" s="18">
        <f t="shared" si="634"/>
        <v>0</v>
      </c>
      <c r="Y1151" s="17">
        <f t="shared" si="635"/>
        <v>0</v>
      </c>
      <c r="Z1151" s="16"/>
      <c r="AA1151" s="15">
        <f t="shared" si="636"/>
        <v>0</v>
      </c>
      <c r="AB1151" s="14">
        <f t="shared" si="637"/>
        <v>0</v>
      </c>
      <c r="AC1151" s="12"/>
      <c r="AD1151" s="13"/>
      <c r="AE1151" s="12"/>
      <c r="AF1151" s="11"/>
      <c r="AG1151" s="11"/>
      <c r="AH1151" s="5" t="s">
        <v>0</v>
      </c>
      <c r="AI1151" s="4"/>
    </row>
    <row r="1152" spans="1:35" ht="15" customHeight="1" x14ac:dyDescent="0.25">
      <c r="A1152" s="221"/>
      <c r="B1152" s="359"/>
      <c r="C1152" s="281" t="s">
        <v>1124</v>
      </c>
      <c r="D1152" s="314">
        <v>42133</v>
      </c>
      <c r="E1152" s="276">
        <v>7.1999999999999993</v>
      </c>
      <c r="F1152" s="277" t="s">
        <v>21</v>
      </c>
      <c r="G1152" s="227"/>
      <c r="H1152" s="274" t="s">
        <v>1117</v>
      </c>
      <c r="I1152" s="289" t="s">
        <v>0</v>
      </c>
      <c r="J1152" s="274">
        <v>4526</v>
      </c>
      <c r="K1152" s="360" t="s">
        <v>1123</v>
      </c>
      <c r="L1152" s="26"/>
      <c r="M1152" s="25"/>
      <c r="N1152" s="23" t="str">
        <f t="shared" si="630"/>
        <v/>
      </c>
      <c r="O1152" s="23" t="str">
        <f t="shared" si="631"/>
        <v>◄</v>
      </c>
      <c r="P1152" s="24"/>
      <c r="Q1152" s="21"/>
      <c r="R1152" s="23" t="str">
        <f t="shared" si="632"/>
        <v/>
      </c>
      <c r="S1152" s="23" t="str">
        <f t="shared" si="633"/>
        <v>◄</v>
      </c>
      <c r="T1152" s="22"/>
      <c r="U1152" s="21"/>
      <c r="V1152" s="20"/>
      <c r="W1152" s="19"/>
      <c r="X1152" s="18">
        <f t="shared" si="634"/>
        <v>0</v>
      </c>
      <c r="Y1152" s="17">
        <f t="shared" si="635"/>
        <v>0</v>
      </c>
      <c r="Z1152" s="16"/>
      <c r="AA1152" s="15">
        <f t="shared" si="636"/>
        <v>0</v>
      </c>
      <c r="AB1152" s="14">
        <f t="shared" si="637"/>
        <v>0</v>
      </c>
      <c r="AC1152" s="12"/>
      <c r="AD1152" s="13"/>
      <c r="AE1152" s="12"/>
      <c r="AF1152" s="11"/>
      <c r="AG1152" s="11"/>
      <c r="AH1152" s="5" t="s">
        <v>0</v>
      </c>
      <c r="AI1152" s="4"/>
    </row>
    <row r="1153" spans="1:35" ht="15" customHeight="1" x14ac:dyDescent="0.25">
      <c r="A1153" s="221"/>
      <c r="B1153" s="352"/>
      <c r="C1153" s="320" t="s">
        <v>1122</v>
      </c>
      <c r="D1153" s="314">
        <v>42133</v>
      </c>
      <c r="E1153" s="276">
        <v>7.1999999999999993</v>
      </c>
      <c r="F1153" s="277" t="s">
        <v>21</v>
      </c>
      <c r="G1153" s="227"/>
      <c r="H1153" s="274" t="s">
        <v>1117</v>
      </c>
      <c r="I1153" s="289" t="s">
        <v>0</v>
      </c>
      <c r="J1153" s="274">
        <v>4526</v>
      </c>
      <c r="K1153" s="354" t="s">
        <v>1121</v>
      </c>
      <c r="L1153" s="26"/>
      <c r="M1153" s="25"/>
      <c r="N1153" s="23" t="str">
        <f t="shared" si="630"/>
        <v/>
      </c>
      <c r="O1153" s="23" t="str">
        <f t="shared" si="631"/>
        <v>◄</v>
      </c>
      <c r="P1153" s="24"/>
      <c r="Q1153" s="21"/>
      <c r="R1153" s="23" t="str">
        <f t="shared" si="632"/>
        <v/>
      </c>
      <c r="S1153" s="23" t="str">
        <f t="shared" si="633"/>
        <v>◄</v>
      </c>
      <c r="T1153" s="22"/>
      <c r="U1153" s="21"/>
      <c r="V1153" s="20"/>
      <c r="W1153" s="19"/>
      <c r="X1153" s="18">
        <f t="shared" si="634"/>
        <v>0</v>
      </c>
      <c r="Y1153" s="17">
        <f t="shared" si="635"/>
        <v>0</v>
      </c>
      <c r="Z1153" s="16"/>
      <c r="AA1153" s="15">
        <f t="shared" si="636"/>
        <v>0</v>
      </c>
      <c r="AB1153" s="14">
        <f t="shared" si="637"/>
        <v>0</v>
      </c>
      <c r="AC1153" s="12"/>
      <c r="AD1153" s="13"/>
      <c r="AE1153" s="12"/>
      <c r="AF1153" s="11"/>
      <c r="AG1153" s="11"/>
      <c r="AH1153" s="5" t="s">
        <v>0</v>
      </c>
      <c r="AI1153" s="4"/>
    </row>
    <row r="1154" spans="1:35" ht="15" customHeight="1" x14ac:dyDescent="0.25">
      <c r="A1154" s="221"/>
      <c r="B1154" s="352"/>
      <c r="C1154" s="320" t="s">
        <v>1120</v>
      </c>
      <c r="D1154" s="314">
        <v>42133</v>
      </c>
      <c r="E1154" s="276">
        <v>4.32</v>
      </c>
      <c r="F1154" s="277" t="s">
        <v>21</v>
      </c>
      <c r="G1154" s="227"/>
      <c r="H1154" s="274" t="s">
        <v>1117</v>
      </c>
      <c r="I1154" s="274">
        <v>4523</v>
      </c>
      <c r="J1154" s="274">
        <v>4524</v>
      </c>
      <c r="K1154" s="354" t="s">
        <v>1119</v>
      </c>
      <c r="L1154" s="26"/>
      <c r="M1154" s="25"/>
      <c r="N1154" s="23" t="str">
        <f t="shared" si="630"/>
        <v/>
      </c>
      <c r="O1154" s="23" t="str">
        <f t="shared" si="631"/>
        <v>◄</v>
      </c>
      <c r="P1154" s="24"/>
      <c r="Q1154" s="21"/>
      <c r="R1154" s="23" t="str">
        <f t="shared" si="632"/>
        <v/>
      </c>
      <c r="S1154" s="23" t="str">
        <f t="shared" si="633"/>
        <v>◄</v>
      </c>
      <c r="T1154" s="22"/>
      <c r="U1154" s="21"/>
      <c r="V1154" s="20"/>
      <c r="W1154" s="19"/>
      <c r="X1154" s="18">
        <f t="shared" si="634"/>
        <v>0</v>
      </c>
      <c r="Y1154" s="17">
        <f t="shared" si="635"/>
        <v>0</v>
      </c>
      <c r="Z1154" s="16"/>
      <c r="AA1154" s="15">
        <f t="shared" si="636"/>
        <v>0</v>
      </c>
      <c r="AB1154" s="14">
        <f t="shared" si="637"/>
        <v>0</v>
      </c>
      <c r="AC1154" s="12"/>
      <c r="AD1154" s="13"/>
      <c r="AE1154" s="12"/>
      <c r="AF1154" s="11"/>
      <c r="AG1154" s="11"/>
      <c r="AH1154" s="5" t="s">
        <v>0</v>
      </c>
      <c r="AI1154" s="4"/>
    </row>
    <row r="1155" spans="1:35" ht="15" customHeight="1" x14ac:dyDescent="0.25">
      <c r="A1155" s="221"/>
      <c r="B1155" s="359"/>
      <c r="C1155" s="281" t="s">
        <v>1118</v>
      </c>
      <c r="D1155" s="314">
        <v>42133</v>
      </c>
      <c r="E1155" s="276">
        <v>1.44</v>
      </c>
      <c r="F1155" s="277" t="s">
        <v>21</v>
      </c>
      <c r="G1155" s="227"/>
      <c r="H1155" s="227"/>
      <c r="I1155" s="227"/>
      <c r="J1155" s="274" t="s">
        <v>1117</v>
      </c>
      <c r="K1155" s="360" t="s">
        <v>1116</v>
      </c>
      <c r="L1155" s="26"/>
      <c r="M1155" s="25"/>
      <c r="N1155" s="23" t="str">
        <f t="shared" si="630"/>
        <v/>
      </c>
      <c r="O1155" s="23" t="str">
        <f t="shared" si="631"/>
        <v>◄</v>
      </c>
      <c r="P1155" s="24"/>
      <c r="Q1155" s="21"/>
      <c r="R1155" s="23" t="str">
        <f t="shared" si="632"/>
        <v/>
      </c>
      <c r="S1155" s="23" t="str">
        <f t="shared" si="633"/>
        <v>◄</v>
      </c>
      <c r="T1155" s="22"/>
      <c r="U1155" s="21"/>
      <c r="V1155" s="20"/>
      <c r="W1155" s="19"/>
      <c r="X1155" s="18">
        <f t="shared" si="634"/>
        <v>0</v>
      </c>
      <c r="Y1155" s="17">
        <f t="shared" si="635"/>
        <v>0</v>
      </c>
      <c r="Z1155" s="16"/>
      <c r="AA1155" s="15">
        <f t="shared" si="636"/>
        <v>0</v>
      </c>
      <c r="AB1155" s="14">
        <f t="shared" si="637"/>
        <v>0</v>
      </c>
      <c r="AC1155" s="12"/>
      <c r="AD1155" s="13"/>
      <c r="AE1155" s="12"/>
      <c r="AF1155" s="11"/>
      <c r="AG1155" s="11"/>
      <c r="AH1155" s="5" t="s">
        <v>0</v>
      </c>
      <c r="AI1155" s="4"/>
    </row>
    <row r="1156" spans="1:35" ht="15" customHeight="1" x14ac:dyDescent="0.25">
      <c r="A1156" s="221"/>
      <c r="B1156" s="359"/>
      <c r="C1156" s="281" t="s">
        <v>1115</v>
      </c>
      <c r="D1156" s="314">
        <v>42133</v>
      </c>
      <c r="E1156" s="276">
        <v>1.44</v>
      </c>
      <c r="F1156" s="277" t="s">
        <v>21</v>
      </c>
      <c r="G1156" s="227"/>
      <c r="H1156" s="227"/>
      <c r="I1156" s="227"/>
      <c r="J1156" s="274">
        <v>4526</v>
      </c>
      <c r="K1156" s="360" t="s">
        <v>1114</v>
      </c>
      <c r="L1156" s="26"/>
      <c r="M1156" s="25"/>
      <c r="N1156" s="23" t="str">
        <f t="shared" si="630"/>
        <v/>
      </c>
      <c r="O1156" s="23" t="str">
        <f t="shared" si="631"/>
        <v>◄</v>
      </c>
      <c r="P1156" s="24"/>
      <c r="Q1156" s="21"/>
      <c r="R1156" s="23" t="str">
        <f t="shared" si="632"/>
        <v/>
      </c>
      <c r="S1156" s="23" t="str">
        <f t="shared" si="633"/>
        <v>◄</v>
      </c>
      <c r="T1156" s="22"/>
      <c r="U1156" s="21"/>
      <c r="V1156" s="20"/>
      <c r="W1156" s="19"/>
      <c r="X1156" s="18">
        <f t="shared" si="634"/>
        <v>0</v>
      </c>
      <c r="Y1156" s="17">
        <f t="shared" si="635"/>
        <v>0</v>
      </c>
      <c r="Z1156" s="16"/>
      <c r="AA1156" s="15">
        <f t="shared" si="636"/>
        <v>0</v>
      </c>
      <c r="AB1156" s="14">
        <f t="shared" si="637"/>
        <v>0</v>
      </c>
      <c r="AC1156" s="12"/>
      <c r="AD1156" s="13"/>
      <c r="AE1156" s="12"/>
      <c r="AF1156" s="11"/>
      <c r="AG1156" s="11"/>
      <c r="AH1156" s="5" t="s">
        <v>0</v>
      </c>
      <c r="AI1156" s="4"/>
    </row>
    <row r="1157" spans="1:35" ht="15" customHeight="1" thickBot="1" x14ac:dyDescent="0.3">
      <c r="A1157" s="221"/>
      <c r="B1157" s="352"/>
      <c r="C1157" s="247" t="s">
        <v>1113</v>
      </c>
      <c r="D1157" s="314">
        <v>42133</v>
      </c>
      <c r="E1157" s="276">
        <v>7.1999999999999993</v>
      </c>
      <c r="F1157" s="277" t="s">
        <v>21</v>
      </c>
      <c r="G1157" s="227"/>
      <c r="H1157" s="227"/>
      <c r="I1157" s="227"/>
      <c r="J1157" s="319"/>
      <c r="K1157" s="355" t="s">
        <v>1112</v>
      </c>
      <c r="L1157" s="26"/>
      <c r="M1157" s="25"/>
      <c r="N1157" s="23" t="str">
        <f t="shared" si="630"/>
        <v/>
      </c>
      <c r="O1157" s="23" t="str">
        <f t="shared" si="631"/>
        <v>◄</v>
      </c>
      <c r="P1157" s="24"/>
      <c r="Q1157" s="21"/>
      <c r="R1157" s="23" t="str">
        <f t="shared" si="632"/>
        <v/>
      </c>
      <c r="S1157" s="23" t="str">
        <f t="shared" si="633"/>
        <v>◄</v>
      </c>
      <c r="T1157" s="22"/>
      <c r="U1157" s="21"/>
      <c r="V1157" s="20"/>
      <c r="W1157" s="19"/>
      <c r="X1157" s="18">
        <f t="shared" si="634"/>
        <v>0</v>
      </c>
      <c r="Y1157" s="17">
        <f t="shared" si="635"/>
        <v>0</v>
      </c>
      <c r="Z1157" s="16"/>
      <c r="AA1157" s="15">
        <f t="shared" si="636"/>
        <v>0</v>
      </c>
      <c r="AB1157" s="14">
        <f t="shared" si="637"/>
        <v>0</v>
      </c>
      <c r="AC1157" s="12"/>
      <c r="AD1157" s="13"/>
      <c r="AE1157" s="12"/>
      <c r="AF1157" s="11"/>
      <c r="AG1157" s="11"/>
      <c r="AH1157" s="5" t="s">
        <v>0</v>
      </c>
      <c r="AI1157" s="4"/>
    </row>
    <row r="1158" spans="1:35" ht="15" customHeight="1" thickTop="1" thickBot="1" x14ac:dyDescent="0.25">
      <c r="A1158" s="214">
        <f>ROWS(A1159:A1165)-1</f>
        <v>6</v>
      </c>
      <c r="B1158" s="351" t="s">
        <v>1111</v>
      </c>
      <c r="C1158" s="351"/>
      <c r="D1158" s="351"/>
      <c r="E1158" s="351"/>
      <c r="F1158" s="356"/>
      <c r="G1158" s="351"/>
      <c r="H1158" s="351"/>
      <c r="I1158" s="351"/>
      <c r="J1158" s="351"/>
      <c r="K1158" s="333"/>
      <c r="L1158" s="6">
        <v>42154</v>
      </c>
      <c r="M1158" s="9" t="s">
        <v>1110</v>
      </c>
      <c r="N1158" s="23"/>
      <c r="O1158" s="33" t="str">
        <f>IF(COUNTIF(N1159:N1165,"?")&gt;0,"?",IF(AND(P1158="◄",Q1158="►"),"◄►",IF(P1158="◄","◄",IF(Q1158="►","►",""))))</f>
        <v>◄</v>
      </c>
      <c r="P1158" s="32" t="str">
        <f>IF(SUM(P1159:P1165)+1=ROWS(P1159:P1165)-COUNTIF(P1159:P1165,"-"),"","◄")</f>
        <v>◄</v>
      </c>
      <c r="Q1158" s="31" t="str">
        <f>IF(SUM(Q1159:Q1165)&gt;0,"►","")</f>
        <v/>
      </c>
      <c r="R1158" s="23"/>
      <c r="S1158" s="33" t="str">
        <f>IF(COUNTIF(R1159:R1165,"?")&gt;0,"?",IF(AND(T1158="◄",U1158="►"),"◄►",IF(T1158="◄","◄",IF(U1158="►","►",""))))</f>
        <v>◄</v>
      </c>
      <c r="T1158" s="32" t="str">
        <f>IF(SUM(T1159:T1165)+1=ROWS(T1159:T1165)-COUNTIF(T1159:T1165,"-"),"","◄")</f>
        <v>◄</v>
      </c>
      <c r="U1158" s="31" t="str">
        <f>IF(SUM(U1159:U1165)&gt;0,"►","")</f>
        <v/>
      </c>
      <c r="V1158" s="10">
        <f>ROWS(V1159:V1165)-1</f>
        <v>6</v>
      </c>
      <c r="W1158" s="30">
        <f>SUM(W1159:W1165)-W1165</f>
        <v>0</v>
      </c>
      <c r="X1158" s="29" t="s">
        <v>17</v>
      </c>
      <c r="Y1158" s="28"/>
      <c r="Z1158" s="30">
        <f>SUM(Z1159:Z1165)-Z1165</f>
        <v>0</v>
      </c>
      <c r="AA1158" s="29" t="s">
        <v>17</v>
      </c>
      <c r="AB1158" s="28"/>
      <c r="AC1158" s="43" t="str">
        <f>IF(AD1158="◄","◄",IF(AD1158="ok","►",""))</f>
        <v>◄</v>
      </c>
      <c r="AD1158" s="42" t="str">
        <f>IF(AD1159&gt;0,"OK","◄")</f>
        <v>◄</v>
      </c>
      <c r="AE1158" s="41" t="str">
        <f>IF(AND(AF1158="◄",AG1158="►"),"◄?►",IF(AF1158="◄","◄",IF(AG1158="►","►","")))</f>
        <v>◄</v>
      </c>
      <c r="AF1158" s="32" t="str">
        <f>IF(AF1159&gt;0,"","◄")</f>
        <v>◄</v>
      </c>
      <c r="AG1158" s="31" t="str">
        <f>IF(AG1159&gt;0,"►","")</f>
        <v/>
      </c>
      <c r="AH1158" s="5" t="s">
        <v>0</v>
      </c>
      <c r="AI1158" s="4"/>
    </row>
    <row r="1159" spans="1:35" ht="15" customHeight="1" x14ac:dyDescent="0.25">
      <c r="A1159" s="221"/>
      <c r="B1159" s="352"/>
      <c r="C1159" s="274" t="s">
        <v>1109</v>
      </c>
      <c r="D1159" s="314">
        <v>42154</v>
      </c>
      <c r="E1159" s="276">
        <v>0.72</v>
      </c>
      <c r="F1159" s="277" t="s">
        <v>13</v>
      </c>
      <c r="G1159" s="227"/>
      <c r="H1159" s="227"/>
      <c r="I1159" s="227"/>
      <c r="J1159" s="319"/>
      <c r="K1159" s="353" t="s">
        <v>1108</v>
      </c>
      <c r="L1159" s="26"/>
      <c r="M1159" s="25"/>
      <c r="N1159" s="23" t="str">
        <f t="shared" ref="N1159:N1164" si="638">IF(O1159="?","?","")</f>
        <v/>
      </c>
      <c r="O1159" s="23" t="str">
        <f t="shared" ref="O1159:O1164" si="639">IF(AND(P1159="",Q1159&gt;0),"?",IF(P1159="","◄",IF(Q1159&gt;=1,"►","")))</f>
        <v>◄</v>
      </c>
      <c r="P1159" s="24"/>
      <c r="Q1159" s="21"/>
      <c r="R1159" s="23" t="str">
        <f t="shared" ref="R1159:R1164" si="640">IF(S1159="?","?","")</f>
        <v/>
      </c>
      <c r="S1159" s="23" t="str">
        <f t="shared" ref="S1159:S1164" si="641">IF(AND(T1159="",U1159&gt;0),"?",IF(T1159="","◄",IF(U1159&gt;=1,"►","")))</f>
        <v>◄</v>
      </c>
      <c r="T1159" s="22"/>
      <c r="U1159" s="21"/>
      <c r="V1159" s="20"/>
      <c r="W1159" s="19"/>
      <c r="X1159" s="18">
        <f t="shared" ref="X1159:Y1164" si="642">(P1159*W1159)</f>
        <v>0</v>
      </c>
      <c r="Y1159" s="17">
        <f t="shared" si="642"/>
        <v>0</v>
      </c>
      <c r="Z1159" s="16"/>
      <c r="AA1159" s="15">
        <f t="shared" ref="AA1159:AB1164" si="643">(T1159*Z1159)</f>
        <v>0</v>
      </c>
      <c r="AB1159" s="14">
        <f t="shared" si="643"/>
        <v>0</v>
      </c>
      <c r="AC1159" s="39" t="str">
        <f>IF(AD1159&gt;0,"ok","◄")</f>
        <v>◄</v>
      </c>
      <c r="AD1159" s="40"/>
      <c r="AE1159" s="39" t="str">
        <f>IF(AND(AF1159="",AG1159&gt;0),"?",IF(AF1159="","◄",IF(AG1159&gt;=1,"►","")))</f>
        <v>◄</v>
      </c>
      <c r="AF1159" s="38"/>
      <c r="AG1159" s="37"/>
      <c r="AH1159" s="5" t="s">
        <v>0</v>
      </c>
      <c r="AI1159" s="4"/>
    </row>
    <row r="1160" spans="1:35" ht="15" customHeight="1" x14ac:dyDescent="0.25">
      <c r="A1160" s="221"/>
      <c r="B1160" s="352"/>
      <c r="C1160" s="274">
        <v>4528</v>
      </c>
      <c r="D1160" s="314">
        <v>42154</v>
      </c>
      <c r="E1160" s="276">
        <v>0.72</v>
      </c>
      <c r="F1160" s="277" t="s">
        <v>13</v>
      </c>
      <c r="G1160" s="227"/>
      <c r="H1160" s="227"/>
      <c r="I1160" s="227"/>
      <c r="J1160" s="319"/>
      <c r="K1160" s="353" t="s">
        <v>960</v>
      </c>
      <c r="L1160" s="26"/>
      <c r="M1160" s="25"/>
      <c r="N1160" s="23" t="str">
        <f t="shared" si="638"/>
        <v/>
      </c>
      <c r="O1160" s="23" t="str">
        <f t="shared" si="639"/>
        <v>◄</v>
      </c>
      <c r="P1160" s="24"/>
      <c r="Q1160" s="21"/>
      <c r="R1160" s="23" t="str">
        <f t="shared" si="640"/>
        <v/>
      </c>
      <c r="S1160" s="23" t="str">
        <f t="shared" si="641"/>
        <v>◄</v>
      </c>
      <c r="T1160" s="22"/>
      <c r="U1160" s="21"/>
      <c r="V1160" s="20"/>
      <c r="W1160" s="19"/>
      <c r="X1160" s="18">
        <f t="shared" si="642"/>
        <v>0</v>
      </c>
      <c r="Y1160" s="17">
        <f t="shared" si="642"/>
        <v>0</v>
      </c>
      <c r="Z1160" s="16"/>
      <c r="AA1160" s="15">
        <f t="shared" si="643"/>
        <v>0</v>
      </c>
      <c r="AB1160" s="14">
        <f t="shared" si="643"/>
        <v>0</v>
      </c>
      <c r="AC1160" s="12"/>
      <c r="AD1160" s="13"/>
      <c r="AE1160" s="12"/>
      <c r="AF1160" s="149" t="str">
        <f>LEFT(M1158,17)</f>
        <v>▬ Philanews Nr. 3</v>
      </c>
      <c r="AG1160" s="150"/>
      <c r="AH1160" s="5" t="s">
        <v>0</v>
      </c>
      <c r="AI1160" s="4"/>
    </row>
    <row r="1161" spans="1:35" ht="15" customHeight="1" x14ac:dyDescent="0.25">
      <c r="A1161" s="221"/>
      <c r="B1161" s="352"/>
      <c r="C1161" s="274">
        <v>4529</v>
      </c>
      <c r="D1161" s="314">
        <v>42154</v>
      </c>
      <c r="E1161" s="276">
        <v>0.72</v>
      </c>
      <c r="F1161" s="277" t="s">
        <v>13</v>
      </c>
      <c r="G1161" s="227"/>
      <c r="H1161" s="227"/>
      <c r="I1161" s="227"/>
      <c r="J1161" s="319"/>
      <c r="K1161" s="353" t="s">
        <v>1107</v>
      </c>
      <c r="L1161" s="26"/>
      <c r="M1161" s="25"/>
      <c r="N1161" s="23" t="str">
        <f t="shared" si="638"/>
        <v/>
      </c>
      <c r="O1161" s="23" t="str">
        <f t="shared" si="639"/>
        <v>◄</v>
      </c>
      <c r="P1161" s="24"/>
      <c r="Q1161" s="21"/>
      <c r="R1161" s="23" t="str">
        <f t="shared" si="640"/>
        <v/>
      </c>
      <c r="S1161" s="23" t="str">
        <f t="shared" si="641"/>
        <v>◄</v>
      </c>
      <c r="T1161" s="22"/>
      <c r="U1161" s="21"/>
      <c r="V1161" s="20"/>
      <c r="W1161" s="19"/>
      <c r="X1161" s="18">
        <f t="shared" si="642"/>
        <v>0</v>
      </c>
      <c r="Y1161" s="17">
        <f t="shared" si="642"/>
        <v>0</v>
      </c>
      <c r="Z1161" s="16"/>
      <c r="AA1161" s="15">
        <f t="shared" si="643"/>
        <v>0</v>
      </c>
      <c r="AB1161" s="14">
        <f t="shared" si="643"/>
        <v>0</v>
      </c>
      <c r="AC1161" s="12"/>
      <c r="AD1161" s="13"/>
      <c r="AE1161" s="12"/>
      <c r="AF1161" s="151"/>
      <c r="AG1161" s="152"/>
      <c r="AH1161" s="5" t="s">
        <v>0</v>
      </c>
      <c r="AI1161" s="4"/>
    </row>
    <row r="1162" spans="1:35" ht="15" customHeight="1" x14ac:dyDescent="0.25">
      <c r="A1162" s="221"/>
      <c r="B1162" s="352"/>
      <c r="C1162" s="274">
        <v>4530</v>
      </c>
      <c r="D1162" s="314">
        <v>42154</v>
      </c>
      <c r="E1162" s="276">
        <v>0.72</v>
      </c>
      <c r="F1162" s="277" t="s">
        <v>13</v>
      </c>
      <c r="G1162" s="227"/>
      <c r="H1162" s="227"/>
      <c r="I1162" s="227"/>
      <c r="J1162" s="319"/>
      <c r="K1162" s="353" t="s">
        <v>1106</v>
      </c>
      <c r="L1162" s="26"/>
      <c r="M1162" s="25"/>
      <c r="N1162" s="23" t="str">
        <f t="shared" si="638"/>
        <v/>
      </c>
      <c r="O1162" s="23" t="str">
        <f t="shared" si="639"/>
        <v>◄</v>
      </c>
      <c r="P1162" s="24"/>
      <c r="Q1162" s="21"/>
      <c r="R1162" s="23" t="str">
        <f t="shared" si="640"/>
        <v/>
      </c>
      <c r="S1162" s="23" t="str">
        <f t="shared" si="641"/>
        <v>◄</v>
      </c>
      <c r="T1162" s="22"/>
      <c r="U1162" s="21"/>
      <c r="V1162" s="20"/>
      <c r="W1162" s="19"/>
      <c r="X1162" s="18">
        <f t="shared" si="642"/>
        <v>0</v>
      </c>
      <c r="Y1162" s="17">
        <f t="shared" si="642"/>
        <v>0</v>
      </c>
      <c r="Z1162" s="16"/>
      <c r="AA1162" s="15">
        <f t="shared" si="643"/>
        <v>0</v>
      </c>
      <c r="AB1162" s="14">
        <f t="shared" si="643"/>
        <v>0</v>
      </c>
      <c r="AC1162" s="12"/>
      <c r="AD1162" s="13"/>
      <c r="AE1162" s="12"/>
      <c r="AF1162" s="36" t="s">
        <v>47</v>
      </c>
      <c r="AG1162" s="35">
        <f>D1159</f>
        <v>42154</v>
      </c>
      <c r="AH1162" s="5" t="s">
        <v>0</v>
      </c>
      <c r="AI1162" s="4"/>
    </row>
    <row r="1163" spans="1:35" ht="15" customHeight="1" x14ac:dyDescent="0.25">
      <c r="A1163" s="221"/>
      <c r="B1163" s="352"/>
      <c r="C1163" s="274">
        <v>4531</v>
      </c>
      <c r="D1163" s="314">
        <v>42154</v>
      </c>
      <c r="E1163" s="276">
        <v>0.72</v>
      </c>
      <c r="F1163" s="277" t="s">
        <v>13</v>
      </c>
      <c r="G1163" s="227"/>
      <c r="H1163" s="227"/>
      <c r="I1163" s="227"/>
      <c r="J1163" s="319"/>
      <c r="K1163" s="353" t="s">
        <v>1105</v>
      </c>
      <c r="L1163" s="26"/>
      <c r="M1163" s="25"/>
      <c r="N1163" s="23" t="str">
        <f t="shared" si="638"/>
        <v/>
      </c>
      <c r="O1163" s="23" t="str">
        <f t="shared" si="639"/>
        <v>◄</v>
      </c>
      <c r="P1163" s="24"/>
      <c r="Q1163" s="21"/>
      <c r="R1163" s="23" t="str">
        <f t="shared" si="640"/>
        <v/>
      </c>
      <c r="S1163" s="23" t="str">
        <f t="shared" si="641"/>
        <v>◄</v>
      </c>
      <c r="T1163" s="22"/>
      <c r="U1163" s="21"/>
      <c r="V1163" s="20"/>
      <c r="W1163" s="19"/>
      <c r="X1163" s="18">
        <f t="shared" si="642"/>
        <v>0</v>
      </c>
      <c r="Y1163" s="17">
        <f t="shared" si="642"/>
        <v>0</v>
      </c>
      <c r="Z1163" s="16"/>
      <c r="AA1163" s="15">
        <f t="shared" si="643"/>
        <v>0</v>
      </c>
      <c r="AB1163" s="14">
        <f t="shared" si="643"/>
        <v>0</v>
      </c>
      <c r="AC1163" s="12"/>
      <c r="AD1163" s="13"/>
      <c r="AE1163" s="12"/>
      <c r="AF1163" s="11"/>
      <c r="AG1163" s="11"/>
      <c r="AH1163" s="5" t="s">
        <v>0</v>
      </c>
      <c r="AI1163" s="4"/>
    </row>
    <row r="1164" spans="1:35" ht="15" customHeight="1" thickBot="1" x14ac:dyDescent="0.3">
      <c r="A1164" s="221"/>
      <c r="B1164" s="352"/>
      <c r="C1164" s="247" t="s">
        <v>1104</v>
      </c>
      <c r="D1164" s="314">
        <v>42154</v>
      </c>
      <c r="E1164" s="276">
        <v>3.5999999999999996</v>
      </c>
      <c r="F1164" s="277" t="s">
        <v>13</v>
      </c>
      <c r="G1164" s="342" t="s">
        <v>665</v>
      </c>
      <c r="H1164" s="276">
        <v>3.6</v>
      </c>
      <c r="I1164" s="227"/>
      <c r="J1164" s="319"/>
      <c r="K1164" s="355" t="s">
        <v>1103</v>
      </c>
      <c r="L1164" s="26"/>
      <c r="M1164" s="25"/>
      <c r="N1164" s="23" t="str">
        <f t="shared" si="638"/>
        <v/>
      </c>
      <c r="O1164" s="23" t="str">
        <f t="shared" si="639"/>
        <v>◄</v>
      </c>
      <c r="P1164" s="24"/>
      <c r="Q1164" s="21"/>
      <c r="R1164" s="23" t="str">
        <f t="shared" si="640"/>
        <v/>
      </c>
      <c r="S1164" s="23" t="str">
        <f t="shared" si="641"/>
        <v>◄</v>
      </c>
      <c r="T1164" s="22"/>
      <c r="U1164" s="21"/>
      <c r="V1164" s="20"/>
      <c r="W1164" s="19"/>
      <c r="X1164" s="18">
        <f t="shared" si="642"/>
        <v>0</v>
      </c>
      <c r="Y1164" s="17">
        <f t="shared" si="642"/>
        <v>0</v>
      </c>
      <c r="Z1164" s="16"/>
      <c r="AA1164" s="15">
        <f t="shared" si="643"/>
        <v>0</v>
      </c>
      <c r="AB1164" s="14">
        <f t="shared" si="643"/>
        <v>0</v>
      </c>
      <c r="AC1164" s="12"/>
      <c r="AD1164" s="13"/>
      <c r="AE1164" s="12"/>
      <c r="AF1164" s="11"/>
      <c r="AG1164" s="11"/>
      <c r="AH1164" s="5" t="s">
        <v>0</v>
      </c>
      <c r="AI1164" s="4"/>
    </row>
    <row r="1165" spans="1:35" ht="15" customHeight="1" thickTop="1" thickBot="1" x14ac:dyDescent="0.25">
      <c r="A1165" s="214">
        <f>ROWS(A1166:A1173)-1</f>
        <v>7</v>
      </c>
      <c r="B1165" s="351" t="s">
        <v>1102</v>
      </c>
      <c r="C1165" s="351"/>
      <c r="D1165" s="351"/>
      <c r="E1165" s="351"/>
      <c r="F1165" s="356"/>
      <c r="G1165" s="351"/>
      <c r="H1165" s="351"/>
      <c r="I1165" s="351"/>
      <c r="J1165" s="351"/>
      <c r="K1165" s="333"/>
      <c r="L1165" s="6">
        <v>42154</v>
      </c>
      <c r="M1165" s="9" t="s">
        <v>1101</v>
      </c>
      <c r="N1165" s="23"/>
      <c r="O1165" s="33" t="str">
        <f>IF(COUNTIF(N1166:N1173,"?")&gt;0,"?",IF(AND(P1165="◄",Q1165="►"),"◄►",IF(P1165="◄","◄",IF(Q1165="►","►",""))))</f>
        <v>◄</v>
      </c>
      <c r="P1165" s="32" t="str">
        <f>IF(SUM(P1166:P1173)+1=ROWS(P1166:P1173)-COUNTIF(P1166:P1173,"-"),"","◄")</f>
        <v>◄</v>
      </c>
      <c r="Q1165" s="31" t="str">
        <f>IF(SUM(Q1166:Q1173)&gt;0,"►","")</f>
        <v/>
      </c>
      <c r="R1165" s="23"/>
      <c r="S1165" s="33" t="str">
        <f>IF(COUNTIF(R1166:R1173,"?")&gt;0,"?",IF(AND(T1165="◄",U1165="►"),"◄►",IF(T1165="◄","◄",IF(U1165="►","►",""))))</f>
        <v>◄</v>
      </c>
      <c r="T1165" s="32" t="str">
        <f>IF(SUM(T1166:T1173)+1=ROWS(T1166:T1173)-COUNTIF(T1166:T1173,"-"),"","◄")</f>
        <v>◄</v>
      </c>
      <c r="U1165" s="31" t="str">
        <f>IF(SUM(U1166:U1173)&gt;0,"►","")</f>
        <v/>
      </c>
      <c r="V1165" s="10">
        <f>ROWS(V1166:V1173)-1</f>
        <v>7</v>
      </c>
      <c r="W1165" s="30">
        <f>SUM(W1166:W1173)-W1173</f>
        <v>0</v>
      </c>
      <c r="X1165" s="29" t="s">
        <v>17</v>
      </c>
      <c r="Y1165" s="28"/>
      <c r="Z1165" s="30">
        <f>SUM(Z1166:Z1173)-Z1173</f>
        <v>0</v>
      </c>
      <c r="AA1165" s="29" t="s">
        <v>17</v>
      </c>
      <c r="AB1165" s="28"/>
      <c r="AC1165" s="12"/>
      <c r="AD1165" s="13"/>
      <c r="AE1165" s="12"/>
      <c r="AF1165" s="11"/>
      <c r="AG1165" s="11"/>
      <c r="AH1165" s="5" t="s">
        <v>0</v>
      </c>
      <c r="AI1165" s="4"/>
    </row>
    <row r="1166" spans="1:35" ht="31.8" customHeight="1" x14ac:dyDescent="0.25">
      <c r="A1166" s="221"/>
      <c r="B1166" s="352"/>
      <c r="C1166" s="274" t="s">
        <v>1094</v>
      </c>
      <c r="D1166" s="314">
        <v>42154</v>
      </c>
      <c r="E1166" s="276">
        <v>1.1000000000000001</v>
      </c>
      <c r="F1166" s="277" t="s">
        <v>2</v>
      </c>
      <c r="G1166" s="227"/>
      <c r="H1166" s="227"/>
      <c r="I1166" s="227"/>
      <c r="J1166" s="319"/>
      <c r="K1166" s="358" t="s">
        <v>1100</v>
      </c>
      <c r="L1166" s="26"/>
      <c r="M1166" s="25"/>
      <c r="N1166" s="23" t="str">
        <f t="shared" ref="N1166:N1172" si="644">IF(O1166="?","?","")</f>
        <v/>
      </c>
      <c r="O1166" s="23" t="str">
        <f t="shared" ref="O1166:O1172" si="645">IF(AND(P1166="",Q1166&gt;0),"?",IF(P1166="","◄",IF(Q1166&gt;=1,"►","")))</f>
        <v>◄</v>
      </c>
      <c r="P1166" s="24"/>
      <c r="Q1166" s="21"/>
      <c r="R1166" s="23" t="str">
        <f t="shared" ref="R1166:R1172" si="646">IF(S1166="?","?","")</f>
        <v/>
      </c>
      <c r="S1166" s="23" t="str">
        <f t="shared" ref="S1166:S1172" si="647">IF(AND(T1166="",U1166&gt;0),"?",IF(T1166="","◄",IF(U1166&gt;=1,"►","")))</f>
        <v>◄</v>
      </c>
      <c r="T1166" s="22"/>
      <c r="U1166" s="21"/>
      <c r="V1166" s="20"/>
      <c r="W1166" s="19"/>
      <c r="X1166" s="18">
        <f t="shared" ref="X1166:Y1172" si="648">(P1166*W1166)</f>
        <v>0</v>
      </c>
      <c r="Y1166" s="17">
        <f t="shared" si="648"/>
        <v>0</v>
      </c>
      <c r="Z1166" s="16"/>
      <c r="AA1166" s="15">
        <f t="shared" ref="AA1166:AB1172" si="649">(T1166*Z1166)</f>
        <v>0</v>
      </c>
      <c r="AB1166" s="14">
        <f t="shared" si="649"/>
        <v>0</v>
      </c>
      <c r="AC1166" s="12"/>
      <c r="AD1166" s="13"/>
      <c r="AE1166" s="12"/>
      <c r="AF1166" s="11"/>
      <c r="AG1166" s="11"/>
      <c r="AH1166" s="5" t="s">
        <v>0</v>
      </c>
      <c r="AI1166" s="4"/>
    </row>
    <row r="1167" spans="1:35" ht="43.8" customHeight="1" x14ac:dyDescent="0.25">
      <c r="A1167" s="221"/>
      <c r="B1167" s="352"/>
      <c r="C1167" s="274">
        <v>4533</v>
      </c>
      <c r="D1167" s="314">
        <v>42154</v>
      </c>
      <c r="E1167" s="276">
        <v>1.1000000000000001</v>
      </c>
      <c r="F1167" s="277" t="s">
        <v>2</v>
      </c>
      <c r="G1167" s="227"/>
      <c r="H1167" s="227"/>
      <c r="I1167" s="227"/>
      <c r="J1167" s="319"/>
      <c r="K1167" s="358" t="s">
        <v>1099</v>
      </c>
      <c r="L1167" s="26"/>
      <c r="M1167" s="25"/>
      <c r="N1167" s="23" t="str">
        <f t="shared" si="644"/>
        <v/>
      </c>
      <c r="O1167" s="23" t="str">
        <f t="shared" si="645"/>
        <v>◄</v>
      </c>
      <c r="P1167" s="24"/>
      <c r="Q1167" s="21"/>
      <c r="R1167" s="23" t="str">
        <f t="shared" si="646"/>
        <v/>
      </c>
      <c r="S1167" s="23" t="str">
        <f t="shared" si="647"/>
        <v>◄</v>
      </c>
      <c r="T1167" s="22"/>
      <c r="U1167" s="21"/>
      <c r="V1167" s="20"/>
      <c r="W1167" s="19"/>
      <c r="X1167" s="18">
        <f t="shared" si="648"/>
        <v>0</v>
      </c>
      <c r="Y1167" s="17">
        <f t="shared" si="648"/>
        <v>0</v>
      </c>
      <c r="Z1167" s="16"/>
      <c r="AA1167" s="15">
        <f t="shared" si="649"/>
        <v>0</v>
      </c>
      <c r="AB1167" s="14">
        <f t="shared" si="649"/>
        <v>0</v>
      </c>
      <c r="AC1167" s="12"/>
      <c r="AD1167" s="13"/>
      <c r="AE1167" s="12"/>
      <c r="AF1167" s="11"/>
      <c r="AG1167" s="11"/>
      <c r="AH1167" s="5" t="s">
        <v>0</v>
      </c>
      <c r="AI1167" s="4"/>
    </row>
    <row r="1168" spans="1:35" ht="31.8" customHeight="1" x14ac:dyDescent="0.25">
      <c r="A1168" s="221"/>
      <c r="B1168" s="352"/>
      <c r="C1168" s="274">
        <v>4534</v>
      </c>
      <c r="D1168" s="314">
        <v>42154</v>
      </c>
      <c r="E1168" s="276">
        <v>1.1000000000000001</v>
      </c>
      <c r="F1168" s="277" t="s">
        <v>2</v>
      </c>
      <c r="G1168" s="227"/>
      <c r="H1168" s="227"/>
      <c r="I1168" s="227"/>
      <c r="J1168" s="319"/>
      <c r="K1168" s="358" t="s">
        <v>1098</v>
      </c>
      <c r="L1168" s="26"/>
      <c r="M1168" s="25"/>
      <c r="N1168" s="23" t="str">
        <f t="shared" si="644"/>
        <v/>
      </c>
      <c r="O1168" s="23" t="str">
        <f t="shared" si="645"/>
        <v>◄</v>
      </c>
      <c r="P1168" s="24"/>
      <c r="Q1168" s="21"/>
      <c r="R1168" s="23" t="str">
        <f t="shared" si="646"/>
        <v/>
      </c>
      <c r="S1168" s="23" t="str">
        <f t="shared" si="647"/>
        <v>◄</v>
      </c>
      <c r="T1168" s="22"/>
      <c r="U1168" s="21"/>
      <c r="V1168" s="20"/>
      <c r="W1168" s="19"/>
      <c r="X1168" s="18">
        <f t="shared" si="648"/>
        <v>0</v>
      </c>
      <c r="Y1168" s="17">
        <f t="shared" si="648"/>
        <v>0</v>
      </c>
      <c r="Z1168" s="16"/>
      <c r="AA1168" s="15">
        <f t="shared" si="649"/>
        <v>0</v>
      </c>
      <c r="AB1168" s="14">
        <f t="shared" si="649"/>
        <v>0</v>
      </c>
      <c r="AC1168" s="12"/>
      <c r="AD1168" s="13"/>
      <c r="AE1168" s="12"/>
      <c r="AF1168" s="11"/>
      <c r="AG1168" s="11"/>
      <c r="AH1168" s="5" t="s">
        <v>0</v>
      </c>
      <c r="AI1168" s="4"/>
    </row>
    <row r="1169" spans="1:35" ht="31.8" customHeight="1" x14ac:dyDescent="0.25">
      <c r="A1169" s="221"/>
      <c r="B1169" s="352"/>
      <c r="C1169" s="274">
        <v>4535</v>
      </c>
      <c r="D1169" s="314">
        <v>42154</v>
      </c>
      <c r="E1169" s="276">
        <v>1.1000000000000001</v>
      </c>
      <c r="F1169" s="277" t="s">
        <v>2</v>
      </c>
      <c r="G1169" s="227"/>
      <c r="H1169" s="227"/>
      <c r="I1169" s="227"/>
      <c r="J1169" s="319"/>
      <c r="K1169" s="358" t="s">
        <v>1097</v>
      </c>
      <c r="L1169" s="26"/>
      <c r="M1169" s="25"/>
      <c r="N1169" s="23" t="str">
        <f t="shared" si="644"/>
        <v/>
      </c>
      <c r="O1169" s="23" t="str">
        <f t="shared" si="645"/>
        <v>◄</v>
      </c>
      <c r="P1169" s="24"/>
      <c r="Q1169" s="21"/>
      <c r="R1169" s="23" t="str">
        <f t="shared" si="646"/>
        <v/>
      </c>
      <c r="S1169" s="23" t="str">
        <f t="shared" si="647"/>
        <v>◄</v>
      </c>
      <c r="T1169" s="22"/>
      <c r="U1169" s="21"/>
      <c r="V1169" s="20"/>
      <c r="W1169" s="19"/>
      <c r="X1169" s="18">
        <f t="shared" si="648"/>
        <v>0</v>
      </c>
      <c r="Y1169" s="17">
        <f t="shared" si="648"/>
        <v>0</v>
      </c>
      <c r="Z1169" s="16"/>
      <c r="AA1169" s="15">
        <f t="shared" si="649"/>
        <v>0</v>
      </c>
      <c r="AB1169" s="14">
        <f t="shared" si="649"/>
        <v>0</v>
      </c>
      <c r="AC1169" s="12"/>
      <c r="AD1169" s="13"/>
      <c r="AE1169" s="12"/>
      <c r="AF1169" s="11"/>
      <c r="AG1169" s="11"/>
      <c r="AH1169" s="5" t="s">
        <v>0</v>
      </c>
      <c r="AI1169" s="4"/>
    </row>
    <row r="1170" spans="1:35" ht="18" customHeight="1" x14ac:dyDescent="0.25">
      <c r="A1170" s="221"/>
      <c r="B1170" s="352"/>
      <c r="C1170" s="274">
        <v>4536</v>
      </c>
      <c r="D1170" s="314">
        <v>42154</v>
      </c>
      <c r="E1170" s="276">
        <v>1.1000000000000001</v>
      </c>
      <c r="F1170" s="277" t="s">
        <v>2</v>
      </c>
      <c r="G1170" s="227"/>
      <c r="H1170" s="227"/>
      <c r="I1170" s="227"/>
      <c r="J1170" s="319"/>
      <c r="K1170" s="358" t="s">
        <v>1096</v>
      </c>
      <c r="L1170" s="26"/>
      <c r="M1170" s="25"/>
      <c r="N1170" s="23" t="str">
        <f t="shared" si="644"/>
        <v/>
      </c>
      <c r="O1170" s="23" t="str">
        <f t="shared" si="645"/>
        <v>◄</v>
      </c>
      <c r="P1170" s="24"/>
      <c r="Q1170" s="21"/>
      <c r="R1170" s="23" t="str">
        <f t="shared" si="646"/>
        <v/>
      </c>
      <c r="S1170" s="23" t="str">
        <f t="shared" si="647"/>
        <v>◄</v>
      </c>
      <c r="T1170" s="22"/>
      <c r="U1170" s="21"/>
      <c r="V1170" s="20"/>
      <c r="W1170" s="19"/>
      <c r="X1170" s="18">
        <f t="shared" si="648"/>
        <v>0</v>
      </c>
      <c r="Y1170" s="17">
        <f t="shared" si="648"/>
        <v>0</v>
      </c>
      <c r="Z1170" s="16"/>
      <c r="AA1170" s="15">
        <f t="shared" si="649"/>
        <v>0</v>
      </c>
      <c r="AB1170" s="14">
        <f t="shared" si="649"/>
        <v>0</v>
      </c>
      <c r="AC1170" s="12"/>
      <c r="AD1170" s="13"/>
      <c r="AE1170" s="12"/>
      <c r="AF1170" s="11"/>
      <c r="AG1170" s="11"/>
      <c r="AH1170" s="5" t="s">
        <v>0</v>
      </c>
      <c r="AI1170" s="4"/>
    </row>
    <row r="1171" spans="1:35" ht="15" customHeight="1" x14ac:dyDescent="0.25">
      <c r="A1171" s="221"/>
      <c r="B1171" s="352"/>
      <c r="C1171" s="281" t="s">
        <v>1095</v>
      </c>
      <c r="D1171" s="314">
        <v>42154</v>
      </c>
      <c r="E1171" s="276">
        <v>5.5</v>
      </c>
      <c r="F1171" s="277" t="s">
        <v>13</v>
      </c>
      <c r="G1171" s="227"/>
      <c r="H1171" s="274" t="s">
        <v>1094</v>
      </c>
      <c r="I1171" s="289" t="s">
        <v>0</v>
      </c>
      <c r="J1171" s="274">
        <v>4536</v>
      </c>
      <c r="K1171" s="354" t="s">
        <v>778</v>
      </c>
      <c r="L1171" s="26"/>
      <c r="M1171" s="25"/>
      <c r="N1171" s="23" t="str">
        <f t="shared" si="644"/>
        <v/>
      </c>
      <c r="O1171" s="23" t="str">
        <f t="shared" si="645"/>
        <v>◄</v>
      </c>
      <c r="P1171" s="24"/>
      <c r="Q1171" s="21"/>
      <c r="R1171" s="23" t="str">
        <f t="shared" si="646"/>
        <v/>
      </c>
      <c r="S1171" s="23" t="str">
        <f t="shared" si="647"/>
        <v>◄</v>
      </c>
      <c r="T1171" s="22"/>
      <c r="U1171" s="21"/>
      <c r="V1171" s="20"/>
      <c r="W1171" s="19"/>
      <c r="X1171" s="18">
        <f t="shared" si="648"/>
        <v>0</v>
      </c>
      <c r="Y1171" s="17">
        <f t="shared" si="648"/>
        <v>0</v>
      </c>
      <c r="Z1171" s="16"/>
      <c r="AA1171" s="15">
        <f t="shared" si="649"/>
        <v>0</v>
      </c>
      <c r="AB1171" s="14">
        <f t="shared" si="649"/>
        <v>0</v>
      </c>
      <c r="AC1171" s="12"/>
      <c r="AD1171" s="13"/>
      <c r="AE1171" s="12"/>
      <c r="AF1171" s="11"/>
      <c r="AG1171" s="11"/>
      <c r="AH1171" s="5" t="s">
        <v>0</v>
      </c>
      <c r="AI1171" s="4"/>
    </row>
    <row r="1172" spans="1:35" ht="15" customHeight="1" thickBot="1" x14ac:dyDescent="0.3">
      <c r="A1172" s="221"/>
      <c r="B1172" s="352"/>
      <c r="C1172" s="247" t="s">
        <v>1093</v>
      </c>
      <c r="D1172" s="314">
        <v>42154</v>
      </c>
      <c r="E1172" s="276">
        <v>5.5</v>
      </c>
      <c r="F1172" s="277" t="s">
        <v>2</v>
      </c>
      <c r="G1172" s="227"/>
      <c r="H1172" s="227"/>
      <c r="I1172" s="227"/>
      <c r="J1172" s="319"/>
      <c r="K1172" s="355" t="s">
        <v>1092</v>
      </c>
      <c r="L1172" s="26"/>
      <c r="M1172" s="25"/>
      <c r="N1172" s="23" t="str">
        <f t="shared" si="644"/>
        <v/>
      </c>
      <c r="O1172" s="23" t="str">
        <f t="shared" si="645"/>
        <v>◄</v>
      </c>
      <c r="P1172" s="24"/>
      <c r="Q1172" s="21"/>
      <c r="R1172" s="23" t="str">
        <f t="shared" si="646"/>
        <v/>
      </c>
      <c r="S1172" s="23" t="str">
        <f t="shared" si="647"/>
        <v>◄</v>
      </c>
      <c r="T1172" s="22"/>
      <c r="U1172" s="21"/>
      <c r="V1172" s="20"/>
      <c r="W1172" s="19"/>
      <c r="X1172" s="18">
        <f t="shared" si="648"/>
        <v>0</v>
      </c>
      <c r="Y1172" s="17">
        <f t="shared" si="648"/>
        <v>0</v>
      </c>
      <c r="Z1172" s="16"/>
      <c r="AA1172" s="15">
        <f t="shared" si="649"/>
        <v>0</v>
      </c>
      <c r="AB1172" s="14">
        <f t="shared" si="649"/>
        <v>0</v>
      </c>
      <c r="AC1172" s="12"/>
      <c r="AD1172" s="13"/>
      <c r="AE1172" s="12"/>
      <c r="AF1172" s="11"/>
      <c r="AG1172" s="11"/>
      <c r="AH1172" s="5" t="s">
        <v>0</v>
      </c>
      <c r="AI1172" s="4"/>
    </row>
    <row r="1173" spans="1:35" ht="15" customHeight="1" thickTop="1" thickBot="1" x14ac:dyDescent="0.25">
      <c r="A1173" s="214">
        <f>ROWS(A1174:A1177)-1</f>
        <v>3</v>
      </c>
      <c r="B1173" s="351" t="s">
        <v>1091</v>
      </c>
      <c r="C1173" s="351"/>
      <c r="D1173" s="351"/>
      <c r="E1173" s="351"/>
      <c r="F1173" s="356"/>
      <c r="G1173" s="351"/>
      <c r="H1173" s="351"/>
      <c r="I1173" s="351"/>
      <c r="J1173" s="351"/>
      <c r="K1173" s="333"/>
      <c r="L1173" s="6">
        <v>42156</v>
      </c>
      <c r="M1173" s="9" t="s">
        <v>1090</v>
      </c>
      <c r="N1173" s="23"/>
      <c r="O1173" s="33" t="str">
        <f>IF(COUNTIF(N1174:N1177,"?")&gt;0,"?",IF(AND(P1173="◄",Q1173="►"),"◄►",IF(P1173="◄","◄",IF(Q1173="►","►",""))))</f>
        <v>◄</v>
      </c>
      <c r="P1173" s="32" t="str">
        <f>IF(SUM(P1174:P1177)+1=ROWS(P1174:P1177)-COUNTIF(P1174:P1177,"-"),"","◄")</f>
        <v>◄</v>
      </c>
      <c r="Q1173" s="31" t="str">
        <f>IF(SUM(Q1174:Q1177)&gt;0,"►","")</f>
        <v/>
      </c>
      <c r="R1173" s="23"/>
      <c r="S1173" s="33" t="str">
        <f>IF(COUNTIF(R1174:R1177,"?")&gt;0,"?",IF(AND(T1173="◄",U1173="►"),"◄►",IF(T1173="◄","◄",IF(U1173="►","►",""))))</f>
        <v>◄</v>
      </c>
      <c r="T1173" s="32" t="str">
        <f>IF(SUM(T1174:T1177)+1=ROWS(T1174:T1177)-COUNTIF(T1174:T1177,"-"),"","◄")</f>
        <v>◄</v>
      </c>
      <c r="U1173" s="31" t="str">
        <f>IF(SUM(U1174:U1177)&gt;0,"►","")</f>
        <v/>
      </c>
      <c r="V1173" s="10">
        <f>ROWS(V1174:V1177)-1</f>
        <v>3</v>
      </c>
      <c r="W1173" s="30">
        <f>SUM(W1174:W1177)-W1177</f>
        <v>0</v>
      </c>
      <c r="X1173" s="29" t="s">
        <v>17</v>
      </c>
      <c r="Y1173" s="28"/>
      <c r="Z1173" s="30">
        <f>SUM(Z1174:Z1177)-Z1177</f>
        <v>0</v>
      </c>
      <c r="AA1173" s="29" t="s">
        <v>17</v>
      </c>
      <c r="AB1173" s="28"/>
      <c r="AC1173" s="12"/>
      <c r="AD1173" s="13"/>
      <c r="AE1173" s="12"/>
      <c r="AF1173" s="11"/>
      <c r="AG1173" s="11"/>
      <c r="AH1173" s="5" t="s">
        <v>0</v>
      </c>
      <c r="AI1173" s="4"/>
    </row>
    <row r="1174" spans="1:35" ht="15" customHeight="1" x14ac:dyDescent="0.25">
      <c r="A1174" s="221"/>
      <c r="B1174" s="352"/>
      <c r="C1174" s="274" t="s">
        <v>1085</v>
      </c>
      <c r="D1174" s="314">
        <v>42156</v>
      </c>
      <c r="E1174" s="276">
        <v>5.13</v>
      </c>
      <c r="F1174" s="277" t="s">
        <v>711</v>
      </c>
      <c r="G1174" s="227"/>
      <c r="H1174" s="227"/>
      <c r="I1174" s="227"/>
      <c r="J1174" s="319"/>
      <c r="K1174" s="353" t="s">
        <v>1089</v>
      </c>
      <c r="L1174" s="26"/>
      <c r="M1174" s="25"/>
      <c r="N1174" s="23" t="str">
        <f>IF(O1174="?","?","")</f>
        <v/>
      </c>
      <c r="O1174" s="23" t="str">
        <f>IF(AND(P1174="",Q1174&gt;0),"?",IF(P1174="","◄",IF(Q1174&gt;=1,"►","")))</f>
        <v>◄</v>
      </c>
      <c r="P1174" s="24"/>
      <c r="Q1174" s="21"/>
      <c r="R1174" s="23" t="str">
        <f>IF(S1174="?","?","")</f>
        <v/>
      </c>
      <c r="S1174" s="23" t="str">
        <f>IF(AND(T1174="",U1174&gt;0),"?",IF(T1174="","◄",IF(U1174&gt;=1,"►","")))</f>
        <v>◄</v>
      </c>
      <c r="T1174" s="22"/>
      <c r="U1174" s="21"/>
      <c r="V1174" s="20"/>
      <c r="W1174" s="19"/>
      <c r="X1174" s="18">
        <f t="shared" ref="X1174:Y1176" si="650">(P1174*W1174)</f>
        <v>0</v>
      </c>
      <c r="Y1174" s="17">
        <f t="shared" si="650"/>
        <v>0</v>
      </c>
      <c r="Z1174" s="16"/>
      <c r="AA1174" s="15">
        <f t="shared" ref="AA1174:AB1176" si="651">(T1174*Z1174)</f>
        <v>0</v>
      </c>
      <c r="AB1174" s="14">
        <f t="shared" si="651"/>
        <v>0</v>
      </c>
      <c r="AC1174" s="12"/>
      <c r="AD1174" s="13"/>
      <c r="AE1174" s="12"/>
      <c r="AF1174" s="11"/>
      <c r="AG1174" s="11"/>
      <c r="AH1174" s="5" t="s">
        <v>0</v>
      </c>
      <c r="AI1174" s="4"/>
    </row>
    <row r="1175" spans="1:35" ht="15" customHeight="1" x14ac:dyDescent="0.25">
      <c r="A1175" s="221"/>
      <c r="B1175" s="352"/>
      <c r="C1175" s="281" t="s">
        <v>1088</v>
      </c>
      <c r="D1175" s="314">
        <v>42156</v>
      </c>
      <c r="E1175" s="276">
        <v>5.13</v>
      </c>
      <c r="F1175" s="277" t="s">
        <v>711</v>
      </c>
      <c r="G1175" s="227"/>
      <c r="H1175" s="227"/>
      <c r="I1175" s="227"/>
      <c r="J1175" s="274" t="s">
        <v>1085</v>
      </c>
      <c r="K1175" s="354" t="s">
        <v>1087</v>
      </c>
      <c r="L1175" s="26"/>
      <c r="M1175" s="25"/>
      <c r="N1175" s="23" t="str">
        <f>IF(O1175="?","?","")</f>
        <v/>
      </c>
      <c r="O1175" s="23" t="str">
        <f>IF(AND(P1175="",Q1175&gt;0),"?",IF(P1175="","◄",IF(Q1175&gt;=1,"►","")))</f>
        <v>◄</v>
      </c>
      <c r="P1175" s="24"/>
      <c r="Q1175" s="21"/>
      <c r="R1175" s="23" t="str">
        <f>IF(S1175="?","?","")</f>
        <v/>
      </c>
      <c r="S1175" s="23" t="str">
        <f>IF(AND(T1175="",U1175&gt;0),"?",IF(T1175="","◄",IF(U1175&gt;=1,"►","")))</f>
        <v>◄</v>
      </c>
      <c r="T1175" s="22"/>
      <c r="U1175" s="21"/>
      <c r="V1175" s="20"/>
      <c r="W1175" s="19"/>
      <c r="X1175" s="18">
        <f t="shared" si="650"/>
        <v>0</v>
      </c>
      <c r="Y1175" s="17">
        <f t="shared" si="650"/>
        <v>0</v>
      </c>
      <c r="Z1175" s="16"/>
      <c r="AA1175" s="15">
        <f t="shared" si="651"/>
        <v>0</v>
      </c>
      <c r="AB1175" s="14">
        <f t="shared" si="651"/>
        <v>0</v>
      </c>
      <c r="AC1175" s="12"/>
      <c r="AD1175" s="13"/>
      <c r="AE1175" s="12"/>
      <c r="AF1175" s="11"/>
      <c r="AG1175" s="11"/>
      <c r="AH1175" s="5" t="s">
        <v>0</v>
      </c>
      <c r="AI1175" s="4"/>
    </row>
    <row r="1176" spans="1:35" ht="15" customHeight="1" thickBot="1" x14ac:dyDescent="0.3">
      <c r="A1176" s="221"/>
      <c r="B1176" s="352"/>
      <c r="C1176" s="281" t="s">
        <v>1086</v>
      </c>
      <c r="D1176" s="314">
        <v>42156</v>
      </c>
      <c r="E1176" s="276">
        <v>5.13</v>
      </c>
      <c r="F1176" s="277" t="s">
        <v>711</v>
      </c>
      <c r="G1176" s="227"/>
      <c r="H1176" s="227"/>
      <c r="I1176" s="227"/>
      <c r="J1176" s="274" t="s">
        <v>1085</v>
      </c>
      <c r="K1176" s="354" t="s">
        <v>1084</v>
      </c>
      <c r="L1176" s="26"/>
      <c r="M1176" s="25"/>
      <c r="N1176" s="23" t="str">
        <f>IF(O1176="?","?","")</f>
        <v/>
      </c>
      <c r="O1176" s="23" t="str">
        <f>IF(AND(P1176="",Q1176&gt;0),"?",IF(P1176="","◄",IF(Q1176&gt;=1,"►","")))</f>
        <v>◄</v>
      </c>
      <c r="P1176" s="24"/>
      <c r="Q1176" s="21"/>
      <c r="R1176" s="23" t="str">
        <f>IF(S1176="?","?","")</f>
        <v/>
      </c>
      <c r="S1176" s="23" t="str">
        <f>IF(AND(T1176="",U1176&gt;0),"?",IF(T1176="","◄",IF(U1176&gt;=1,"►","")))</f>
        <v>◄</v>
      </c>
      <c r="T1176" s="22"/>
      <c r="U1176" s="21"/>
      <c r="V1176" s="20"/>
      <c r="W1176" s="19"/>
      <c r="X1176" s="18">
        <f t="shared" si="650"/>
        <v>0</v>
      </c>
      <c r="Y1176" s="17">
        <f t="shared" si="650"/>
        <v>0</v>
      </c>
      <c r="Z1176" s="16"/>
      <c r="AA1176" s="15">
        <f t="shared" si="651"/>
        <v>0</v>
      </c>
      <c r="AB1176" s="14">
        <f t="shared" si="651"/>
        <v>0</v>
      </c>
      <c r="AC1176" s="12"/>
      <c r="AD1176" s="13"/>
      <c r="AE1176" s="12"/>
      <c r="AF1176" s="11"/>
      <c r="AG1176" s="11"/>
      <c r="AH1176" s="5" t="s">
        <v>0</v>
      </c>
      <c r="AI1176" s="4"/>
    </row>
    <row r="1177" spans="1:35" ht="15" customHeight="1" thickTop="1" thickBot="1" x14ac:dyDescent="0.25">
      <c r="A1177" s="214">
        <f>ROWS(A1178:A1181)-1</f>
        <v>3</v>
      </c>
      <c r="B1177" s="351" t="s">
        <v>1083</v>
      </c>
      <c r="C1177" s="351"/>
      <c r="D1177" s="351"/>
      <c r="E1177" s="351"/>
      <c r="F1177" s="356"/>
      <c r="G1177" s="351"/>
      <c r="H1177" s="351"/>
      <c r="I1177" s="351"/>
      <c r="J1177" s="351"/>
      <c r="K1177" s="333"/>
      <c r="L1177" s="6">
        <v>42182</v>
      </c>
      <c r="M1177" s="9" t="s">
        <v>1082</v>
      </c>
      <c r="N1177" s="23"/>
      <c r="O1177" s="33" t="str">
        <f>IF(COUNTIF(N1178:N1181,"?")&gt;0,"?",IF(AND(P1177="◄",Q1177="►"),"◄►",IF(P1177="◄","◄",IF(Q1177="►","►",""))))</f>
        <v>◄</v>
      </c>
      <c r="P1177" s="32" t="str">
        <f>IF(SUM(P1178:P1181)+1=ROWS(P1178:P1181)-COUNTIF(P1178:P1181,"-"),"","◄")</f>
        <v>◄</v>
      </c>
      <c r="Q1177" s="31" t="str">
        <f>IF(SUM(Q1178:Q1181)&gt;0,"►","")</f>
        <v/>
      </c>
      <c r="R1177" s="23"/>
      <c r="S1177" s="33" t="str">
        <f>IF(COUNTIF(R1178:R1181,"?")&gt;0,"?",IF(AND(T1177="◄",U1177="►"),"◄►",IF(T1177="◄","◄",IF(U1177="►","►",""))))</f>
        <v>◄</v>
      </c>
      <c r="T1177" s="32" t="str">
        <f>IF(SUM(T1178:T1181)+1=ROWS(T1178:T1181)-COUNTIF(T1178:T1181,"-"),"","◄")</f>
        <v>◄</v>
      </c>
      <c r="U1177" s="31" t="str">
        <f>IF(SUM(U1178:U1181)&gt;0,"►","")</f>
        <v/>
      </c>
      <c r="V1177" s="10">
        <f>ROWS(V1178:V1181)-1</f>
        <v>3</v>
      </c>
      <c r="W1177" s="30">
        <f>SUM(W1178:W1181)-W1181</f>
        <v>0</v>
      </c>
      <c r="X1177" s="29" t="s">
        <v>17</v>
      </c>
      <c r="Y1177" s="28"/>
      <c r="Z1177" s="30">
        <f>SUM(Z1178:Z1181)-Z1181</f>
        <v>0</v>
      </c>
      <c r="AA1177" s="29" t="s">
        <v>17</v>
      </c>
      <c r="AB1177" s="28"/>
      <c r="AC1177" s="12"/>
      <c r="AD1177" s="13"/>
      <c r="AE1177" s="12"/>
      <c r="AF1177" s="11"/>
      <c r="AG1177" s="11"/>
      <c r="AH1177" s="5" t="s">
        <v>0</v>
      </c>
      <c r="AI1177" s="4"/>
    </row>
    <row r="1178" spans="1:35" ht="15" customHeight="1" x14ac:dyDescent="0.25">
      <c r="A1178" s="221"/>
      <c r="B1178" s="352"/>
      <c r="C1178" s="274" t="s">
        <v>1079</v>
      </c>
      <c r="D1178" s="314">
        <v>42182</v>
      </c>
      <c r="E1178" s="276">
        <v>1.32</v>
      </c>
      <c r="F1178" s="277" t="s">
        <v>1078</v>
      </c>
      <c r="G1178" s="227"/>
      <c r="H1178" s="227"/>
      <c r="I1178" s="227"/>
      <c r="J1178" s="319"/>
      <c r="K1178" s="361" t="s">
        <v>1081</v>
      </c>
      <c r="L1178" s="26"/>
      <c r="M1178" s="25"/>
      <c r="N1178" s="23" t="str">
        <f>IF(O1178="?","?","")</f>
        <v/>
      </c>
      <c r="O1178" s="23" t="str">
        <f>IF(AND(P1178="",Q1178&gt;0),"?",IF(P1178="","◄",IF(Q1178&gt;=1,"►","")))</f>
        <v>◄</v>
      </c>
      <c r="P1178" s="24"/>
      <c r="Q1178" s="21"/>
      <c r="R1178" s="23" t="str">
        <f>IF(S1178="?","?","")</f>
        <v/>
      </c>
      <c r="S1178" s="23" t="str">
        <f>IF(AND(T1178="",U1178&gt;0),"?",IF(T1178="","◄",IF(U1178&gt;=1,"►","")))</f>
        <v>◄</v>
      </c>
      <c r="T1178" s="22"/>
      <c r="U1178" s="21"/>
      <c r="V1178" s="20"/>
      <c r="W1178" s="19"/>
      <c r="X1178" s="18">
        <f t="shared" ref="X1178:Y1180" si="652">(P1178*W1178)</f>
        <v>0</v>
      </c>
      <c r="Y1178" s="17">
        <f t="shared" si="652"/>
        <v>0</v>
      </c>
      <c r="Z1178" s="16"/>
      <c r="AA1178" s="15">
        <f t="shared" ref="AA1178:AB1180" si="653">(T1178*Z1178)</f>
        <v>0</v>
      </c>
      <c r="AB1178" s="14">
        <f t="shared" si="653"/>
        <v>0</v>
      </c>
      <c r="AC1178" s="12"/>
      <c r="AD1178" s="13"/>
      <c r="AE1178" s="12"/>
      <c r="AF1178" s="11"/>
      <c r="AG1178" s="11"/>
      <c r="AH1178" s="5" t="s">
        <v>0</v>
      </c>
      <c r="AI1178" s="4"/>
    </row>
    <row r="1179" spans="1:35" ht="15" customHeight="1" x14ac:dyDescent="0.25">
      <c r="A1179" s="221"/>
      <c r="B1179" s="352"/>
      <c r="C1179" s="281" t="s">
        <v>1080</v>
      </c>
      <c r="D1179" s="314">
        <v>42182</v>
      </c>
      <c r="E1179" s="276">
        <v>5.13</v>
      </c>
      <c r="F1179" s="277" t="s">
        <v>711</v>
      </c>
      <c r="G1179" s="227"/>
      <c r="H1179" s="227"/>
      <c r="I1179" s="227"/>
      <c r="J1179" s="274">
        <v>4538</v>
      </c>
      <c r="K1179" s="354" t="s">
        <v>29</v>
      </c>
      <c r="L1179" s="26"/>
      <c r="M1179" s="25"/>
      <c r="N1179" s="23" t="str">
        <f>IF(O1179="?","?","")</f>
        <v/>
      </c>
      <c r="O1179" s="23" t="str">
        <f>IF(AND(P1179="",Q1179&gt;0),"?",IF(P1179="","◄",IF(Q1179&gt;=1,"►","")))</f>
        <v>◄</v>
      </c>
      <c r="P1179" s="24"/>
      <c r="Q1179" s="21"/>
      <c r="R1179" s="23" t="str">
        <f>IF(S1179="?","?","")</f>
        <v/>
      </c>
      <c r="S1179" s="23" t="str">
        <f>IF(AND(T1179="",U1179&gt;0),"?",IF(T1179="","◄",IF(U1179&gt;=1,"►","")))</f>
        <v>◄</v>
      </c>
      <c r="T1179" s="22"/>
      <c r="U1179" s="21"/>
      <c r="V1179" s="20"/>
      <c r="W1179" s="19"/>
      <c r="X1179" s="18">
        <f t="shared" si="652"/>
        <v>0</v>
      </c>
      <c r="Y1179" s="17">
        <f t="shared" si="652"/>
        <v>0</v>
      </c>
      <c r="Z1179" s="16"/>
      <c r="AA1179" s="15">
        <f t="shared" si="653"/>
        <v>0</v>
      </c>
      <c r="AB1179" s="14">
        <f t="shared" si="653"/>
        <v>0</v>
      </c>
      <c r="AC1179" s="12"/>
      <c r="AD1179" s="13"/>
      <c r="AE1179" s="12"/>
      <c r="AF1179" s="11"/>
      <c r="AG1179" s="11"/>
      <c r="AH1179" s="5" t="s">
        <v>0</v>
      </c>
      <c r="AI1179" s="4"/>
    </row>
    <row r="1180" spans="1:35" ht="15" customHeight="1" thickBot="1" x14ac:dyDescent="0.3">
      <c r="A1180" s="221"/>
      <c r="B1180" s="357" t="s">
        <v>23</v>
      </c>
      <c r="C1180" s="242" t="s">
        <v>1079</v>
      </c>
      <c r="D1180" s="314">
        <v>42182</v>
      </c>
      <c r="E1180" s="276">
        <v>6.6000000000000005</v>
      </c>
      <c r="F1180" s="277" t="s">
        <v>1078</v>
      </c>
      <c r="G1180" s="227"/>
      <c r="H1180" s="227"/>
      <c r="I1180" s="227"/>
      <c r="J1180" s="319"/>
      <c r="K1180" s="355" t="s">
        <v>1077</v>
      </c>
      <c r="L1180" s="26"/>
      <c r="M1180" s="25"/>
      <c r="N1180" s="23" t="str">
        <f>IF(O1180="?","?","")</f>
        <v/>
      </c>
      <c r="O1180" s="23" t="str">
        <f>IF(AND(P1180="",Q1180&gt;0),"?",IF(P1180="","◄",IF(Q1180&gt;=1,"►","")))</f>
        <v>◄</v>
      </c>
      <c r="P1180" s="24"/>
      <c r="Q1180" s="21"/>
      <c r="R1180" s="23" t="str">
        <f>IF(S1180="?","?","")</f>
        <v/>
      </c>
      <c r="S1180" s="23" t="str">
        <f>IF(AND(T1180="",U1180&gt;0),"?",IF(T1180="","◄",IF(U1180&gt;=1,"►","")))</f>
        <v>◄</v>
      </c>
      <c r="T1180" s="22"/>
      <c r="U1180" s="21"/>
      <c r="V1180" s="20"/>
      <c r="W1180" s="19"/>
      <c r="X1180" s="18">
        <f t="shared" si="652"/>
        <v>0</v>
      </c>
      <c r="Y1180" s="17">
        <f t="shared" si="652"/>
        <v>0</v>
      </c>
      <c r="Z1180" s="16"/>
      <c r="AA1180" s="15">
        <f t="shared" si="653"/>
        <v>0</v>
      </c>
      <c r="AB1180" s="14">
        <f t="shared" si="653"/>
        <v>0</v>
      </c>
      <c r="AC1180" s="12"/>
      <c r="AD1180" s="13"/>
      <c r="AE1180" s="12"/>
      <c r="AF1180" s="11"/>
      <c r="AG1180" s="11"/>
      <c r="AH1180" s="5" t="s">
        <v>0</v>
      </c>
      <c r="AI1180" s="4"/>
    </row>
    <row r="1181" spans="1:35" ht="15" customHeight="1" thickTop="1" thickBot="1" x14ac:dyDescent="0.25">
      <c r="A1181" s="214">
        <f>ROWS(A1182:A1193)-1</f>
        <v>11</v>
      </c>
      <c r="B1181" s="351" t="s">
        <v>1076</v>
      </c>
      <c r="C1181" s="351"/>
      <c r="D1181" s="351"/>
      <c r="E1181" s="351"/>
      <c r="F1181" s="356"/>
      <c r="G1181" s="351"/>
      <c r="H1181" s="351"/>
      <c r="I1181" s="351"/>
      <c r="J1181" s="351"/>
      <c r="K1181" s="333"/>
      <c r="L1181" s="6">
        <v>42182</v>
      </c>
      <c r="M1181" s="9" t="s">
        <v>1075</v>
      </c>
      <c r="N1181" s="23"/>
      <c r="O1181" s="33" t="str">
        <f>IF(COUNTIF(N1182:N1193,"?")&gt;0,"?",IF(AND(P1181="◄",Q1181="►"),"◄►",IF(P1181="◄","◄",IF(Q1181="►","►",""))))</f>
        <v>◄</v>
      </c>
      <c r="P1181" s="32" t="str">
        <f>IF(SUM(P1182:P1193)+1=ROWS(P1182:P1193)-COUNTIF(P1182:P1193,"-"),"","◄")</f>
        <v>◄</v>
      </c>
      <c r="Q1181" s="31" t="str">
        <f>IF(SUM(Q1182:Q1193)&gt;0,"►","")</f>
        <v/>
      </c>
      <c r="R1181" s="23"/>
      <c r="S1181" s="33" t="str">
        <f>IF(COUNTIF(R1182:R1193,"?")&gt;0,"?",IF(AND(T1181="◄",U1181="►"),"◄►",IF(T1181="◄","◄",IF(U1181="►","►",""))))</f>
        <v>◄</v>
      </c>
      <c r="T1181" s="32" t="str">
        <f>IF(SUM(T1182:T1193)+1=ROWS(T1182:T1193)-COUNTIF(T1182:T1193,"-"),"","◄")</f>
        <v>◄</v>
      </c>
      <c r="U1181" s="31" t="str">
        <f>IF(SUM(U1182:U1193)&gt;0,"►","")</f>
        <v/>
      </c>
      <c r="V1181" s="10">
        <f>ROWS(V1182:V1193)-1</f>
        <v>11</v>
      </c>
      <c r="W1181" s="30">
        <f>SUM(W1182:W1193)-W1193</f>
        <v>0</v>
      </c>
      <c r="X1181" s="29" t="s">
        <v>17</v>
      </c>
      <c r="Y1181" s="28"/>
      <c r="Z1181" s="30">
        <f>SUM(Z1182:Z1193)-Z1193</f>
        <v>0</v>
      </c>
      <c r="AA1181" s="29" t="s">
        <v>17</v>
      </c>
      <c r="AB1181" s="28"/>
      <c r="AC1181" s="12"/>
      <c r="AD1181" s="13"/>
      <c r="AE1181" s="12"/>
      <c r="AF1181" s="11"/>
      <c r="AG1181" s="11"/>
      <c r="AH1181" s="5" t="s">
        <v>0</v>
      </c>
      <c r="AI1181" s="4"/>
    </row>
    <row r="1182" spans="1:35" ht="15" customHeight="1" x14ac:dyDescent="0.25">
      <c r="A1182" s="221"/>
      <c r="B1182" s="352"/>
      <c r="C1182" s="274" t="s">
        <v>1074</v>
      </c>
      <c r="D1182" s="314">
        <v>42182</v>
      </c>
      <c r="E1182" s="276">
        <v>0.72</v>
      </c>
      <c r="F1182" s="277" t="s">
        <v>13</v>
      </c>
      <c r="G1182" s="362" t="s">
        <v>1073</v>
      </c>
      <c r="H1182" s="363">
        <v>4547</v>
      </c>
      <c r="I1182" s="227"/>
      <c r="J1182" s="319"/>
      <c r="K1182" s="353" t="s">
        <v>1072</v>
      </c>
      <c r="L1182" s="26"/>
      <c r="M1182" s="25"/>
      <c r="N1182" s="23" t="str">
        <f t="shared" ref="N1182:N1192" si="654">IF(O1182="?","?","")</f>
        <v/>
      </c>
      <c r="O1182" s="23" t="str">
        <f t="shared" ref="O1182:O1192" si="655">IF(AND(P1182="",Q1182&gt;0),"?",IF(P1182="","◄",IF(Q1182&gt;=1,"►","")))</f>
        <v>◄</v>
      </c>
      <c r="P1182" s="24"/>
      <c r="Q1182" s="21"/>
      <c r="R1182" s="23" t="str">
        <f t="shared" ref="R1182:R1192" si="656">IF(S1182="?","?","")</f>
        <v/>
      </c>
      <c r="S1182" s="23" t="str">
        <f t="shared" ref="S1182:S1192" si="657">IF(AND(T1182="",U1182&gt;0),"?",IF(T1182="","◄",IF(U1182&gt;=1,"►","")))</f>
        <v>◄</v>
      </c>
      <c r="T1182" s="22"/>
      <c r="U1182" s="21"/>
      <c r="V1182" s="20"/>
      <c r="W1182" s="19"/>
      <c r="X1182" s="18">
        <f t="shared" ref="X1182:X1192" si="658">(P1182*W1182)</f>
        <v>0</v>
      </c>
      <c r="Y1182" s="17">
        <f t="shared" ref="Y1182:Y1192" si="659">(Q1182*X1182)</f>
        <v>0</v>
      </c>
      <c r="Z1182" s="16"/>
      <c r="AA1182" s="15">
        <f t="shared" ref="AA1182:AA1192" si="660">(T1182*Z1182)</f>
        <v>0</v>
      </c>
      <c r="AB1182" s="14">
        <f t="shared" ref="AB1182:AB1192" si="661">(U1182*AA1182)</f>
        <v>0</v>
      </c>
      <c r="AC1182" s="12"/>
      <c r="AD1182" s="13"/>
      <c r="AE1182" s="12"/>
      <c r="AF1182" s="11"/>
      <c r="AG1182" s="11"/>
      <c r="AH1182" s="5" t="s">
        <v>0</v>
      </c>
      <c r="AI1182" s="4"/>
    </row>
    <row r="1183" spans="1:35" ht="15" customHeight="1" x14ac:dyDescent="0.25">
      <c r="A1183" s="221"/>
      <c r="B1183" s="352"/>
      <c r="C1183" s="274">
        <v>4540</v>
      </c>
      <c r="D1183" s="314">
        <v>42182</v>
      </c>
      <c r="E1183" s="276">
        <v>0.72</v>
      </c>
      <c r="F1183" s="277" t="s">
        <v>13</v>
      </c>
      <c r="G1183" s="362" t="s">
        <v>1071</v>
      </c>
      <c r="H1183" s="363">
        <v>4548</v>
      </c>
      <c r="I1183" s="227"/>
      <c r="J1183" s="319"/>
      <c r="K1183" s="353" t="s">
        <v>1070</v>
      </c>
      <c r="L1183" s="26"/>
      <c r="M1183" s="25"/>
      <c r="N1183" s="23" t="str">
        <f t="shared" si="654"/>
        <v/>
      </c>
      <c r="O1183" s="23" t="str">
        <f t="shared" si="655"/>
        <v>◄</v>
      </c>
      <c r="P1183" s="24"/>
      <c r="Q1183" s="21"/>
      <c r="R1183" s="23" t="str">
        <f t="shared" si="656"/>
        <v/>
      </c>
      <c r="S1183" s="23" t="str">
        <f t="shared" si="657"/>
        <v>◄</v>
      </c>
      <c r="T1183" s="22"/>
      <c r="U1183" s="21"/>
      <c r="V1183" s="20"/>
      <c r="W1183" s="19"/>
      <c r="X1183" s="18">
        <f t="shared" si="658"/>
        <v>0</v>
      </c>
      <c r="Y1183" s="17">
        <f t="shared" si="659"/>
        <v>0</v>
      </c>
      <c r="Z1183" s="16"/>
      <c r="AA1183" s="15">
        <f t="shared" si="660"/>
        <v>0</v>
      </c>
      <c r="AB1183" s="14">
        <f t="shared" si="661"/>
        <v>0</v>
      </c>
      <c r="AC1183" s="12"/>
      <c r="AD1183" s="13"/>
      <c r="AE1183" s="12"/>
      <c r="AF1183" s="11"/>
      <c r="AG1183" s="11"/>
      <c r="AH1183" s="5" t="s">
        <v>0</v>
      </c>
      <c r="AI1183" s="4"/>
    </row>
    <row r="1184" spans="1:35" ht="15" customHeight="1" x14ac:dyDescent="0.25">
      <c r="A1184" s="221"/>
      <c r="B1184" s="352"/>
      <c r="C1184" s="274">
        <v>4541</v>
      </c>
      <c r="D1184" s="314">
        <v>42182</v>
      </c>
      <c r="E1184" s="276">
        <v>0.72</v>
      </c>
      <c r="F1184" s="277" t="s">
        <v>13</v>
      </c>
      <c r="G1184" s="362" t="s">
        <v>1069</v>
      </c>
      <c r="H1184" s="363">
        <v>4545</v>
      </c>
      <c r="I1184" s="227"/>
      <c r="J1184" s="319"/>
      <c r="K1184" s="353" t="s">
        <v>1068</v>
      </c>
      <c r="L1184" s="26"/>
      <c r="M1184" s="25"/>
      <c r="N1184" s="23" t="str">
        <f t="shared" si="654"/>
        <v/>
      </c>
      <c r="O1184" s="23" t="str">
        <f t="shared" si="655"/>
        <v>◄</v>
      </c>
      <c r="P1184" s="24"/>
      <c r="Q1184" s="21"/>
      <c r="R1184" s="23" t="str">
        <f t="shared" si="656"/>
        <v/>
      </c>
      <c r="S1184" s="23" t="str">
        <f t="shared" si="657"/>
        <v>◄</v>
      </c>
      <c r="T1184" s="22"/>
      <c r="U1184" s="21"/>
      <c r="V1184" s="20"/>
      <c r="W1184" s="19"/>
      <c r="X1184" s="18">
        <f t="shared" si="658"/>
        <v>0</v>
      </c>
      <c r="Y1184" s="17">
        <f t="shared" si="659"/>
        <v>0</v>
      </c>
      <c r="Z1184" s="16"/>
      <c r="AA1184" s="15">
        <f t="shared" si="660"/>
        <v>0</v>
      </c>
      <c r="AB1184" s="14">
        <f t="shared" si="661"/>
        <v>0</v>
      </c>
      <c r="AC1184" s="12"/>
      <c r="AD1184" s="13"/>
      <c r="AE1184" s="12"/>
      <c r="AF1184" s="11"/>
      <c r="AG1184" s="11"/>
      <c r="AH1184" s="5" t="s">
        <v>0</v>
      </c>
      <c r="AI1184" s="4"/>
    </row>
    <row r="1185" spans="1:35" ht="15" customHeight="1" x14ac:dyDescent="0.25">
      <c r="A1185" s="221"/>
      <c r="B1185" s="352"/>
      <c r="C1185" s="274">
        <v>4542</v>
      </c>
      <c r="D1185" s="314">
        <v>42182</v>
      </c>
      <c r="E1185" s="276">
        <v>0.72</v>
      </c>
      <c r="F1185" s="277" t="s">
        <v>13</v>
      </c>
      <c r="G1185" s="362" t="s">
        <v>1067</v>
      </c>
      <c r="H1185" s="363">
        <v>4546</v>
      </c>
      <c r="I1185" s="227"/>
      <c r="J1185" s="319"/>
      <c r="K1185" s="353" t="s">
        <v>1066</v>
      </c>
      <c r="L1185" s="26"/>
      <c r="M1185" s="25"/>
      <c r="N1185" s="23" t="str">
        <f t="shared" si="654"/>
        <v/>
      </c>
      <c r="O1185" s="23" t="str">
        <f t="shared" si="655"/>
        <v>◄</v>
      </c>
      <c r="P1185" s="24"/>
      <c r="Q1185" s="21"/>
      <c r="R1185" s="23" t="str">
        <f t="shared" si="656"/>
        <v/>
      </c>
      <c r="S1185" s="23" t="str">
        <f t="shared" si="657"/>
        <v>◄</v>
      </c>
      <c r="T1185" s="22"/>
      <c r="U1185" s="21"/>
      <c r="V1185" s="20"/>
      <c r="W1185" s="19"/>
      <c r="X1185" s="18">
        <f t="shared" si="658"/>
        <v>0</v>
      </c>
      <c r="Y1185" s="17">
        <f t="shared" si="659"/>
        <v>0</v>
      </c>
      <c r="Z1185" s="16"/>
      <c r="AA1185" s="15">
        <f t="shared" si="660"/>
        <v>0</v>
      </c>
      <c r="AB1185" s="14">
        <f t="shared" si="661"/>
        <v>0</v>
      </c>
      <c r="AC1185" s="12"/>
      <c r="AD1185" s="13"/>
      <c r="AE1185" s="12"/>
      <c r="AF1185" s="11"/>
      <c r="AG1185" s="11"/>
      <c r="AH1185" s="5" t="s">
        <v>0</v>
      </c>
      <c r="AI1185" s="4"/>
    </row>
    <row r="1186" spans="1:35" ht="15" customHeight="1" x14ac:dyDescent="0.25">
      <c r="A1186" s="221"/>
      <c r="B1186" s="352"/>
      <c r="C1186" s="274">
        <v>4543</v>
      </c>
      <c r="D1186" s="314">
        <v>42182</v>
      </c>
      <c r="E1186" s="276">
        <v>0.72</v>
      </c>
      <c r="F1186" s="277" t="s">
        <v>13</v>
      </c>
      <c r="G1186" s="362" t="s">
        <v>1065</v>
      </c>
      <c r="H1186" s="363">
        <v>4541</v>
      </c>
      <c r="I1186" s="227"/>
      <c r="J1186" s="319"/>
      <c r="K1186" s="353" t="s">
        <v>1064</v>
      </c>
      <c r="L1186" s="26"/>
      <c r="M1186" s="25"/>
      <c r="N1186" s="23" t="str">
        <f t="shared" si="654"/>
        <v/>
      </c>
      <c r="O1186" s="23" t="str">
        <f t="shared" si="655"/>
        <v>◄</v>
      </c>
      <c r="P1186" s="24"/>
      <c r="Q1186" s="21"/>
      <c r="R1186" s="23" t="str">
        <f t="shared" si="656"/>
        <v/>
      </c>
      <c r="S1186" s="23" t="str">
        <f t="shared" si="657"/>
        <v>◄</v>
      </c>
      <c r="T1186" s="22"/>
      <c r="U1186" s="21"/>
      <c r="V1186" s="20"/>
      <c r="W1186" s="19"/>
      <c r="X1186" s="18">
        <f t="shared" si="658"/>
        <v>0</v>
      </c>
      <c r="Y1186" s="17">
        <f t="shared" si="659"/>
        <v>0</v>
      </c>
      <c r="Z1186" s="16"/>
      <c r="AA1186" s="15">
        <f t="shared" si="660"/>
        <v>0</v>
      </c>
      <c r="AB1186" s="14">
        <f t="shared" si="661"/>
        <v>0</v>
      </c>
      <c r="AC1186" s="12"/>
      <c r="AD1186" s="13"/>
      <c r="AE1186" s="12"/>
      <c r="AF1186" s="11"/>
      <c r="AG1186" s="11"/>
      <c r="AH1186" s="5" t="s">
        <v>0</v>
      </c>
      <c r="AI1186" s="4"/>
    </row>
    <row r="1187" spans="1:35" ht="15" customHeight="1" x14ac:dyDescent="0.25">
      <c r="A1187" s="221"/>
      <c r="B1187" s="352"/>
      <c r="C1187" s="274">
        <v>4544</v>
      </c>
      <c r="D1187" s="314">
        <v>42182</v>
      </c>
      <c r="E1187" s="276">
        <v>0.72</v>
      </c>
      <c r="F1187" s="277" t="s">
        <v>13</v>
      </c>
      <c r="G1187" s="362" t="s">
        <v>1063</v>
      </c>
      <c r="H1187" s="363">
        <v>4542</v>
      </c>
      <c r="I1187" s="227"/>
      <c r="J1187" s="319"/>
      <c r="K1187" s="353" t="s">
        <v>1062</v>
      </c>
      <c r="L1187" s="26"/>
      <c r="M1187" s="25"/>
      <c r="N1187" s="23" t="str">
        <f t="shared" si="654"/>
        <v/>
      </c>
      <c r="O1187" s="23" t="str">
        <f t="shared" si="655"/>
        <v>◄</v>
      </c>
      <c r="P1187" s="24"/>
      <c r="Q1187" s="21"/>
      <c r="R1187" s="23" t="str">
        <f t="shared" si="656"/>
        <v/>
      </c>
      <c r="S1187" s="23" t="str">
        <f t="shared" si="657"/>
        <v>◄</v>
      </c>
      <c r="T1187" s="22"/>
      <c r="U1187" s="21"/>
      <c r="V1187" s="20"/>
      <c r="W1187" s="19"/>
      <c r="X1187" s="18">
        <f t="shared" si="658"/>
        <v>0</v>
      </c>
      <c r="Y1187" s="17">
        <f t="shared" si="659"/>
        <v>0</v>
      </c>
      <c r="Z1187" s="16"/>
      <c r="AA1187" s="15">
        <f t="shared" si="660"/>
        <v>0</v>
      </c>
      <c r="AB1187" s="14">
        <f t="shared" si="661"/>
        <v>0</v>
      </c>
      <c r="AC1187" s="12"/>
      <c r="AD1187" s="13"/>
      <c r="AE1187" s="12"/>
      <c r="AF1187" s="11"/>
      <c r="AG1187" s="11"/>
      <c r="AH1187" s="5" t="s">
        <v>0</v>
      </c>
      <c r="AI1187" s="4"/>
    </row>
    <row r="1188" spans="1:35" ht="15" customHeight="1" x14ac:dyDescent="0.25">
      <c r="A1188" s="221"/>
      <c r="B1188" s="352"/>
      <c r="C1188" s="274">
        <v>4545</v>
      </c>
      <c r="D1188" s="314">
        <v>42182</v>
      </c>
      <c r="E1188" s="276">
        <v>0.72</v>
      </c>
      <c r="F1188" s="277" t="s">
        <v>13</v>
      </c>
      <c r="G1188" s="362" t="s">
        <v>1061</v>
      </c>
      <c r="H1188" s="363">
        <v>4543</v>
      </c>
      <c r="I1188" s="227"/>
      <c r="J1188" s="319"/>
      <c r="K1188" s="353" t="s">
        <v>1060</v>
      </c>
      <c r="L1188" s="26"/>
      <c r="M1188" s="25"/>
      <c r="N1188" s="23" t="str">
        <f t="shared" si="654"/>
        <v/>
      </c>
      <c r="O1188" s="23" t="str">
        <f t="shared" si="655"/>
        <v>◄</v>
      </c>
      <c r="P1188" s="24"/>
      <c r="Q1188" s="21"/>
      <c r="R1188" s="23" t="str">
        <f t="shared" si="656"/>
        <v/>
      </c>
      <c r="S1188" s="23" t="str">
        <f t="shared" si="657"/>
        <v>◄</v>
      </c>
      <c r="T1188" s="22"/>
      <c r="U1188" s="21"/>
      <c r="V1188" s="20"/>
      <c r="W1188" s="19"/>
      <c r="X1188" s="18">
        <f t="shared" si="658"/>
        <v>0</v>
      </c>
      <c r="Y1188" s="17">
        <f t="shared" si="659"/>
        <v>0</v>
      </c>
      <c r="Z1188" s="16"/>
      <c r="AA1188" s="15">
        <f t="shared" si="660"/>
        <v>0</v>
      </c>
      <c r="AB1188" s="14">
        <f t="shared" si="661"/>
        <v>0</v>
      </c>
      <c r="AC1188" s="12"/>
      <c r="AD1188" s="13"/>
      <c r="AE1188" s="12"/>
      <c r="AF1188" s="11"/>
      <c r="AG1188" s="11"/>
      <c r="AH1188" s="5" t="s">
        <v>0</v>
      </c>
      <c r="AI1188" s="4"/>
    </row>
    <row r="1189" spans="1:35" ht="15" customHeight="1" x14ac:dyDescent="0.25">
      <c r="A1189" s="221"/>
      <c r="B1189" s="352"/>
      <c r="C1189" s="274">
        <v>4546</v>
      </c>
      <c r="D1189" s="314">
        <v>42182</v>
      </c>
      <c r="E1189" s="276">
        <v>0.72</v>
      </c>
      <c r="F1189" s="277" t="s">
        <v>13</v>
      </c>
      <c r="G1189" s="362" t="s">
        <v>1059</v>
      </c>
      <c r="H1189" s="363">
        <v>4544</v>
      </c>
      <c r="I1189" s="227"/>
      <c r="J1189" s="319"/>
      <c r="K1189" s="353" t="s">
        <v>1058</v>
      </c>
      <c r="L1189" s="26"/>
      <c r="M1189" s="25"/>
      <c r="N1189" s="23" t="str">
        <f t="shared" si="654"/>
        <v/>
      </c>
      <c r="O1189" s="23" t="str">
        <f t="shared" si="655"/>
        <v>◄</v>
      </c>
      <c r="P1189" s="24"/>
      <c r="Q1189" s="21"/>
      <c r="R1189" s="23" t="str">
        <f t="shared" si="656"/>
        <v/>
      </c>
      <c r="S1189" s="23" t="str">
        <f t="shared" si="657"/>
        <v>◄</v>
      </c>
      <c r="T1189" s="22"/>
      <c r="U1189" s="21"/>
      <c r="V1189" s="20"/>
      <c r="W1189" s="19"/>
      <c r="X1189" s="18">
        <f t="shared" si="658"/>
        <v>0</v>
      </c>
      <c r="Y1189" s="17">
        <f t="shared" si="659"/>
        <v>0</v>
      </c>
      <c r="Z1189" s="16"/>
      <c r="AA1189" s="15">
        <f t="shared" si="660"/>
        <v>0</v>
      </c>
      <c r="AB1189" s="14">
        <f t="shared" si="661"/>
        <v>0</v>
      </c>
      <c r="AC1189" s="12"/>
      <c r="AD1189" s="13"/>
      <c r="AE1189" s="12"/>
      <c r="AF1189" s="11"/>
      <c r="AG1189" s="11"/>
      <c r="AH1189" s="5" t="s">
        <v>0</v>
      </c>
      <c r="AI1189" s="4"/>
    </row>
    <row r="1190" spans="1:35" ht="15" customHeight="1" x14ac:dyDescent="0.25">
      <c r="A1190" s="221"/>
      <c r="B1190" s="352"/>
      <c r="C1190" s="274">
        <v>4547</v>
      </c>
      <c r="D1190" s="314">
        <v>42182</v>
      </c>
      <c r="E1190" s="276">
        <v>0.72</v>
      </c>
      <c r="F1190" s="277" t="s">
        <v>13</v>
      </c>
      <c r="G1190" s="362" t="s">
        <v>1057</v>
      </c>
      <c r="H1190" s="363">
        <v>4540</v>
      </c>
      <c r="I1190" s="227"/>
      <c r="J1190" s="319"/>
      <c r="K1190" s="353" t="s">
        <v>1056</v>
      </c>
      <c r="L1190" s="26"/>
      <c r="M1190" s="25"/>
      <c r="N1190" s="23" t="str">
        <f t="shared" si="654"/>
        <v/>
      </c>
      <c r="O1190" s="23" t="str">
        <f t="shared" si="655"/>
        <v>◄</v>
      </c>
      <c r="P1190" s="24"/>
      <c r="Q1190" s="21"/>
      <c r="R1190" s="23" t="str">
        <f t="shared" si="656"/>
        <v/>
      </c>
      <c r="S1190" s="23" t="str">
        <f t="shared" si="657"/>
        <v>◄</v>
      </c>
      <c r="T1190" s="22"/>
      <c r="U1190" s="21"/>
      <c r="V1190" s="20"/>
      <c r="W1190" s="19"/>
      <c r="X1190" s="18">
        <f t="shared" si="658"/>
        <v>0</v>
      </c>
      <c r="Y1190" s="17">
        <f t="shared" si="659"/>
        <v>0</v>
      </c>
      <c r="Z1190" s="16"/>
      <c r="AA1190" s="15">
        <f t="shared" si="660"/>
        <v>0</v>
      </c>
      <c r="AB1190" s="14">
        <f t="shared" si="661"/>
        <v>0</v>
      </c>
      <c r="AC1190" s="12"/>
      <c r="AD1190" s="13"/>
      <c r="AE1190" s="12"/>
      <c r="AF1190" s="11"/>
      <c r="AG1190" s="11"/>
      <c r="AH1190" s="5" t="s">
        <v>0</v>
      </c>
      <c r="AI1190" s="4"/>
    </row>
    <row r="1191" spans="1:35" ht="15" customHeight="1" x14ac:dyDescent="0.25">
      <c r="A1191" s="221"/>
      <c r="B1191" s="352"/>
      <c r="C1191" s="274">
        <v>4548</v>
      </c>
      <c r="D1191" s="314">
        <v>42182</v>
      </c>
      <c r="E1191" s="276">
        <v>0.72</v>
      </c>
      <c r="F1191" s="277" t="s">
        <v>13</v>
      </c>
      <c r="G1191" s="362" t="s">
        <v>1055</v>
      </c>
      <c r="H1191" s="363">
        <v>4539</v>
      </c>
      <c r="I1191" s="246" t="s">
        <v>1054</v>
      </c>
      <c r="J1191" s="364" t="s">
        <v>1054</v>
      </c>
      <c r="K1191" s="353" t="s">
        <v>1053</v>
      </c>
      <c r="L1191" s="26"/>
      <c r="M1191" s="25"/>
      <c r="N1191" s="23" t="str">
        <f t="shared" si="654"/>
        <v/>
      </c>
      <c r="O1191" s="23" t="str">
        <f t="shared" si="655"/>
        <v>◄</v>
      </c>
      <c r="P1191" s="24"/>
      <c r="Q1191" s="21"/>
      <c r="R1191" s="23" t="str">
        <f t="shared" si="656"/>
        <v/>
      </c>
      <c r="S1191" s="23" t="str">
        <f t="shared" si="657"/>
        <v>◄</v>
      </c>
      <c r="T1191" s="22"/>
      <c r="U1191" s="21"/>
      <c r="V1191" s="20"/>
      <c r="W1191" s="19"/>
      <c r="X1191" s="18">
        <f t="shared" si="658"/>
        <v>0</v>
      </c>
      <c r="Y1191" s="17">
        <f t="shared" si="659"/>
        <v>0</v>
      </c>
      <c r="Z1191" s="16"/>
      <c r="AA1191" s="15">
        <f t="shared" si="660"/>
        <v>0</v>
      </c>
      <c r="AB1191" s="14">
        <f t="shared" si="661"/>
        <v>0</v>
      </c>
      <c r="AC1191" s="12"/>
      <c r="AD1191" s="13"/>
      <c r="AE1191" s="12"/>
      <c r="AF1191" s="11"/>
      <c r="AG1191" s="11"/>
      <c r="AH1191" s="5" t="s">
        <v>0</v>
      </c>
      <c r="AI1191" s="4"/>
    </row>
    <row r="1192" spans="1:35" ht="15" customHeight="1" thickBot="1" x14ac:dyDescent="0.3">
      <c r="A1192" s="221"/>
      <c r="B1192" s="352"/>
      <c r="C1192" s="247" t="s">
        <v>1052</v>
      </c>
      <c r="D1192" s="314">
        <v>42182</v>
      </c>
      <c r="E1192" s="276">
        <v>7.1999999999999984</v>
      </c>
      <c r="F1192" s="277" t="s">
        <v>13</v>
      </c>
      <c r="G1192" s="236" t="s">
        <v>1051</v>
      </c>
      <c r="H1192" s="236"/>
      <c r="I1192" s="236"/>
      <c r="J1192" s="365"/>
      <c r="K1192" s="355" t="s">
        <v>1036</v>
      </c>
      <c r="L1192" s="26"/>
      <c r="M1192" s="25"/>
      <c r="N1192" s="23" t="str">
        <f t="shared" si="654"/>
        <v/>
      </c>
      <c r="O1192" s="23" t="str">
        <f t="shared" si="655"/>
        <v>◄</v>
      </c>
      <c r="P1192" s="24"/>
      <c r="Q1192" s="21"/>
      <c r="R1192" s="23" t="str">
        <f t="shared" si="656"/>
        <v/>
      </c>
      <c r="S1192" s="23" t="str">
        <f t="shared" si="657"/>
        <v>◄</v>
      </c>
      <c r="T1192" s="22"/>
      <c r="U1192" s="21"/>
      <c r="V1192" s="20"/>
      <c r="W1192" s="19"/>
      <c r="X1192" s="18">
        <f t="shared" si="658"/>
        <v>0</v>
      </c>
      <c r="Y1192" s="17">
        <f t="shared" si="659"/>
        <v>0</v>
      </c>
      <c r="Z1192" s="16"/>
      <c r="AA1192" s="15">
        <f t="shared" si="660"/>
        <v>0</v>
      </c>
      <c r="AB1192" s="14">
        <f t="shared" si="661"/>
        <v>0</v>
      </c>
      <c r="AC1192" s="12"/>
      <c r="AD1192" s="13"/>
      <c r="AE1192" s="12"/>
      <c r="AF1192" s="11"/>
      <c r="AG1192" s="11"/>
      <c r="AH1192" s="5" t="s">
        <v>0</v>
      </c>
      <c r="AI1192" s="4"/>
    </row>
    <row r="1193" spans="1:35" ht="15" customHeight="1" thickTop="1" thickBot="1" x14ac:dyDescent="0.25">
      <c r="A1193" s="214">
        <f>ROWS(A1194:A1205)-1</f>
        <v>11</v>
      </c>
      <c r="B1193" s="351" t="s">
        <v>1050</v>
      </c>
      <c r="C1193" s="351"/>
      <c r="D1193" s="351"/>
      <c r="E1193" s="351"/>
      <c r="F1193" s="356"/>
      <c r="G1193" s="351"/>
      <c r="H1193" s="351"/>
      <c r="I1193" s="351"/>
      <c r="J1193" s="351"/>
      <c r="K1193" s="333"/>
      <c r="L1193" s="6">
        <v>42252</v>
      </c>
      <c r="M1193" s="9" t="s">
        <v>1049</v>
      </c>
      <c r="N1193" s="23"/>
      <c r="O1193" s="33" t="str">
        <f>IF(COUNTIF(N1194:N1205,"?")&gt;0,"?",IF(AND(P1193="◄",Q1193="►"),"◄►",IF(P1193="◄","◄",IF(Q1193="►","►",""))))</f>
        <v>◄</v>
      </c>
      <c r="P1193" s="32" t="str">
        <f>IF(SUM(P1194:P1205)+1=ROWS(P1194:P1205)-COUNTIF(P1194:P1205,"-"),"","◄")</f>
        <v>◄</v>
      </c>
      <c r="Q1193" s="31" t="str">
        <f>IF(SUM(Q1194:Q1205)&gt;0,"►","")</f>
        <v/>
      </c>
      <c r="R1193" s="23"/>
      <c r="S1193" s="33" t="str">
        <f>IF(COUNTIF(R1194:R1205,"?")&gt;0,"?",IF(AND(T1193="◄",U1193="►"),"◄►",IF(T1193="◄","◄",IF(U1193="►","►",""))))</f>
        <v>◄</v>
      </c>
      <c r="T1193" s="32" t="str">
        <f>IF(SUM(T1194:T1205)+1=ROWS(T1194:T1205)-COUNTIF(T1194:T1205,"-"),"","◄")</f>
        <v>◄</v>
      </c>
      <c r="U1193" s="31" t="str">
        <f>IF(SUM(U1194:U1205)&gt;0,"►","")</f>
        <v/>
      </c>
      <c r="V1193" s="10">
        <f>ROWS(V1194:V1205)-1</f>
        <v>11</v>
      </c>
      <c r="W1193" s="30">
        <f>SUM(W1194:W1205)-W1205</f>
        <v>0</v>
      </c>
      <c r="X1193" s="29" t="s">
        <v>17</v>
      </c>
      <c r="Y1193" s="28"/>
      <c r="Z1193" s="30">
        <f>SUM(Z1194:Z1205)-Z1205</f>
        <v>0</v>
      </c>
      <c r="AA1193" s="29" t="s">
        <v>17</v>
      </c>
      <c r="AB1193" s="28"/>
      <c r="AC1193" s="43" t="str">
        <f>IF(AD1193="◄","◄",IF(AD1193="ok","►",""))</f>
        <v>◄</v>
      </c>
      <c r="AD1193" s="42" t="str">
        <f>IF(AD1194&gt;0,"OK","◄")</f>
        <v>◄</v>
      </c>
      <c r="AE1193" s="41" t="str">
        <f>IF(AND(AF1193="◄",AG1193="►"),"◄?►",IF(AF1193="◄","◄",IF(AG1193="►","►","")))</f>
        <v>◄</v>
      </c>
      <c r="AF1193" s="32" t="str">
        <f>IF(AF1194&gt;0,"","◄")</f>
        <v>◄</v>
      </c>
      <c r="AG1193" s="31" t="str">
        <f>IF(AG1194&gt;0,"►","")</f>
        <v/>
      </c>
      <c r="AH1193" s="5" t="s">
        <v>0</v>
      </c>
      <c r="AI1193" s="4"/>
    </row>
    <row r="1194" spans="1:35" ht="15" customHeight="1" x14ac:dyDescent="0.25">
      <c r="A1194" s="221"/>
      <c r="B1194" s="352"/>
      <c r="C1194" s="274" t="s">
        <v>1048</v>
      </c>
      <c r="D1194" s="314">
        <v>42252</v>
      </c>
      <c r="E1194" s="276">
        <v>0.72</v>
      </c>
      <c r="F1194" s="277" t="s">
        <v>13</v>
      </c>
      <c r="G1194" s="227"/>
      <c r="H1194" s="227"/>
      <c r="I1194" s="227"/>
      <c r="J1194" s="319"/>
      <c r="K1194" s="353" t="s">
        <v>1047</v>
      </c>
      <c r="L1194" s="26"/>
      <c r="M1194" s="25"/>
      <c r="N1194" s="23" t="str">
        <f t="shared" ref="N1194:N1204" si="662">IF(O1194="?","?","")</f>
        <v/>
      </c>
      <c r="O1194" s="23" t="str">
        <f t="shared" ref="O1194:O1204" si="663">IF(AND(P1194="",Q1194&gt;0),"?",IF(P1194="","◄",IF(Q1194&gt;=1,"►","")))</f>
        <v>◄</v>
      </c>
      <c r="P1194" s="24"/>
      <c r="Q1194" s="21"/>
      <c r="R1194" s="23" t="str">
        <f t="shared" ref="R1194:R1204" si="664">IF(S1194="?","?","")</f>
        <v/>
      </c>
      <c r="S1194" s="23" t="str">
        <f t="shared" ref="S1194:S1204" si="665">IF(AND(T1194="",U1194&gt;0),"?",IF(T1194="","◄",IF(U1194&gt;=1,"►","")))</f>
        <v>◄</v>
      </c>
      <c r="T1194" s="22"/>
      <c r="U1194" s="21"/>
      <c r="V1194" s="20"/>
      <c r="W1194" s="19"/>
      <c r="X1194" s="18">
        <f t="shared" ref="X1194:X1204" si="666">(P1194*W1194)</f>
        <v>0</v>
      </c>
      <c r="Y1194" s="17">
        <f t="shared" ref="Y1194:Y1204" si="667">(Q1194*X1194)</f>
        <v>0</v>
      </c>
      <c r="Z1194" s="16"/>
      <c r="AA1194" s="15">
        <f t="shared" ref="AA1194:AA1204" si="668">(T1194*Z1194)</f>
        <v>0</v>
      </c>
      <c r="AB1194" s="14">
        <f t="shared" ref="AB1194:AB1204" si="669">(U1194*AA1194)</f>
        <v>0</v>
      </c>
      <c r="AC1194" s="39" t="str">
        <f>IF(AD1194&gt;0,"ok","◄")</f>
        <v>◄</v>
      </c>
      <c r="AD1194" s="40"/>
      <c r="AE1194" s="39" t="str">
        <f>IF(AND(AF1194="",AG1194&gt;0),"?",IF(AF1194="","◄",IF(AG1194&gt;=1,"►","")))</f>
        <v>◄</v>
      </c>
      <c r="AF1194" s="38"/>
      <c r="AG1194" s="37"/>
      <c r="AH1194" s="5" t="s">
        <v>0</v>
      </c>
      <c r="AI1194" s="4"/>
    </row>
    <row r="1195" spans="1:35" ht="15" customHeight="1" x14ac:dyDescent="0.25">
      <c r="A1195" s="221"/>
      <c r="B1195" s="352"/>
      <c r="C1195" s="274">
        <v>4550</v>
      </c>
      <c r="D1195" s="314">
        <v>42252</v>
      </c>
      <c r="E1195" s="276">
        <v>0.72</v>
      </c>
      <c r="F1195" s="277" t="s">
        <v>13</v>
      </c>
      <c r="G1195" s="227"/>
      <c r="H1195" s="227"/>
      <c r="I1195" s="227"/>
      <c r="J1195" s="319"/>
      <c r="K1195" s="353" t="s">
        <v>1046</v>
      </c>
      <c r="L1195" s="26"/>
      <c r="M1195" s="25"/>
      <c r="N1195" s="23" t="str">
        <f t="shared" si="662"/>
        <v/>
      </c>
      <c r="O1195" s="23" t="str">
        <f t="shared" si="663"/>
        <v>◄</v>
      </c>
      <c r="P1195" s="24"/>
      <c r="Q1195" s="21"/>
      <c r="R1195" s="23" t="str">
        <f t="shared" si="664"/>
        <v/>
      </c>
      <c r="S1195" s="23" t="str">
        <f t="shared" si="665"/>
        <v>◄</v>
      </c>
      <c r="T1195" s="22"/>
      <c r="U1195" s="21"/>
      <c r="V1195" s="20"/>
      <c r="W1195" s="19"/>
      <c r="X1195" s="18">
        <f t="shared" si="666"/>
        <v>0</v>
      </c>
      <c r="Y1195" s="17">
        <f t="shared" si="667"/>
        <v>0</v>
      </c>
      <c r="Z1195" s="16"/>
      <c r="AA1195" s="15">
        <f t="shared" si="668"/>
        <v>0</v>
      </c>
      <c r="AB1195" s="14">
        <f t="shared" si="669"/>
        <v>0</v>
      </c>
      <c r="AC1195" s="12"/>
      <c r="AD1195" s="13"/>
      <c r="AE1195" s="12"/>
      <c r="AF1195" s="149" t="str">
        <f>LEFT(M1193,17)</f>
        <v>▬ Philanews Nr. 4</v>
      </c>
      <c r="AG1195" s="150"/>
      <c r="AH1195" s="5" t="s">
        <v>0</v>
      </c>
      <c r="AI1195" s="4"/>
    </row>
    <row r="1196" spans="1:35" ht="15" customHeight="1" x14ac:dyDescent="0.25">
      <c r="A1196" s="221"/>
      <c r="B1196" s="352"/>
      <c r="C1196" s="274">
        <v>4551</v>
      </c>
      <c r="D1196" s="314">
        <v>42252</v>
      </c>
      <c r="E1196" s="276">
        <v>0.72</v>
      </c>
      <c r="F1196" s="277" t="s">
        <v>13</v>
      </c>
      <c r="G1196" s="227"/>
      <c r="H1196" s="227"/>
      <c r="I1196" s="227"/>
      <c r="J1196" s="319"/>
      <c r="K1196" s="353" t="s">
        <v>1045</v>
      </c>
      <c r="L1196" s="26"/>
      <c r="M1196" s="25"/>
      <c r="N1196" s="23" t="str">
        <f t="shared" si="662"/>
        <v/>
      </c>
      <c r="O1196" s="23" t="str">
        <f t="shared" si="663"/>
        <v>◄</v>
      </c>
      <c r="P1196" s="24"/>
      <c r="Q1196" s="21"/>
      <c r="R1196" s="23" t="str">
        <f t="shared" si="664"/>
        <v/>
      </c>
      <c r="S1196" s="23" t="str">
        <f t="shared" si="665"/>
        <v>◄</v>
      </c>
      <c r="T1196" s="22"/>
      <c r="U1196" s="21"/>
      <c r="V1196" s="20"/>
      <c r="W1196" s="19"/>
      <c r="X1196" s="18">
        <f t="shared" si="666"/>
        <v>0</v>
      </c>
      <c r="Y1196" s="17">
        <f t="shared" si="667"/>
        <v>0</v>
      </c>
      <c r="Z1196" s="16"/>
      <c r="AA1196" s="15">
        <f t="shared" si="668"/>
        <v>0</v>
      </c>
      <c r="AB1196" s="14">
        <f t="shared" si="669"/>
        <v>0</v>
      </c>
      <c r="AC1196" s="12"/>
      <c r="AD1196" s="13"/>
      <c r="AE1196" s="12"/>
      <c r="AF1196" s="151"/>
      <c r="AG1196" s="152"/>
      <c r="AH1196" s="5" t="s">
        <v>0</v>
      </c>
      <c r="AI1196" s="4"/>
    </row>
    <row r="1197" spans="1:35" ht="15" customHeight="1" x14ac:dyDescent="0.25">
      <c r="A1197" s="221"/>
      <c r="B1197" s="352"/>
      <c r="C1197" s="274">
        <v>4552</v>
      </c>
      <c r="D1197" s="314">
        <v>42252</v>
      </c>
      <c r="E1197" s="276">
        <v>0.72</v>
      </c>
      <c r="F1197" s="277" t="s">
        <v>13</v>
      </c>
      <c r="G1197" s="227"/>
      <c r="H1197" s="227"/>
      <c r="I1197" s="227"/>
      <c r="J1197" s="319"/>
      <c r="K1197" s="353" t="s">
        <v>1044</v>
      </c>
      <c r="L1197" s="26"/>
      <c r="M1197" s="25"/>
      <c r="N1197" s="23" t="str">
        <f t="shared" si="662"/>
        <v/>
      </c>
      <c r="O1197" s="23" t="str">
        <f t="shared" si="663"/>
        <v>◄</v>
      </c>
      <c r="P1197" s="24"/>
      <c r="Q1197" s="21"/>
      <c r="R1197" s="23" t="str">
        <f t="shared" si="664"/>
        <v/>
      </c>
      <c r="S1197" s="23" t="str">
        <f t="shared" si="665"/>
        <v>◄</v>
      </c>
      <c r="T1197" s="22"/>
      <c r="U1197" s="21"/>
      <c r="V1197" s="20"/>
      <c r="W1197" s="19"/>
      <c r="X1197" s="18">
        <f t="shared" si="666"/>
        <v>0</v>
      </c>
      <c r="Y1197" s="17">
        <f t="shared" si="667"/>
        <v>0</v>
      </c>
      <c r="Z1197" s="16"/>
      <c r="AA1197" s="15">
        <f t="shared" si="668"/>
        <v>0</v>
      </c>
      <c r="AB1197" s="14">
        <f t="shared" si="669"/>
        <v>0</v>
      </c>
      <c r="AC1197" s="12"/>
      <c r="AD1197" s="13"/>
      <c r="AE1197" s="12"/>
      <c r="AF1197" s="36" t="s">
        <v>47</v>
      </c>
      <c r="AG1197" s="35">
        <f>D1194</f>
        <v>42252</v>
      </c>
      <c r="AH1197" s="5" t="s">
        <v>0</v>
      </c>
      <c r="AI1197" s="4"/>
    </row>
    <row r="1198" spans="1:35" ht="15" customHeight="1" x14ac:dyDescent="0.25">
      <c r="A1198" s="221"/>
      <c r="B1198" s="352"/>
      <c r="C1198" s="274">
        <v>4553</v>
      </c>
      <c r="D1198" s="314">
        <v>42252</v>
      </c>
      <c r="E1198" s="276">
        <v>0.72</v>
      </c>
      <c r="F1198" s="277" t="s">
        <v>13</v>
      </c>
      <c r="G1198" s="227"/>
      <c r="H1198" s="227"/>
      <c r="I1198" s="227"/>
      <c r="J1198" s="319"/>
      <c r="K1198" s="353" t="s">
        <v>1043</v>
      </c>
      <c r="L1198" s="26"/>
      <c r="M1198" s="25"/>
      <c r="N1198" s="23" t="str">
        <f t="shared" si="662"/>
        <v/>
      </c>
      <c r="O1198" s="23" t="str">
        <f t="shared" si="663"/>
        <v>◄</v>
      </c>
      <c r="P1198" s="24"/>
      <c r="Q1198" s="21"/>
      <c r="R1198" s="23" t="str">
        <f t="shared" si="664"/>
        <v/>
      </c>
      <c r="S1198" s="23" t="str">
        <f t="shared" si="665"/>
        <v>◄</v>
      </c>
      <c r="T1198" s="22"/>
      <c r="U1198" s="21"/>
      <c r="V1198" s="20"/>
      <c r="W1198" s="19"/>
      <c r="X1198" s="18">
        <f t="shared" si="666"/>
        <v>0</v>
      </c>
      <c r="Y1198" s="17">
        <f t="shared" si="667"/>
        <v>0</v>
      </c>
      <c r="Z1198" s="16"/>
      <c r="AA1198" s="15">
        <f t="shared" si="668"/>
        <v>0</v>
      </c>
      <c r="AB1198" s="14">
        <f t="shared" si="669"/>
        <v>0</v>
      </c>
      <c r="AC1198" s="12"/>
      <c r="AD1198" s="13"/>
      <c r="AE1198" s="12"/>
      <c r="AF1198" s="11"/>
      <c r="AG1198" s="11"/>
      <c r="AH1198" s="5" t="s">
        <v>0</v>
      </c>
      <c r="AI1198" s="4"/>
    </row>
    <row r="1199" spans="1:35" ht="15" customHeight="1" x14ac:dyDescent="0.25">
      <c r="A1199" s="221"/>
      <c r="B1199" s="352"/>
      <c r="C1199" s="274">
        <v>4554</v>
      </c>
      <c r="D1199" s="314">
        <v>42252</v>
      </c>
      <c r="E1199" s="276">
        <v>0.72</v>
      </c>
      <c r="F1199" s="277" t="s">
        <v>13</v>
      </c>
      <c r="G1199" s="227"/>
      <c r="H1199" s="227"/>
      <c r="I1199" s="227"/>
      <c r="J1199" s="319"/>
      <c r="K1199" s="353" t="s">
        <v>1042</v>
      </c>
      <c r="L1199" s="26"/>
      <c r="M1199" s="25"/>
      <c r="N1199" s="23" t="str">
        <f t="shared" si="662"/>
        <v/>
      </c>
      <c r="O1199" s="23" t="str">
        <f t="shared" si="663"/>
        <v>◄</v>
      </c>
      <c r="P1199" s="24"/>
      <c r="Q1199" s="21"/>
      <c r="R1199" s="23" t="str">
        <f t="shared" si="664"/>
        <v/>
      </c>
      <c r="S1199" s="23" t="str">
        <f t="shared" si="665"/>
        <v>◄</v>
      </c>
      <c r="T1199" s="22"/>
      <c r="U1199" s="21"/>
      <c r="V1199" s="20"/>
      <c r="W1199" s="19"/>
      <c r="X1199" s="18">
        <f t="shared" si="666"/>
        <v>0</v>
      </c>
      <c r="Y1199" s="17">
        <f t="shared" si="667"/>
        <v>0</v>
      </c>
      <c r="Z1199" s="16"/>
      <c r="AA1199" s="15">
        <f t="shared" si="668"/>
        <v>0</v>
      </c>
      <c r="AB1199" s="14">
        <f t="shared" si="669"/>
        <v>0</v>
      </c>
      <c r="AC1199" s="12"/>
      <c r="AD1199" s="13"/>
      <c r="AE1199" s="12"/>
      <c r="AF1199" s="11"/>
      <c r="AG1199" s="11"/>
      <c r="AH1199" s="5" t="s">
        <v>0</v>
      </c>
      <c r="AI1199" s="4"/>
    </row>
    <row r="1200" spans="1:35" ht="15" customHeight="1" x14ac:dyDescent="0.25">
      <c r="A1200" s="221"/>
      <c r="B1200" s="352"/>
      <c r="C1200" s="274">
        <v>4555</v>
      </c>
      <c r="D1200" s="314">
        <v>42252</v>
      </c>
      <c r="E1200" s="276">
        <v>0.72</v>
      </c>
      <c r="F1200" s="277" t="s">
        <v>13</v>
      </c>
      <c r="G1200" s="227"/>
      <c r="H1200" s="227"/>
      <c r="I1200" s="227"/>
      <c r="J1200" s="319"/>
      <c r="K1200" s="353" t="s">
        <v>1041</v>
      </c>
      <c r="L1200" s="26"/>
      <c r="M1200" s="25"/>
      <c r="N1200" s="23" t="str">
        <f t="shared" si="662"/>
        <v/>
      </c>
      <c r="O1200" s="23" t="str">
        <f t="shared" si="663"/>
        <v>◄</v>
      </c>
      <c r="P1200" s="24"/>
      <c r="Q1200" s="21"/>
      <c r="R1200" s="23" t="str">
        <f t="shared" si="664"/>
        <v/>
      </c>
      <c r="S1200" s="23" t="str">
        <f t="shared" si="665"/>
        <v>◄</v>
      </c>
      <c r="T1200" s="22"/>
      <c r="U1200" s="21"/>
      <c r="V1200" s="20"/>
      <c r="W1200" s="19"/>
      <c r="X1200" s="18">
        <f t="shared" si="666"/>
        <v>0</v>
      </c>
      <c r="Y1200" s="17">
        <f t="shared" si="667"/>
        <v>0</v>
      </c>
      <c r="Z1200" s="16"/>
      <c r="AA1200" s="15">
        <f t="shared" si="668"/>
        <v>0</v>
      </c>
      <c r="AB1200" s="14">
        <f t="shared" si="669"/>
        <v>0</v>
      </c>
      <c r="AC1200" s="12"/>
      <c r="AD1200" s="13"/>
      <c r="AE1200" s="12"/>
      <c r="AF1200" s="11"/>
      <c r="AG1200" s="11"/>
      <c r="AH1200" s="5" t="s">
        <v>0</v>
      </c>
      <c r="AI1200" s="4"/>
    </row>
    <row r="1201" spans="1:35" ht="15" customHeight="1" x14ac:dyDescent="0.25">
      <c r="A1201" s="221"/>
      <c r="B1201" s="352"/>
      <c r="C1201" s="274">
        <v>4556</v>
      </c>
      <c r="D1201" s="314">
        <v>42252</v>
      </c>
      <c r="E1201" s="276">
        <v>0.72</v>
      </c>
      <c r="F1201" s="277" t="s">
        <v>13</v>
      </c>
      <c r="G1201" s="227"/>
      <c r="H1201" s="227"/>
      <c r="I1201" s="227"/>
      <c r="J1201" s="319"/>
      <c r="K1201" s="353" t="s">
        <v>1040</v>
      </c>
      <c r="L1201" s="26"/>
      <c r="M1201" s="25"/>
      <c r="N1201" s="23" t="str">
        <f t="shared" si="662"/>
        <v/>
      </c>
      <c r="O1201" s="23" t="str">
        <f t="shared" si="663"/>
        <v>◄</v>
      </c>
      <c r="P1201" s="24"/>
      <c r="Q1201" s="21"/>
      <c r="R1201" s="23" t="str">
        <f t="shared" si="664"/>
        <v/>
      </c>
      <c r="S1201" s="23" t="str">
        <f t="shared" si="665"/>
        <v>◄</v>
      </c>
      <c r="T1201" s="22"/>
      <c r="U1201" s="21"/>
      <c r="V1201" s="20"/>
      <c r="W1201" s="19"/>
      <c r="X1201" s="18">
        <f t="shared" si="666"/>
        <v>0</v>
      </c>
      <c r="Y1201" s="17">
        <f t="shared" si="667"/>
        <v>0</v>
      </c>
      <c r="Z1201" s="16"/>
      <c r="AA1201" s="15">
        <f t="shared" si="668"/>
        <v>0</v>
      </c>
      <c r="AB1201" s="14">
        <f t="shared" si="669"/>
        <v>0</v>
      </c>
      <c r="AC1201" s="12"/>
      <c r="AD1201" s="13"/>
      <c r="AE1201" s="12"/>
      <c r="AF1201" s="11"/>
      <c r="AG1201" s="11"/>
      <c r="AH1201" s="5" t="s">
        <v>0</v>
      </c>
      <c r="AI1201" s="4"/>
    </row>
    <row r="1202" spans="1:35" ht="15" customHeight="1" x14ac:dyDescent="0.25">
      <c r="A1202" s="221"/>
      <c r="B1202" s="352"/>
      <c r="C1202" s="274">
        <v>4557</v>
      </c>
      <c r="D1202" s="314">
        <v>42252</v>
      </c>
      <c r="E1202" s="276">
        <v>0.72</v>
      </c>
      <c r="F1202" s="277" t="s">
        <v>13</v>
      </c>
      <c r="G1202" s="227"/>
      <c r="H1202" s="227"/>
      <c r="I1202" s="227"/>
      <c r="J1202" s="319"/>
      <c r="K1202" s="353" t="s">
        <v>1039</v>
      </c>
      <c r="L1202" s="26"/>
      <c r="M1202" s="25"/>
      <c r="N1202" s="23" t="str">
        <f t="shared" si="662"/>
        <v/>
      </c>
      <c r="O1202" s="23" t="str">
        <f t="shared" si="663"/>
        <v>◄</v>
      </c>
      <c r="P1202" s="24"/>
      <c r="Q1202" s="21"/>
      <c r="R1202" s="23" t="str">
        <f t="shared" si="664"/>
        <v/>
      </c>
      <c r="S1202" s="23" t="str">
        <f t="shared" si="665"/>
        <v>◄</v>
      </c>
      <c r="T1202" s="22"/>
      <c r="U1202" s="21"/>
      <c r="V1202" s="20"/>
      <c r="W1202" s="19"/>
      <c r="X1202" s="18">
        <f t="shared" si="666"/>
        <v>0</v>
      </c>
      <c r="Y1202" s="17">
        <f t="shared" si="667"/>
        <v>0</v>
      </c>
      <c r="Z1202" s="16"/>
      <c r="AA1202" s="15">
        <f t="shared" si="668"/>
        <v>0</v>
      </c>
      <c r="AB1202" s="14">
        <f t="shared" si="669"/>
        <v>0</v>
      </c>
      <c r="AC1202" s="12"/>
      <c r="AD1202" s="13"/>
      <c r="AE1202" s="12"/>
      <c r="AF1202" s="11"/>
      <c r="AG1202" s="11"/>
      <c r="AH1202" s="5" t="s">
        <v>0</v>
      </c>
      <c r="AI1202" s="4"/>
    </row>
    <row r="1203" spans="1:35" ht="15" customHeight="1" x14ac:dyDescent="0.25">
      <c r="A1203" s="221"/>
      <c r="B1203" s="352"/>
      <c r="C1203" s="274">
        <v>4558</v>
      </c>
      <c r="D1203" s="314">
        <v>42252</v>
      </c>
      <c r="E1203" s="276">
        <v>0.72</v>
      </c>
      <c r="F1203" s="277" t="s">
        <v>13</v>
      </c>
      <c r="G1203" s="227"/>
      <c r="H1203" s="227"/>
      <c r="I1203" s="227"/>
      <c r="J1203" s="319"/>
      <c r="K1203" s="353" t="s">
        <v>1038</v>
      </c>
      <c r="L1203" s="26"/>
      <c r="M1203" s="25"/>
      <c r="N1203" s="23" t="str">
        <f t="shared" si="662"/>
        <v/>
      </c>
      <c r="O1203" s="23" t="str">
        <f t="shared" si="663"/>
        <v>◄</v>
      </c>
      <c r="P1203" s="24"/>
      <c r="Q1203" s="21"/>
      <c r="R1203" s="23" t="str">
        <f t="shared" si="664"/>
        <v/>
      </c>
      <c r="S1203" s="23" t="str">
        <f t="shared" si="665"/>
        <v>◄</v>
      </c>
      <c r="T1203" s="22"/>
      <c r="U1203" s="21"/>
      <c r="V1203" s="20"/>
      <c r="W1203" s="19"/>
      <c r="X1203" s="18">
        <f t="shared" si="666"/>
        <v>0</v>
      </c>
      <c r="Y1203" s="17">
        <f t="shared" si="667"/>
        <v>0</v>
      </c>
      <c r="Z1203" s="16"/>
      <c r="AA1203" s="15">
        <f t="shared" si="668"/>
        <v>0</v>
      </c>
      <c r="AB1203" s="14">
        <f t="shared" si="669"/>
        <v>0</v>
      </c>
      <c r="AC1203" s="12"/>
      <c r="AD1203" s="13"/>
      <c r="AE1203" s="12"/>
      <c r="AF1203" s="11"/>
      <c r="AG1203" s="11"/>
      <c r="AH1203" s="5" t="s">
        <v>0</v>
      </c>
      <c r="AI1203" s="4"/>
    </row>
    <row r="1204" spans="1:35" ht="15" customHeight="1" thickBot="1" x14ac:dyDescent="0.3">
      <c r="A1204" s="221"/>
      <c r="B1204" s="352"/>
      <c r="C1204" s="247" t="s">
        <v>1037</v>
      </c>
      <c r="D1204" s="314">
        <v>42252</v>
      </c>
      <c r="E1204" s="276">
        <v>7.1999999999999984</v>
      </c>
      <c r="F1204" s="277" t="s">
        <v>13</v>
      </c>
      <c r="G1204" s="227"/>
      <c r="H1204" s="227"/>
      <c r="I1204" s="227"/>
      <c r="J1204" s="319"/>
      <c r="K1204" s="355" t="s">
        <v>1036</v>
      </c>
      <c r="L1204" s="26"/>
      <c r="M1204" s="25"/>
      <c r="N1204" s="23" t="str">
        <f t="shared" si="662"/>
        <v/>
      </c>
      <c r="O1204" s="23" t="str">
        <f t="shared" si="663"/>
        <v>◄</v>
      </c>
      <c r="P1204" s="24"/>
      <c r="Q1204" s="21"/>
      <c r="R1204" s="23" t="str">
        <f t="shared" si="664"/>
        <v/>
      </c>
      <c r="S1204" s="23" t="str">
        <f t="shared" si="665"/>
        <v>◄</v>
      </c>
      <c r="T1204" s="22"/>
      <c r="U1204" s="21"/>
      <c r="V1204" s="20"/>
      <c r="W1204" s="19"/>
      <c r="X1204" s="18">
        <f t="shared" si="666"/>
        <v>0</v>
      </c>
      <c r="Y1204" s="17">
        <f t="shared" si="667"/>
        <v>0</v>
      </c>
      <c r="Z1204" s="16"/>
      <c r="AA1204" s="15">
        <f t="shared" si="668"/>
        <v>0</v>
      </c>
      <c r="AB1204" s="14">
        <f t="shared" si="669"/>
        <v>0</v>
      </c>
      <c r="AC1204" s="12"/>
      <c r="AD1204" s="13"/>
      <c r="AE1204" s="12"/>
      <c r="AF1204" s="11"/>
      <c r="AG1204" s="11"/>
      <c r="AH1204" s="5" t="s">
        <v>0</v>
      </c>
      <c r="AI1204" s="4"/>
    </row>
    <row r="1205" spans="1:35" ht="15" customHeight="1" thickTop="1" thickBot="1" x14ac:dyDescent="0.25">
      <c r="A1205" s="214">
        <f>ROWS(A1206:A1208)-1</f>
        <v>2</v>
      </c>
      <c r="B1205" s="351" t="s">
        <v>1035</v>
      </c>
      <c r="C1205" s="351"/>
      <c r="D1205" s="351"/>
      <c r="E1205" s="351"/>
      <c r="F1205" s="356"/>
      <c r="G1205" s="351"/>
      <c r="H1205" s="351"/>
      <c r="I1205" s="351"/>
      <c r="J1205" s="351"/>
      <c r="K1205" s="333"/>
      <c r="L1205" s="6">
        <v>42252</v>
      </c>
      <c r="M1205" s="9" t="s">
        <v>1034</v>
      </c>
      <c r="N1205" s="23"/>
      <c r="O1205" s="33" t="str">
        <f>IF(COUNTIF(N1206:N1208,"?")&gt;0,"?",IF(AND(P1205="◄",Q1205="►"),"◄►",IF(P1205="◄","◄",IF(Q1205="►","►",""))))</f>
        <v>◄</v>
      </c>
      <c r="P1205" s="32" t="str">
        <f>IF(SUM(P1206:P1208)+1=ROWS(P1206:P1208)-COUNTIF(P1206:P1208,"-"),"","◄")</f>
        <v>◄</v>
      </c>
      <c r="Q1205" s="31" t="str">
        <f>IF(SUM(Q1206:Q1208)&gt;0,"►","")</f>
        <v/>
      </c>
      <c r="R1205" s="23"/>
      <c r="S1205" s="33" t="str">
        <f>IF(COUNTIF(R1206:R1208,"?")&gt;0,"?",IF(AND(T1205="◄",U1205="►"),"◄►",IF(T1205="◄","◄",IF(U1205="►","►",""))))</f>
        <v>◄</v>
      </c>
      <c r="T1205" s="32" t="str">
        <f>IF(SUM(T1206:T1208)+1=ROWS(T1206:T1208)-COUNTIF(T1206:T1208,"-"),"","◄")</f>
        <v>◄</v>
      </c>
      <c r="U1205" s="31" t="str">
        <f>IF(SUM(U1206:U1208)&gt;0,"►","")</f>
        <v/>
      </c>
      <c r="V1205" s="10">
        <f>ROWS(V1206:V1208)-1</f>
        <v>2</v>
      </c>
      <c r="W1205" s="30">
        <f>SUM(W1206:W1208)-W1208</f>
        <v>0</v>
      </c>
      <c r="X1205" s="29" t="s">
        <v>17</v>
      </c>
      <c r="Y1205" s="28"/>
      <c r="Z1205" s="30">
        <f>SUM(Z1206:Z1208)-Z1208</f>
        <v>0</v>
      </c>
      <c r="AA1205" s="29" t="s">
        <v>17</v>
      </c>
      <c r="AB1205" s="28"/>
      <c r="AC1205" s="12"/>
      <c r="AD1205" s="13"/>
      <c r="AE1205" s="12"/>
      <c r="AF1205" s="11"/>
      <c r="AG1205" s="11"/>
      <c r="AH1205" s="5" t="s">
        <v>0</v>
      </c>
      <c r="AI1205" s="4"/>
    </row>
    <row r="1206" spans="1:35" ht="15" customHeight="1" x14ac:dyDescent="0.25">
      <c r="A1206" s="221"/>
      <c r="B1206" s="352"/>
      <c r="C1206" s="274" t="s">
        <v>1032</v>
      </c>
      <c r="D1206" s="314">
        <v>42252</v>
      </c>
      <c r="E1206" s="276">
        <v>1.1000000000000001</v>
      </c>
      <c r="F1206" s="277" t="s">
        <v>1031</v>
      </c>
      <c r="G1206" s="227"/>
      <c r="H1206" s="227"/>
      <c r="I1206" s="227"/>
      <c r="J1206" s="319"/>
      <c r="K1206" s="353" t="s">
        <v>1033</v>
      </c>
      <c r="L1206" s="26"/>
      <c r="M1206" s="25"/>
      <c r="N1206" s="23" t="str">
        <f>IF(O1206="?","?","")</f>
        <v/>
      </c>
      <c r="O1206" s="23" t="str">
        <f>IF(AND(P1206="",Q1206&gt;0),"?",IF(P1206="","◄",IF(Q1206&gt;=1,"►","")))</f>
        <v>◄</v>
      </c>
      <c r="P1206" s="24"/>
      <c r="Q1206" s="21"/>
      <c r="R1206" s="23" t="str">
        <f>IF(S1206="?","?","")</f>
        <v/>
      </c>
      <c r="S1206" s="23" t="str">
        <f>IF(AND(T1206="",U1206&gt;0),"?",IF(T1206="","◄",IF(U1206&gt;=1,"►","")))</f>
        <v>◄</v>
      </c>
      <c r="T1206" s="22"/>
      <c r="U1206" s="21"/>
      <c r="V1206" s="20"/>
      <c r="W1206" s="19"/>
      <c r="X1206" s="18">
        <f>(P1206*W1206)</f>
        <v>0</v>
      </c>
      <c r="Y1206" s="17">
        <f>(Q1206*X1206)</f>
        <v>0</v>
      </c>
      <c r="Z1206" s="16"/>
      <c r="AA1206" s="15">
        <f>(T1206*Z1206)</f>
        <v>0</v>
      </c>
      <c r="AB1206" s="14">
        <f>(U1206*AA1206)</f>
        <v>0</v>
      </c>
      <c r="AC1206" s="12"/>
      <c r="AD1206" s="13"/>
      <c r="AE1206" s="12"/>
      <c r="AF1206" s="11"/>
      <c r="AG1206" s="11"/>
      <c r="AH1206" s="5" t="s">
        <v>0</v>
      </c>
      <c r="AI1206" s="4"/>
    </row>
    <row r="1207" spans="1:35" ht="15" customHeight="1" thickBot="1" x14ac:dyDescent="0.3">
      <c r="A1207" s="221"/>
      <c r="B1207" s="357" t="s">
        <v>23</v>
      </c>
      <c r="C1207" s="242" t="s">
        <v>1032</v>
      </c>
      <c r="D1207" s="314">
        <v>42252</v>
      </c>
      <c r="E1207" s="276">
        <v>5.5</v>
      </c>
      <c r="F1207" s="277" t="s">
        <v>1031</v>
      </c>
      <c r="G1207" s="227"/>
      <c r="H1207" s="227"/>
      <c r="I1207" s="227"/>
      <c r="J1207" s="319"/>
      <c r="K1207" s="355" t="s">
        <v>1030</v>
      </c>
      <c r="L1207" s="26"/>
      <c r="M1207" s="25"/>
      <c r="N1207" s="23" t="str">
        <f>IF(O1207="?","?","")</f>
        <v/>
      </c>
      <c r="O1207" s="23" t="str">
        <f>IF(AND(P1207="",Q1207&gt;0),"?",IF(P1207="","◄",IF(Q1207&gt;=1,"►","")))</f>
        <v>◄</v>
      </c>
      <c r="P1207" s="24"/>
      <c r="Q1207" s="21"/>
      <c r="R1207" s="23" t="str">
        <f>IF(S1207="?","?","")</f>
        <v/>
      </c>
      <c r="S1207" s="23" t="str">
        <f>IF(AND(T1207="",U1207&gt;0),"?",IF(T1207="","◄",IF(U1207&gt;=1,"►","")))</f>
        <v>◄</v>
      </c>
      <c r="T1207" s="22"/>
      <c r="U1207" s="21"/>
      <c r="V1207" s="20"/>
      <c r="W1207" s="19"/>
      <c r="X1207" s="18">
        <f>(P1207*W1207)</f>
        <v>0</v>
      </c>
      <c r="Y1207" s="17">
        <f>(Q1207*X1207)</f>
        <v>0</v>
      </c>
      <c r="Z1207" s="16"/>
      <c r="AA1207" s="15">
        <f>(T1207*Z1207)</f>
        <v>0</v>
      </c>
      <c r="AB1207" s="14">
        <f>(U1207*AA1207)</f>
        <v>0</v>
      </c>
      <c r="AC1207" s="12"/>
      <c r="AD1207" s="13"/>
      <c r="AE1207" s="12"/>
      <c r="AF1207" s="11"/>
      <c r="AG1207" s="11"/>
      <c r="AH1207" s="5" t="s">
        <v>0</v>
      </c>
      <c r="AI1207" s="4"/>
    </row>
    <row r="1208" spans="1:35" ht="15" customHeight="1" thickTop="1" thickBot="1" x14ac:dyDescent="0.25">
      <c r="A1208" s="214">
        <f>ROWS(A1209:A1217)-1</f>
        <v>8</v>
      </c>
      <c r="B1208" s="351" t="s">
        <v>1029</v>
      </c>
      <c r="C1208" s="351"/>
      <c r="D1208" s="351"/>
      <c r="E1208" s="351"/>
      <c r="F1208" s="356"/>
      <c r="G1208" s="351"/>
      <c r="H1208" s="351"/>
      <c r="I1208" s="351"/>
      <c r="J1208" s="351"/>
      <c r="K1208" s="333"/>
      <c r="L1208" s="6">
        <v>42252</v>
      </c>
      <c r="M1208" s="9" t="s">
        <v>1028</v>
      </c>
      <c r="N1208" s="23"/>
      <c r="O1208" s="33" t="str">
        <f>IF(COUNTIF(N1209:N1217,"?")&gt;0,"?",IF(AND(P1208="◄",Q1208="►"),"◄►",IF(P1208="◄","◄",IF(Q1208="►","►",""))))</f>
        <v>◄</v>
      </c>
      <c r="P1208" s="32" t="str">
        <f>IF(SUM(P1209:P1217)+1=ROWS(P1209:P1217)-COUNTIF(P1209:P1217,"-"),"","◄")</f>
        <v>◄</v>
      </c>
      <c r="Q1208" s="31" t="str">
        <f>IF(SUM(Q1209:Q1217)&gt;0,"►","")</f>
        <v/>
      </c>
      <c r="R1208" s="23"/>
      <c r="S1208" s="33" t="str">
        <f>IF(COUNTIF(R1209:R1217,"?")&gt;0,"?",IF(AND(T1208="◄",U1208="►"),"◄►",IF(T1208="◄","◄",IF(U1208="►","►",""))))</f>
        <v>◄</v>
      </c>
      <c r="T1208" s="32" t="str">
        <f>IF(SUM(T1209:T1217)+1=ROWS(T1209:T1217)-COUNTIF(T1209:T1217,"-"),"","◄")</f>
        <v>◄</v>
      </c>
      <c r="U1208" s="31" t="str">
        <f>IF(SUM(U1209:U1217)&gt;0,"►","")</f>
        <v/>
      </c>
      <c r="V1208" s="10">
        <f>ROWS(V1209:V1217)-1</f>
        <v>8</v>
      </c>
      <c r="W1208" s="30">
        <f>SUM(W1209:W1217)-W1217</f>
        <v>0</v>
      </c>
      <c r="X1208" s="29" t="s">
        <v>17</v>
      </c>
      <c r="Y1208" s="28"/>
      <c r="Z1208" s="30">
        <f>SUM(Z1209:Z1217)-Z1217</f>
        <v>0</v>
      </c>
      <c r="AA1208" s="29" t="s">
        <v>17</v>
      </c>
      <c r="AB1208" s="28"/>
      <c r="AC1208" s="12"/>
      <c r="AD1208" s="13"/>
      <c r="AE1208" s="12"/>
      <c r="AF1208" s="11"/>
      <c r="AG1208" s="11"/>
      <c r="AH1208" s="5" t="s">
        <v>0</v>
      </c>
      <c r="AI1208" s="4"/>
    </row>
    <row r="1209" spans="1:35" ht="30.6" customHeight="1" x14ac:dyDescent="0.25">
      <c r="A1209" s="221"/>
      <c r="B1209" s="352"/>
      <c r="C1209" s="274" t="s">
        <v>1027</v>
      </c>
      <c r="D1209" s="314">
        <v>42252</v>
      </c>
      <c r="E1209" s="276">
        <v>1.44</v>
      </c>
      <c r="F1209" s="277" t="s">
        <v>21</v>
      </c>
      <c r="G1209" s="227"/>
      <c r="H1209" s="227"/>
      <c r="I1209" s="227"/>
      <c r="J1209" s="319"/>
      <c r="K1209" s="358" t="s">
        <v>1026</v>
      </c>
      <c r="L1209" s="26"/>
      <c r="M1209" s="25"/>
      <c r="N1209" s="23" t="str">
        <f t="shared" ref="N1209:N1216" si="670">IF(O1209="?","?","")</f>
        <v/>
      </c>
      <c r="O1209" s="23" t="str">
        <f t="shared" ref="O1209:O1216" si="671">IF(AND(P1209="",Q1209&gt;0),"?",IF(P1209="","◄",IF(Q1209&gt;=1,"►","")))</f>
        <v>◄</v>
      </c>
      <c r="P1209" s="24"/>
      <c r="Q1209" s="21"/>
      <c r="R1209" s="23" t="str">
        <f t="shared" ref="R1209:R1216" si="672">IF(S1209="?","?","")</f>
        <v/>
      </c>
      <c r="S1209" s="23" t="str">
        <f t="shared" ref="S1209:S1216" si="673">IF(AND(T1209="",U1209&gt;0),"?",IF(T1209="","◄",IF(U1209&gt;=1,"►","")))</f>
        <v>◄</v>
      </c>
      <c r="T1209" s="22"/>
      <c r="U1209" s="21"/>
      <c r="V1209" s="20"/>
      <c r="W1209" s="19"/>
      <c r="X1209" s="18">
        <f t="shared" ref="X1209:Y1216" si="674">(P1209*W1209)</f>
        <v>0</v>
      </c>
      <c r="Y1209" s="17">
        <f t="shared" si="674"/>
        <v>0</v>
      </c>
      <c r="Z1209" s="16"/>
      <c r="AA1209" s="15">
        <f t="shared" ref="AA1209:AB1216" si="675">(T1209*Z1209)</f>
        <v>0</v>
      </c>
      <c r="AB1209" s="14">
        <f t="shared" si="675"/>
        <v>0</v>
      </c>
      <c r="AC1209" s="12"/>
      <c r="AD1209" s="13"/>
      <c r="AE1209" s="12"/>
      <c r="AF1209" s="11"/>
      <c r="AG1209" s="11"/>
      <c r="AH1209" s="5" t="s">
        <v>0</v>
      </c>
      <c r="AI1209" s="4"/>
    </row>
    <row r="1210" spans="1:35" ht="30.6" customHeight="1" x14ac:dyDescent="0.25">
      <c r="A1210" s="221"/>
      <c r="B1210" s="352"/>
      <c r="C1210" s="274">
        <v>4561</v>
      </c>
      <c r="D1210" s="314">
        <v>42252</v>
      </c>
      <c r="E1210" s="276">
        <v>1.44</v>
      </c>
      <c r="F1210" s="277" t="s">
        <v>21</v>
      </c>
      <c r="G1210" s="227"/>
      <c r="H1210" s="227"/>
      <c r="I1210" s="227"/>
      <c r="J1210" s="319"/>
      <c r="K1210" s="358" t="s">
        <v>1025</v>
      </c>
      <c r="L1210" s="26"/>
      <c r="M1210" s="25"/>
      <c r="N1210" s="23" t="str">
        <f t="shared" si="670"/>
        <v/>
      </c>
      <c r="O1210" s="23" t="str">
        <f t="shared" si="671"/>
        <v>◄</v>
      </c>
      <c r="P1210" s="24"/>
      <c r="Q1210" s="21"/>
      <c r="R1210" s="23" t="str">
        <f t="shared" si="672"/>
        <v/>
      </c>
      <c r="S1210" s="23" t="str">
        <f t="shared" si="673"/>
        <v>◄</v>
      </c>
      <c r="T1210" s="22"/>
      <c r="U1210" s="21"/>
      <c r="V1210" s="20"/>
      <c r="W1210" s="19"/>
      <c r="X1210" s="18">
        <f t="shared" si="674"/>
        <v>0</v>
      </c>
      <c r="Y1210" s="17">
        <f t="shared" si="674"/>
        <v>0</v>
      </c>
      <c r="Z1210" s="16"/>
      <c r="AA1210" s="15">
        <f t="shared" si="675"/>
        <v>0</v>
      </c>
      <c r="AB1210" s="14">
        <f t="shared" si="675"/>
        <v>0</v>
      </c>
      <c r="AC1210" s="12"/>
      <c r="AD1210" s="13"/>
      <c r="AE1210" s="12"/>
      <c r="AF1210" s="11"/>
      <c r="AG1210" s="11"/>
      <c r="AH1210" s="5" t="s">
        <v>0</v>
      </c>
      <c r="AI1210" s="4"/>
    </row>
    <row r="1211" spans="1:35" ht="30.6" customHeight="1" x14ac:dyDescent="0.25">
      <c r="A1211" s="221"/>
      <c r="B1211" s="352"/>
      <c r="C1211" s="274">
        <v>4562</v>
      </c>
      <c r="D1211" s="314">
        <v>42252</v>
      </c>
      <c r="E1211" s="276">
        <v>1.44</v>
      </c>
      <c r="F1211" s="277" t="s">
        <v>21</v>
      </c>
      <c r="G1211" s="227"/>
      <c r="H1211" s="227"/>
      <c r="I1211" s="227"/>
      <c r="J1211" s="319"/>
      <c r="K1211" s="358" t="s">
        <v>1024</v>
      </c>
      <c r="L1211" s="26"/>
      <c r="M1211" s="25"/>
      <c r="N1211" s="23" t="str">
        <f t="shared" si="670"/>
        <v/>
      </c>
      <c r="O1211" s="23" t="str">
        <f t="shared" si="671"/>
        <v>◄</v>
      </c>
      <c r="P1211" s="24"/>
      <c r="Q1211" s="21"/>
      <c r="R1211" s="23" t="str">
        <f t="shared" si="672"/>
        <v/>
      </c>
      <c r="S1211" s="23" t="str">
        <f t="shared" si="673"/>
        <v>◄</v>
      </c>
      <c r="T1211" s="22"/>
      <c r="U1211" s="21"/>
      <c r="V1211" s="20"/>
      <c r="W1211" s="19"/>
      <c r="X1211" s="18">
        <f t="shared" si="674"/>
        <v>0</v>
      </c>
      <c r="Y1211" s="17">
        <f t="shared" si="674"/>
        <v>0</v>
      </c>
      <c r="Z1211" s="16"/>
      <c r="AA1211" s="15">
        <f t="shared" si="675"/>
        <v>0</v>
      </c>
      <c r="AB1211" s="14">
        <f t="shared" si="675"/>
        <v>0</v>
      </c>
      <c r="AC1211" s="12"/>
      <c r="AD1211" s="13"/>
      <c r="AE1211" s="12"/>
      <c r="AF1211" s="11"/>
      <c r="AG1211" s="11"/>
      <c r="AH1211" s="5" t="s">
        <v>0</v>
      </c>
      <c r="AI1211" s="4"/>
    </row>
    <row r="1212" spans="1:35" ht="15" customHeight="1" x14ac:dyDescent="0.25">
      <c r="A1212" s="221"/>
      <c r="B1212" s="352"/>
      <c r="C1212" s="274">
        <v>4563</v>
      </c>
      <c r="D1212" s="314">
        <v>42252</v>
      </c>
      <c r="E1212" s="276">
        <v>1.44</v>
      </c>
      <c r="F1212" s="277" t="s">
        <v>21</v>
      </c>
      <c r="G1212" s="227"/>
      <c r="H1212" s="227"/>
      <c r="I1212" s="227"/>
      <c r="J1212" s="319"/>
      <c r="K1212" s="358" t="s">
        <v>1023</v>
      </c>
      <c r="L1212" s="26"/>
      <c r="M1212" s="25"/>
      <c r="N1212" s="23" t="str">
        <f t="shared" si="670"/>
        <v/>
      </c>
      <c r="O1212" s="23" t="str">
        <f t="shared" si="671"/>
        <v>◄</v>
      </c>
      <c r="P1212" s="24"/>
      <c r="Q1212" s="21"/>
      <c r="R1212" s="23" t="str">
        <f t="shared" si="672"/>
        <v/>
      </c>
      <c r="S1212" s="23" t="str">
        <f t="shared" si="673"/>
        <v>◄</v>
      </c>
      <c r="T1212" s="22"/>
      <c r="U1212" s="21"/>
      <c r="V1212" s="20"/>
      <c r="W1212" s="19"/>
      <c r="X1212" s="18">
        <f t="shared" si="674"/>
        <v>0</v>
      </c>
      <c r="Y1212" s="17">
        <f t="shared" si="674"/>
        <v>0</v>
      </c>
      <c r="Z1212" s="16"/>
      <c r="AA1212" s="15">
        <f t="shared" si="675"/>
        <v>0</v>
      </c>
      <c r="AB1212" s="14">
        <f t="shared" si="675"/>
        <v>0</v>
      </c>
      <c r="AC1212" s="12"/>
      <c r="AD1212" s="13"/>
      <c r="AE1212" s="12"/>
      <c r="AF1212" s="11"/>
      <c r="AG1212" s="11"/>
      <c r="AH1212" s="5" t="s">
        <v>0</v>
      </c>
      <c r="AI1212" s="4"/>
    </row>
    <row r="1213" spans="1:35" ht="15" customHeight="1" x14ac:dyDescent="0.25">
      <c r="A1213" s="221"/>
      <c r="B1213" s="352"/>
      <c r="C1213" s="274">
        <v>4564</v>
      </c>
      <c r="D1213" s="314">
        <v>42252</v>
      </c>
      <c r="E1213" s="276">
        <v>1.44</v>
      </c>
      <c r="F1213" s="277" t="s">
        <v>21</v>
      </c>
      <c r="G1213" s="227"/>
      <c r="H1213" s="227"/>
      <c r="I1213" s="227"/>
      <c r="J1213" s="319"/>
      <c r="K1213" s="358" t="s">
        <v>1022</v>
      </c>
      <c r="L1213" s="26"/>
      <c r="M1213" s="25"/>
      <c r="N1213" s="23" t="str">
        <f t="shared" si="670"/>
        <v/>
      </c>
      <c r="O1213" s="23" t="str">
        <f t="shared" si="671"/>
        <v>◄</v>
      </c>
      <c r="P1213" s="24"/>
      <c r="Q1213" s="21"/>
      <c r="R1213" s="23" t="str">
        <f t="shared" si="672"/>
        <v/>
      </c>
      <c r="S1213" s="23" t="str">
        <f t="shared" si="673"/>
        <v>◄</v>
      </c>
      <c r="T1213" s="22"/>
      <c r="U1213" s="21"/>
      <c r="V1213" s="20"/>
      <c r="W1213" s="19"/>
      <c r="X1213" s="18">
        <f t="shared" si="674"/>
        <v>0</v>
      </c>
      <c r="Y1213" s="17">
        <f t="shared" si="674"/>
        <v>0</v>
      </c>
      <c r="Z1213" s="16"/>
      <c r="AA1213" s="15">
        <f t="shared" si="675"/>
        <v>0</v>
      </c>
      <c r="AB1213" s="14">
        <f t="shared" si="675"/>
        <v>0</v>
      </c>
      <c r="AC1213" s="12"/>
      <c r="AD1213" s="13"/>
      <c r="AE1213" s="12"/>
      <c r="AF1213" s="11"/>
      <c r="AG1213" s="11"/>
      <c r="AH1213" s="5" t="s">
        <v>0</v>
      </c>
      <c r="AI1213" s="4"/>
    </row>
    <row r="1214" spans="1:35" ht="15" customHeight="1" x14ac:dyDescent="0.25">
      <c r="A1214" s="221"/>
      <c r="B1214" s="352"/>
      <c r="C1214" s="281" t="s">
        <v>1021</v>
      </c>
      <c r="D1214" s="314">
        <v>42252</v>
      </c>
      <c r="E1214" s="276">
        <v>2.88</v>
      </c>
      <c r="F1214" s="277" t="s">
        <v>21</v>
      </c>
      <c r="G1214" s="227"/>
      <c r="H1214" s="227"/>
      <c r="I1214" s="227"/>
      <c r="J1214" s="319"/>
      <c r="K1214" s="354" t="s">
        <v>1019</v>
      </c>
      <c r="L1214" s="26"/>
      <c r="M1214" s="25"/>
      <c r="N1214" s="23" t="str">
        <f t="shared" si="670"/>
        <v/>
      </c>
      <c r="O1214" s="23" t="str">
        <f t="shared" si="671"/>
        <v>◄</v>
      </c>
      <c r="P1214" s="24"/>
      <c r="Q1214" s="21"/>
      <c r="R1214" s="23" t="str">
        <f t="shared" si="672"/>
        <v/>
      </c>
      <c r="S1214" s="23" t="str">
        <f t="shared" si="673"/>
        <v>◄</v>
      </c>
      <c r="T1214" s="22"/>
      <c r="U1214" s="21"/>
      <c r="V1214" s="20"/>
      <c r="W1214" s="19"/>
      <c r="X1214" s="18">
        <f t="shared" si="674"/>
        <v>0</v>
      </c>
      <c r="Y1214" s="17">
        <f t="shared" si="674"/>
        <v>0</v>
      </c>
      <c r="Z1214" s="16"/>
      <c r="AA1214" s="15">
        <f t="shared" si="675"/>
        <v>0</v>
      </c>
      <c r="AB1214" s="14">
        <f t="shared" si="675"/>
        <v>0</v>
      </c>
      <c r="AC1214" s="12"/>
      <c r="AD1214" s="13"/>
      <c r="AE1214" s="12"/>
      <c r="AF1214" s="11"/>
      <c r="AG1214" s="11"/>
      <c r="AH1214" s="5" t="s">
        <v>0</v>
      </c>
      <c r="AI1214" s="4"/>
    </row>
    <row r="1215" spans="1:35" ht="15" customHeight="1" x14ac:dyDescent="0.25">
      <c r="A1215" s="221"/>
      <c r="B1215" s="352"/>
      <c r="C1215" s="281" t="s">
        <v>1020</v>
      </c>
      <c r="D1215" s="314">
        <v>42252</v>
      </c>
      <c r="E1215" s="276">
        <v>2.88</v>
      </c>
      <c r="F1215" s="277" t="s">
        <v>21</v>
      </c>
      <c r="G1215" s="227"/>
      <c r="H1215" s="227"/>
      <c r="I1215" s="227"/>
      <c r="J1215" s="319"/>
      <c r="K1215" s="354" t="s">
        <v>1019</v>
      </c>
      <c r="L1215" s="26"/>
      <c r="M1215" s="25"/>
      <c r="N1215" s="23" t="str">
        <f t="shared" si="670"/>
        <v/>
      </c>
      <c r="O1215" s="23" t="str">
        <f t="shared" si="671"/>
        <v>◄</v>
      </c>
      <c r="P1215" s="24"/>
      <c r="Q1215" s="21"/>
      <c r="R1215" s="23" t="str">
        <f t="shared" si="672"/>
        <v/>
      </c>
      <c r="S1215" s="23" t="str">
        <f t="shared" si="673"/>
        <v>◄</v>
      </c>
      <c r="T1215" s="22"/>
      <c r="U1215" s="21"/>
      <c r="V1215" s="20"/>
      <c r="W1215" s="19"/>
      <c r="X1215" s="18">
        <f t="shared" si="674"/>
        <v>0</v>
      </c>
      <c r="Y1215" s="17">
        <f t="shared" si="674"/>
        <v>0</v>
      </c>
      <c r="Z1215" s="16"/>
      <c r="AA1215" s="15">
        <f t="shared" si="675"/>
        <v>0</v>
      </c>
      <c r="AB1215" s="14">
        <f t="shared" si="675"/>
        <v>0</v>
      </c>
      <c r="AC1215" s="12"/>
      <c r="AD1215" s="13"/>
      <c r="AE1215" s="12"/>
      <c r="AF1215" s="11"/>
      <c r="AG1215" s="11"/>
      <c r="AH1215" s="5" t="s">
        <v>0</v>
      </c>
      <c r="AI1215" s="4"/>
    </row>
    <row r="1216" spans="1:35" ht="15" customHeight="1" thickBot="1" x14ac:dyDescent="0.3">
      <c r="A1216" s="221"/>
      <c r="B1216" s="352"/>
      <c r="C1216" s="247" t="s">
        <v>1018</v>
      </c>
      <c r="D1216" s="314">
        <v>42252</v>
      </c>
      <c r="E1216" s="276">
        <v>7.1999999999999993</v>
      </c>
      <c r="F1216" s="277" t="s">
        <v>21</v>
      </c>
      <c r="G1216" s="227"/>
      <c r="H1216" s="227"/>
      <c r="I1216" s="227"/>
      <c r="J1216" s="319"/>
      <c r="K1216" s="355" t="s">
        <v>1017</v>
      </c>
      <c r="L1216" s="26"/>
      <c r="M1216" s="25"/>
      <c r="N1216" s="23" t="str">
        <f t="shared" si="670"/>
        <v/>
      </c>
      <c r="O1216" s="23" t="str">
        <f t="shared" si="671"/>
        <v>◄</v>
      </c>
      <c r="P1216" s="24"/>
      <c r="Q1216" s="21"/>
      <c r="R1216" s="23" t="str">
        <f t="shared" si="672"/>
        <v/>
      </c>
      <c r="S1216" s="23" t="str">
        <f t="shared" si="673"/>
        <v>◄</v>
      </c>
      <c r="T1216" s="22"/>
      <c r="U1216" s="21"/>
      <c r="V1216" s="20"/>
      <c r="W1216" s="19"/>
      <c r="X1216" s="18">
        <f t="shared" si="674"/>
        <v>0</v>
      </c>
      <c r="Y1216" s="17">
        <f t="shared" si="674"/>
        <v>0</v>
      </c>
      <c r="Z1216" s="16"/>
      <c r="AA1216" s="15">
        <f t="shared" si="675"/>
        <v>0</v>
      </c>
      <c r="AB1216" s="14">
        <f t="shared" si="675"/>
        <v>0</v>
      </c>
      <c r="AC1216" s="12"/>
      <c r="AD1216" s="13"/>
      <c r="AE1216" s="12"/>
      <c r="AF1216" s="11"/>
      <c r="AG1216" s="11"/>
      <c r="AH1216" s="5" t="s">
        <v>0</v>
      </c>
      <c r="AI1216" s="4"/>
    </row>
    <row r="1217" spans="1:35" ht="15" customHeight="1" thickTop="1" thickBot="1" x14ac:dyDescent="0.25">
      <c r="A1217" s="214">
        <f>ROWS(A1218:A1221)-1</f>
        <v>3</v>
      </c>
      <c r="B1217" s="351" t="s">
        <v>1016</v>
      </c>
      <c r="C1217" s="351"/>
      <c r="D1217" s="351"/>
      <c r="E1217" s="351"/>
      <c r="F1217" s="356"/>
      <c r="G1217" s="351"/>
      <c r="H1217" s="351"/>
      <c r="I1217" s="351"/>
      <c r="J1217" s="351"/>
      <c r="K1217" s="333"/>
      <c r="L1217" s="6">
        <v>42301</v>
      </c>
      <c r="M1217" s="9" t="s">
        <v>1015</v>
      </c>
      <c r="N1217" s="23"/>
      <c r="O1217" s="33" t="str">
        <f>IF(COUNTIF(N1218:N1221,"?")&gt;0,"?",IF(AND(P1217="◄",Q1217="►"),"◄►",IF(P1217="◄","◄",IF(Q1217="►","►",""))))</f>
        <v>◄</v>
      </c>
      <c r="P1217" s="32" t="str">
        <f>IF(SUM(P1218:P1221)+1=ROWS(P1218:P1221)-COUNTIF(P1218:P1221,"-"),"","◄")</f>
        <v>◄</v>
      </c>
      <c r="Q1217" s="31" t="str">
        <f>IF(SUM(Q1218:Q1221)&gt;0,"►","")</f>
        <v/>
      </c>
      <c r="R1217" s="23"/>
      <c r="S1217" s="33" t="str">
        <f>IF(COUNTIF(R1218:R1221,"?")&gt;0,"?",IF(AND(T1217="◄",U1217="►"),"◄►",IF(T1217="◄","◄",IF(U1217="►","►",""))))</f>
        <v>◄</v>
      </c>
      <c r="T1217" s="32" t="str">
        <f>IF(SUM(T1218:T1221)+1=ROWS(T1218:T1221)-COUNTIF(T1218:T1221,"-"),"","◄")</f>
        <v>◄</v>
      </c>
      <c r="U1217" s="31" t="str">
        <f>IF(SUM(U1218:U1221)&gt;0,"►","")</f>
        <v/>
      </c>
      <c r="V1217" s="10">
        <f>ROWS(V1218:V1221)-1</f>
        <v>3</v>
      </c>
      <c r="W1217" s="30">
        <f>SUM(W1218:W1221)-W1221</f>
        <v>0</v>
      </c>
      <c r="X1217" s="29" t="s">
        <v>17</v>
      </c>
      <c r="Y1217" s="28"/>
      <c r="Z1217" s="30">
        <f>SUM(Z1218:Z1221)-Z1221</f>
        <v>0</v>
      </c>
      <c r="AA1217" s="29" t="s">
        <v>17</v>
      </c>
      <c r="AB1217" s="28"/>
      <c r="AC1217" s="12"/>
      <c r="AD1217" s="13"/>
      <c r="AE1217" s="12"/>
      <c r="AF1217" s="11"/>
      <c r="AG1217" s="11"/>
      <c r="AH1217" s="5" t="s">
        <v>0</v>
      </c>
      <c r="AI1217" s="4"/>
    </row>
    <row r="1218" spans="1:35" ht="15" customHeight="1" x14ac:dyDescent="0.25">
      <c r="A1218" s="221"/>
      <c r="B1218" s="352"/>
      <c r="C1218" s="274" t="s">
        <v>1014</v>
      </c>
      <c r="D1218" s="314">
        <v>42301</v>
      </c>
      <c r="E1218" s="276">
        <v>0.72</v>
      </c>
      <c r="F1218" s="277" t="s">
        <v>13</v>
      </c>
      <c r="G1218" s="227"/>
      <c r="H1218" s="227"/>
      <c r="I1218" s="227"/>
      <c r="J1218" s="319"/>
      <c r="K1218" s="353" t="s">
        <v>1013</v>
      </c>
      <c r="L1218" s="26"/>
      <c r="M1218" s="25"/>
      <c r="N1218" s="23" t="str">
        <f>IF(O1218="?","?","")</f>
        <v/>
      </c>
      <c r="O1218" s="23" t="str">
        <f>IF(AND(P1218="",Q1218&gt;0),"?",IF(P1218="","◄",IF(Q1218&gt;=1,"►","")))</f>
        <v>◄</v>
      </c>
      <c r="P1218" s="24"/>
      <c r="Q1218" s="21"/>
      <c r="R1218" s="23" t="str">
        <f>IF(S1218="?","?","")</f>
        <v/>
      </c>
      <c r="S1218" s="23" t="str">
        <f>IF(AND(T1218="",U1218&gt;0),"?",IF(T1218="","◄",IF(U1218&gt;=1,"►","")))</f>
        <v>◄</v>
      </c>
      <c r="T1218" s="22"/>
      <c r="U1218" s="21"/>
      <c r="V1218" s="20"/>
      <c r="W1218" s="19"/>
      <c r="X1218" s="18">
        <f t="shared" ref="X1218:Y1220" si="676">(P1218*W1218)</f>
        <v>0</v>
      </c>
      <c r="Y1218" s="17">
        <f t="shared" si="676"/>
        <v>0</v>
      </c>
      <c r="Z1218" s="16"/>
      <c r="AA1218" s="15">
        <f t="shared" ref="AA1218:AB1220" si="677">(T1218*Z1218)</f>
        <v>0</v>
      </c>
      <c r="AB1218" s="14">
        <f t="shared" si="677"/>
        <v>0</v>
      </c>
      <c r="AC1218" s="12"/>
      <c r="AD1218" s="13"/>
      <c r="AE1218" s="12"/>
      <c r="AF1218" s="11"/>
      <c r="AG1218" s="11"/>
      <c r="AH1218" s="5" t="s">
        <v>0</v>
      </c>
      <c r="AI1218" s="4"/>
    </row>
    <row r="1219" spans="1:35" ht="15" customHeight="1" x14ac:dyDescent="0.25">
      <c r="A1219" s="221"/>
      <c r="B1219" s="352"/>
      <c r="C1219" s="274">
        <v>4566</v>
      </c>
      <c r="D1219" s="314">
        <v>42301</v>
      </c>
      <c r="E1219" s="276">
        <v>0.72</v>
      </c>
      <c r="F1219" s="277" t="s">
        <v>13</v>
      </c>
      <c r="G1219" s="227"/>
      <c r="H1219" s="227"/>
      <c r="I1219" s="227"/>
      <c r="J1219" s="319"/>
      <c r="K1219" s="358" t="s">
        <v>1012</v>
      </c>
      <c r="L1219" s="26"/>
      <c r="M1219" s="25"/>
      <c r="N1219" s="23" t="str">
        <f>IF(O1219="?","?","")</f>
        <v/>
      </c>
      <c r="O1219" s="23" t="str">
        <f>IF(AND(P1219="",Q1219&gt;0),"?",IF(P1219="","◄",IF(Q1219&gt;=1,"►","")))</f>
        <v>◄</v>
      </c>
      <c r="P1219" s="24"/>
      <c r="Q1219" s="21"/>
      <c r="R1219" s="23" t="str">
        <f>IF(S1219="?","?","")</f>
        <v/>
      </c>
      <c r="S1219" s="23" t="str">
        <f>IF(AND(T1219="",U1219&gt;0),"?",IF(T1219="","◄",IF(U1219&gt;=1,"►","")))</f>
        <v>◄</v>
      </c>
      <c r="T1219" s="22"/>
      <c r="U1219" s="21"/>
      <c r="V1219" s="20"/>
      <c r="W1219" s="19"/>
      <c r="X1219" s="18">
        <f t="shared" si="676"/>
        <v>0</v>
      </c>
      <c r="Y1219" s="17">
        <f t="shared" si="676"/>
        <v>0</v>
      </c>
      <c r="Z1219" s="16"/>
      <c r="AA1219" s="15">
        <f t="shared" si="677"/>
        <v>0</v>
      </c>
      <c r="AB1219" s="14">
        <f t="shared" si="677"/>
        <v>0</v>
      </c>
      <c r="AC1219" s="12"/>
      <c r="AD1219" s="13"/>
      <c r="AE1219" s="12"/>
      <c r="AF1219" s="11"/>
      <c r="AG1219" s="11"/>
      <c r="AH1219" s="5" t="s">
        <v>0</v>
      </c>
      <c r="AI1219" s="4"/>
    </row>
    <row r="1220" spans="1:35" ht="15" customHeight="1" thickBot="1" x14ac:dyDescent="0.3">
      <c r="A1220" s="221"/>
      <c r="B1220" s="352"/>
      <c r="C1220" s="247" t="s">
        <v>1011</v>
      </c>
      <c r="D1220" s="314">
        <v>42301</v>
      </c>
      <c r="E1220" s="276">
        <v>1.44</v>
      </c>
      <c r="F1220" s="277" t="s">
        <v>13</v>
      </c>
      <c r="G1220" s="227"/>
      <c r="H1220" s="227"/>
      <c r="I1220" s="227"/>
      <c r="J1220" s="319"/>
      <c r="K1220" s="355" t="s">
        <v>1010</v>
      </c>
      <c r="L1220" s="26"/>
      <c r="M1220" s="25"/>
      <c r="N1220" s="23" t="str">
        <f>IF(O1220="?","?","")</f>
        <v/>
      </c>
      <c r="O1220" s="23" t="str">
        <f>IF(AND(P1220="",Q1220&gt;0),"?",IF(P1220="","◄",IF(Q1220&gt;=1,"►","")))</f>
        <v>◄</v>
      </c>
      <c r="P1220" s="24"/>
      <c r="Q1220" s="21"/>
      <c r="R1220" s="23" t="str">
        <f>IF(S1220="?","?","")</f>
        <v/>
      </c>
      <c r="S1220" s="23" t="str">
        <f>IF(AND(T1220="",U1220&gt;0),"?",IF(T1220="","◄",IF(U1220&gt;=1,"►","")))</f>
        <v>◄</v>
      </c>
      <c r="T1220" s="22"/>
      <c r="U1220" s="21"/>
      <c r="V1220" s="20"/>
      <c r="W1220" s="19"/>
      <c r="X1220" s="18">
        <f t="shared" si="676"/>
        <v>0</v>
      </c>
      <c r="Y1220" s="17">
        <f t="shared" si="676"/>
        <v>0</v>
      </c>
      <c r="Z1220" s="16"/>
      <c r="AA1220" s="15">
        <f t="shared" si="677"/>
        <v>0</v>
      </c>
      <c r="AB1220" s="14">
        <f t="shared" si="677"/>
        <v>0</v>
      </c>
      <c r="AC1220" s="12"/>
      <c r="AD1220" s="13"/>
      <c r="AE1220" s="12"/>
      <c r="AF1220" s="11"/>
      <c r="AG1220" s="11"/>
      <c r="AH1220" s="5" t="s">
        <v>0</v>
      </c>
      <c r="AI1220" s="4"/>
    </row>
    <row r="1221" spans="1:35" ht="15" customHeight="1" thickTop="1" thickBot="1" x14ac:dyDescent="0.25">
      <c r="A1221" s="214">
        <f>ROWS(A1222:A1232)-1</f>
        <v>10</v>
      </c>
      <c r="B1221" s="351" t="s">
        <v>1009</v>
      </c>
      <c r="C1221" s="351"/>
      <c r="D1221" s="351"/>
      <c r="E1221" s="351"/>
      <c r="F1221" s="356"/>
      <c r="G1221" s="351"/>
      <c r="H1221" s="351"/>
      <c r="I1221" s="351"/>
      <c r="J1221" s="351"/>
      <c r="K1221" s="333"/>
      <c r="L1221" s="6">
        <v>42301</v>
      </c>
      <c r="M1221" s="9" t="s">
        <v>1008</v>
      </c>
      <c r="N1221" s="23"/>
      <c r="O1221" s="33" t="str">
        <f>IF(COUNTIF(N1222:N1232,"?")&gt;0,"?",IF(AND(P1221="◄",Q1221="►"),"◄►",IF(P1221="◄","◄",IF(Q1221="►","►",""))))</f>
        <v>◄</v>
      </c>
      <c r="P1221" s="32" t="str">
        <f>IF(SUM(P1222:P1232)+1=ROWS(P1222:P1232)-COUNTIF(P1222:P1232,"-"),"","◄")</f>
        <v>◄</v>
      </c>
      <c r="Q1221" s="31" t="str">
        <f>IF(SUM(Q1222:Q1232)&gt;0,"►","")</f>
        <v/>
      </c>
      <c r="R1221" s="23"/>
      <c r="S1221" s="33" t="str">
        <f>IF(COUNTIF(R1222:R1232,"?")&gt;0,"?",IF(AND(T1221="◄",U1221="►"),"◄►",IF(T1221="◄","◄",IF(U1221="►","►",""))))</f>
        <v>◄</v>
      </c>
      <c r="T1221" s="32" t="str">
        <f>IF(SUM(T1222:T1232)+1=ROWS(T1222:T1232)-COUNTIF(T1222:T1232,"-"),"","◄")</f>
        <v>◄</v>
      </c>
      <c r="U1221" s="31" t="str">
        <f>IF(SUM(U1222:U1232)&gt;0,"►","")</f>
        <v/>
      </c>
      <c r="V1221" s="10">
        <f>ROWS(V1222:V1232)-1</f>
        <v>10</v>
      </c>
      <c r="W1221" s="30">
        <f>SUM(W1222:W1232)-W1232</f>
        <v>0</v>
      </c>
      <c r="X1221" s="29" t="s">
        <v>17</v>
      </c>
      <c r="Y1221" s="28"/>
      <c r="Z1221" s="30">
        <f>SUM(Z1222:Z1232)-Z1232</f>
        <v>0</v>
      </c>
      <c r="AA1221" s="29" t="s">
        <v>17</v>
      </c>
      <c r="AB1221" s="28"/>
      <c r="AC1221" s="12"/>
      <c r="AD1221" s="13"/>
      <c r="AE1221" s="12"/>
      <c r="AF1221" s="11"/>
      <c r="AG1221" s="11"/>
      <c r="AH1221" s="5" t="s">
        <v>0</v>
      </c>
      <c r="AI1221" s="4"/>
    </row>
    <row r="1222" spans="1:35" ht="15" customHeight="1" x14ac:dyDescent="0.25">
      <c r="A1222" s="221"/>
      <c r="B1222" s="352"/>
      <c r="C1222" s="274" t="s">
        <v>1004</v>
      </c>
      <c r="D1222" s="314">
        <v>42301</v>
      </c>
      <c r="E1222" s="276">
        <v>0.72</v>
      </c>
      <c r="F1222" s="277" t="s">
        <v>13</v>
      </c>
      <c r="G1222" s="227"/>
      <c r="H1222" s="227"/>
      <c r="I1222" s="227"/>
      <c r="J1222" s="319"/>
      <c r="K1222" s="354" t="s">
        <v>183</v>
      </c>
      <c r="L1222" s="26"/>
      <c r="M1222" s="25"/>
      <c r="N1222" s="23" t="str">
        <f t="shared" ref="N1222:N1231" si="678">IF(O1222="?","?","")</f>
        <v/>
      </c>
      <c r="O1222" s="23" t="str">
        <f t="shared" ref="O1222:O1231" si="679">IF(AND(P1222="",Q1222&gt;0),"?",IF(P1222="","◄",IF(Q1222&gt;=1,"►","")))</f>
        <v>◄</v>
      </c>
      <c r="P1222" s="24"/>
      <c r="Q1222" s="21"/>
      <c r="R1222" s="23" t="str">
        <f t="shared" ref="R1222:R1231" si="680">IF(S1222="?","?","")</f>
        <v/>
      </c>
      <c r="S1222" s="23" t="str">
        <f t="shared" ref="S1222:S1231" si="681">IF(AND(T1222="",U1222&gt;0),"?",IF(T1222="","◄",IF(U1222&gt;=1,"►","")))</f>
        <v>◄</v>
      </c>
      <c r="T1222" s="22"/>
      <c r="U1222" s="21"/>
      <c r="V1222" s="20"/>
      <c r="W1222" s="19"/>
      <c r="X1222" s="18">
        <f t="shared" ref="X1222:X1231" si="682">(P1222*W1222)</f>
        <v>0</v>
      </c>
      <c r="Y1222" s="17">
        <f t="shared" ref="Y1222:Y1231" si="683">(Q1222*X1222)</f>
        <v>0</v>
      </c>
      <c r="Z1222" s="16"/>
      <c r="AA1222" s="15">
        <f t="shared" ref="AA1222:AA1231" si="684">(T1222*Z1222)</f>
        <v>0</v>
      </c>
      <c r="AB1222" s="14">
        <f t="shared" ref="AB1222:AB1231" si="685">(U1222*AA1222)</f>
        <v>0</v>
      </c>
      <c r="AC1222" s="12"/>
      <c r="AD1222" s="13"/>
      <c r="AE1222" s="12"/>
      <c r="AF1222" s="11"/>
      <c r="AG1222" s="11"/>
      <c r="AH1222" s="5" t="s">
        <v>0</v>
      </c>
      <c r="AI1222" s="4"/>
    </row>
    <row r="1223" spans="1:35" ht="15" customHeight="1" x14ac:dyDescent="0.25">
      <c r="A1223" s="221"/>
      <c r="B1223" s="352"/>
      <c r="C1223" s="281" t="s">
        <v>1007</v>
      </c>
      <c r="D1223" s="314">
        <v>42301</v>
      </c>
      <c r="E1223" s="276">
        <v>0.72</v>
      </c>
      <c r="F1223" s="277" t="s">
        <v>13</v>
      </c>
      <c r="G1223" s="227"/>
      <c r="H1223" s="227"/>
      <c r="I1223" s="227"/>
      <c r="J1223" s="274" t="s">
        <v>1004</v>
      </c>
      <c r="K1223" s="354" t="s">
        <v>8</v>
      </c>
      <c r="L1223" s="26"/>
      <c r="M1223" s="25"/>
      <c r="N1223" s="23" t="str">
        <f t="shared" si="678"/>
        <v/>
      </c>
      <c r="O1223" s="23" t="str">
        <f t="shared" si="679"/>
        <v>◄</v>
      </c>
      <c r="P1223" s="24"/>
      <c r="Q1223" s="21"/>
      <c r="R1223" s="23" t="str">
        <f t="shared" si="680"/>
        <v/>
      </c>
      <c r="S1223" s="23" t="str">
        <f t="shared" si="681"/>
        <v>◄</v>
      </c>
      <c r="T1223" s="22"/>
      <c r="U1223" s="21"/>
      <c r="V1223" s="20"/>
      <c r="W1223" s="19"/>
      <c r="X1223" s="18">
        <f t="shared" si="682"/>
        <v>0</v>
      </c>
      <c r="Y1223" s="17">
        <f t="shared" si="683"/>
        <v>0</v>
      </c>
      <c r="Z1223" s="16"/>
      <c r="AA1223" s="15">
        <f t="shared" si="684"/>
        <v>0</v>
      </c>
      <c r="AB1223" s="14">
        <f t="shared" si="685"/>
        <v>0</v>
      </c>
      <c r="AC1223" s="12"/>
      <c r="AD1223" s="13"/>
      <c r="AE1223" s="12"/>
      <c r="AF1223" s="11"/>
      <c r="AG1223" s="11"/>
      <c r="AH1223" s="5" t="s">
        <v>0</v>
      </c>
      <c r="AI1223" s="4"/>
    </row>
    <row r="1224" spans="1:35" ht="15" customHeight="1" x14ac:dyDescent="0.25">
      <c r="A1224" s="221"/>
      <c r="B1224" s="352"/>
      <c r="C1224" s="281" t="s">
        <v>1006</v>
      </c>
      <c r="D1224" s="314">
        <v>42301</v>
      </c>
      <c r="E1224" s="276">
        <v>0.72</v>
      </c>
      <c r="F1224" s="277" t="s">
        <v>13</v>
      </c>
      <c r="G1224" s="227"/>
      <c r="H1224" s="227"/>
      <c r="I1224" s="227"/>
      <c r="J1224" s="274" t="s">
        <v>1004</v>
      </c>
      <c r="K1224" s="354" t="s">
        <v>181</v>
      </c>
      <c r="L1224" s="26"/>
      <c r="M1224" s="25"/>
      <c r="N1224" s="23" t="str">
        <f t="shared" si="678"/>
        <v/>
      </c>
      <c r="O1224" s="23" t="str">
        <f t="shared" si="679"/>
        <v>◄</v>
      </c>
      <c r="P1224" s="24"/>
      <c r="Q1224" s="21"/>
      <c r="R1224" s="23" t="str">
        <f t="shared" si="680"/>
        <v/>
      </c>
      <c r="S1224" s="23" t="str">
        <f t="shared" si="681"/>
        <v>◄</v>
      </c>
      <c r="T1224" s="22"/>
      <c r="U1224" s="21"/>
      <c r="V1224" s="20"/>
      <c r="W1224" s="19"/>
      <c r="X1224" s="18">
        <f t="shared" si="682"/>
        <v>0</v>
      </c>
      <c r="Y1224" s="17">
        <f t="shared" si="683"/>
        <v>0</v>
      </c>
      <c r="Z1224" s="16"/>
      <c r="AA1224" s="15">
        <f t="shared" si="684"/>
        <v>0</v>
      </c>
      <c r="AB1224" s="14">
        <f t="shared" si="685"/>
        <v>0</v>
      </c>
      <c r="AC1224" s="12"/>
      <c r="AD1224" s="13"/>
      <c r="AE1224" s="12"/>
      <c r="AF1224" s="11"/>
      <c r="AG1224" s="11"/>
      <c r="AH1224" s="5" t="s">
        <v>0</v>
      </c>
      <c r="AI1224" s="4"/>
    </row>
    <row r="1225" spans="1:35" ht="15" customHeight="1" x14ac:dyDescent="0.25">
      <c r="A1225" s="221"/>
      <c r="B1225" s="352"/>
      <c r="C1225" s="281" t="s">
        <v>1005</v>
      </c>
      <c r="D1225" s="314">
        <v>42301</v>
      </c>
      <c r="E1225" s="276">
        <v>0.72</v>
      </c>
      <c r="F1225" s="277" t="s">
        <v>13</v>
      </c>
      <c r="G1225" s="227"/>
      <c r="H1225" s="227"/>
      <c r="I1225" s="227"/>
      <c r="J1225" s="274" t="s">
        <v>1004</v>
      </c>
      <c r="K1225" s="354" t="s">
        <v>491</v>
      </c>
      <c r="L1225" s="26"/>
      <c r="M1225" s="25"/>
      <c r="N1225" s="23" t="str">
        <f t="shared" si="678"/>
        <v/>
      </c>
      <c r="O1225" s="23" t="str">
        <f t="shared" si="679"/>
        <v>◄</v>
      </c>
      <c r="P1225" s="24"/>
      <c r="Q1225" s="21"/>
      <c r="R1225" s="23" t="str">
        <f t="shared" si="680"/>
        <v/>
      </c>
      <c r="S1225" s="23" t="str">
        <f t="shared" si="681"/>
        <v>◄</v>
      </c>
      <c r="T1225" s="22"/>
      <c r="U1225" s="21"/>
      <c r="V1225" s="20"/>
      <c r="W1225" s="19"/>
      <c r="X1225" s="18">
        <f t="shared" si="682"/>
        <v>0</v>
      </c>
      <c r="Y1225" s="17">
        <f t="shared" si="683"/>
        <v>0</v>
      </c>
      <c r="Z1225" s="16"/>
      <c r="AA1225" s="15">
        <f t="shared" si="684"/>
        <v>0</v>
      </c>
      <c r="AB1225" s="14">
        <f t="shared" si="685"/>
        <v>0</v>
      </c>
      <c r="AC1225" s="12"/>
      <c r="AD1225" s="13"/>
      <c r="AE1225" s="12"/>
      <c r="AF1225" s="11"/>
      <c r="AG1225" s="11"/>
      <c r="AH1225" s="5" t="s">
        <v>0</v>
      </c>
      <c r="AI1225" s="4"/>
    </row>
    <row r="1226" spans="1:35" ht="15" customHeight="1" x14ac:dyDescent="0.25">
      <c r="A1226" s="221"/>
      <c r="B1226" s="352"/>
      <c r="C1226" s="247" t="s">
        <v>1003</v>
      </c>
      <c r="D1226" s="314">
        <v>42301</v>
      </c>
      <c r="E1226" s="276">
        <v>7.1999999999999993</v>
      </c>
      <c r="F1226" s="277" t="s">
        <v>13</v>
      </c>
      <c r="G1226" s="227"/>
      <c r="H1226" s="227"/>
      <c r="I1226" s="227"/>
      <c r="J1226" s="319"/>
      <c r="K1226" s="355" t="s">
        <v>998</v>
      </c>
      <c r="L1226" s="26"/>
      <c r="M1226" s="25"/>
      <c r="N1226" s="23" t="str">
        <f t="shared" si="678"/>
        <v/>
      </c>
      <c r="O1226" s="23" t="str">
        <f t="shared" si="679"/>
        <v>◄</v>
      </c>
      <c r="P1226" s="24"/>
      <c r="Q1226" s="21"/>
      <c r="R1226" s="23" t="str">
        <f t="shared" si="680"/>
        <v/>
      </c>
      <c r="S1226" s="23" t="str">
        <f t="shared" si="681"/>
        <v>◄</v>
      </c>
      <c r="T1226" s="22"/>
      <c r="U1226" s="21"/>
      <c r="V1226" s="20"/>
      <c r="W1226" s="19"/>
      <c r="X1226" s="18">
        <f t="shared" si="682"/>
        <v>0</v>
      </c>
      <c r="Y1226" s="17">
        <f t="shared" si="683"/>
        <v>0</v>
      </c>
      <c r="Z1226" s="16"/>
      <c r="AA1226" s="15">
        <f t="shared" si="684"/>
        <v>0</v>
      </c>
      <c r="AB1226" s="14">
        <f t="shared" si="685"/>
        <v>0</v>
      </c>
      <c r="AC1226" s="12"/>
      <c r="AD1226" s="13"/>
      <c r="AE1226" s="12"/>
      <c r="AF1226" s="11"/>
      <c r="AG1226" s="11"/>
      <c r="AH1226" s="5" t="s">
        <v>0</v>
      </c>
      <c r="AI1226" s="4"/>
    </row>
    <row r="1227" spans="1:35" ht="15" customHeight="1" x14ac:dyDescent="0.25">
      <c r="A1227" s="221"/>
      <c r="B1227" s="352"/>
      <c r="C1227" s="274">
        <v>4568</v>
      </c>
      <c r="D1227" s="314">
        <v>42301</v>
      </c>
      <c r="E1227" s="276">
        <v>1.1000000000000001</v>
      </c>
      <c r="F1227" s="277" t="s">
        <v>13</v>
      </c>
      <c r="G1227" s="227"/>
      <c r="H1227" s="227"/>
      <c r="I1227" s="227"/>
      <c r="J1227" s="319"/>
      <c r="K1227" s="366" t="s">
        <v>8</v>
      </c>
      <c r="L1227" s="26"/>
      <c r="M1227" s="25"/>
      <c r="N1227" s="23" t="str">
        <f t="shared" si="678"/>
        <v/>
      </c>
      <c r="O1227" s="23" t="str">
        <f t="shared" si="679"/>
        <v>◄</v>
      </c>
      <c r="P1227" s="24"/>
      <c r="Q1227" s="21"/>
      <c r="R1227" s="23" t="str">
        <f t="shared" si="680"/>
        <v/>
      </c>
      <c r="S1227" s="23" t="str">
        <f t="shared" si="681"/>
        <v>◄</v>
      </c>
      <c r="T1227" s="22"/>
      <c r="U1227" s="21"/>
      <c r="V1227" s="20"/>
      <c r="W1227" s="19"/>
      <c r="X1227" s="18">
        <f t="shared" si="682"/>
        <v>0</v>
      </c>
      <c r="Y1227" s="17">
        <f t="shared" si="683"/>
        <v>0</v>
      </c>
      <c r="Z1227" s="16"/>
      <c r="AA1227" s="15">
        <f t="shared" si="684"/>
        <v>0</v>
      </c>
      <c r="AB1227" s="14">
        <f t="shared" si="685"/>
        <v>0</v>
      </c>
      <c r="AC1227" s="12"/>
      <c r="AD1227" s="13"/>
      <c r="AE1227" s="12"/>
      <c r="AF1227" s="11"/>
      <c r="AG1227" s="11"/>
      <c r="AH1227" s="5" t="s">
        <v>0</v>
      </c>
      <c r="AI1227" s="4"/>
    </row>
    <row r="1228" spans="1:35" ht="15" customHeight="1" x14ac:dyDescent="0.25">
      <c r="A1228" s="221"/>
      <c r="B1228" s="352"/>
      <c r="C1228" s="281" t="s">
        <v>1002</v>
      </c>
      <c r="D1228" s="314">
        <v>42301</v>
      </c>
      <c r="E1228" s="276">
        <v>1.1000000000000001</v>
      </c>
      <c r="F1228" s="277" t="s">
        <v>13</v>
      </c>
      <c r="G1228" s="227"/>
      <c r="H1228" s="227"/>
      <c r="I1228" s="227"/>
      <c r="J1228" s="274">
        <v>4568</v>
      </c>
      <c r="K1228" s="366" t="s">
        <v>8</v>
      </c>
      <c r="L1228" s="26"/>
      <c r="M1228" s="25"/>
      <c r="N1228" s="23" t="str">
        <f t="shared" si="678"/>
        <v/>
      </c>
      <c r="O1228" s="23" t="str">
        <f t="shared" si="679"/>
        <v>◄</v>
      </c>
      <c r="P1228" s="24"/>
      <c r="Q1228" s="21"/>
      <c r="R1228" s="23" t="str">
        <f t="shared" si="680"/>
        <v/>
      </c>
      <c r="S1228" s="23" t="str">
        <f t="shared" si="681"/>
        <v>◄</v>
      </c>
      <c r="T1228" s="22"/>
      <c r="U1228" s="21"/>
      <c r="V1228" s="20"/>
      <c r="W1228" s="19"/>
      <c r="X1228" s="18">
        <f t="shared" si="682"/>
        <v>0</v>
      </c>
      <c r="Y1228" s="17">
        <f t="shared" si="683"/>
        <v>0</v>
      </c>
      <c r="Z1228" s="16"/>
      <c r="AA1228" s="15">
        <f t="shared" si="684"/>
        <v>0</v>
      </c>
      <c r="AB1228" s="14">
        <f t="shared" si="685"/>
        <v>0</v>
      </c>
      <c r="AC1228" s="12"/>
      <c r="AD1228" s="13"/>
      <c r="AE1228" s="12"/>
      <c r="AF1228" s="11"/>
      <c r="AG1228" s="11"/>
      <c r="AH1228" s="5" t="s">
        <v>0</v>
      </c>
      <c r="AI1228" s="4"/>
    </row>
    <row r="1229" spans="1:35" ht="15" customHeight="1" x14ac:dyDescent="0.25">
      <c r="A1229" s="221"/>
      <c r="B1229" s="352"/>
      <c r="C1229" s="281" t="s">
        <v>1001</v>
      </c>
      <c r="D1229" s="314">
        <v>42301</v>
      </c>
      <c r="E1229" s="276">
        <v>1.1000000000000001</v>
      </c>
      <c r="F1229" s="277" t="s">
        <v>13</v>
      </c>
      <c r="G1229" s="227"/>
      <c r="H1229" s="227"/>
      <c r="I1229" s="227"/>
      <c r="J1229" s="274">
        <v>4568</v>
      </c>
      <c r="K1229" s="366" t="s">
        <v>8</v>
      </c>
      <c r="L1229" s="26"/>
      <c r="M1229" s="25"/>
      <c r="N1229" s="23" t="str">
        <f t="shared" si="678"/>
        <v/>
      </c>
      <c r="O1229" s="23" t="str">
        <f t="shared" si="679"/>
        <v>◄</v>
      </c>
      <c r="P1229" s="24"/>
      <c r="Q1229" s="21"/>
      <c r="R1229" s="23" t="str">
        <f t="shared" si="680"/>
        <v/>
      </c>
      <c r="S1229" s="23" t="str">
        <f t="shared" si="681"/>
        <v>◄</v>
      </c>
      <c r="T1229" s="22"/>
      <c r="U1229" s="21"/>
      <c r="V1229" s="20"/>
      <c r="W1229" s="19"/>
      <c r="X1229" s="18">
        <f t="shared" si="682"/>
        <v>0</v>
      </c>
      <c r="Y1229" s="17">
        <f t="shared" si="683"/>
        <v>0</v>
      </c>
      <c r="Z1229" s="16"/>
      <c r="AA1229" s="15">
        <f t="shared" si="684"/>
        <v>0</v>
      </c>
      <c r="AB1229" s="14">
        <f t="shared" si="685"/>
        <v>0</v>
      </c>
      <c r="AC1229" s="12"/>
      <c r="AD1229" s="13"/>
      <c r="AE1229" s="12"/>
      <c r="AF1229" s="11"/>
      <c r="AG1229" s="11"/>
      <c r="AH1229" s="5" t="s">
        <v>0</v>
      </c>
      <c r="AI1229" s="4"/>
    </row>
    <row r="1230" spans="1:35" ht="15" customHeight="1" x14ac:dyDescent="0.25">
      <c r="A1230" s="221"/>
      <c r="B1230" s="352"/>
      <c r="C1230" s="281" t="s">
        <v>1000</v>
      </c>
      <c r="D1230" s="314">
        <v>42301</v>
      </c>
      <c r="E1230" s="276">
        <v>1.1000000000000001</v>
      </c>
      <c r="F1230" s="277" t="s">
        <v>13</v>
      </c>
      <c r="G1230" s="227"/>
      <c r="H1230" s="227"/>
      <c r="I1230" s="227"/>
      <c r="J1230" s="274">
        <v>4568</v>
      </c>
      <c r="K1230" s="366" t="s">
        <v>8</v>
      </c>
      <c r="L1230" s="26"/>
      <c r="M1230" s="25"/>
      <c r="N1230" s="23" t="str">
        <f t="shared" si="678"/>
        <v/>
      </c>
      <c r="O1230" s="23" t="str">
        <f t="shared" si="679"/>
        <v>◄</v>
      </c>
      <c r="P1230" s="24"/>
      <c r="Q1230" s="21"/>
      <c r="R1230" s="23" t="str">
        <f t="shared" si="680"/>
        <v/>
      </c>
      <c r="S1230" s="23" t="str">
        <f t="shared" si="681"/>
        <v>◄</v>
      </c>
      <c r="T1230" s="22"/>
      <c r="U1230" s="21"/>
      <c r="V1230" s="20"/>
      <c r="W1230" s="19"/>
      <c r="X1230" s="18">
        <f t="shared" si="682"/>
        <v>0</v>
      </c>
      <c r="Y1230" s="17">
        <f t="shared" si="683"/>
        <v>0</v>
      </c>
      <c r="Z1230" s="16"/>
      <c r="AA1230" s="15">
        <f t="shared" si="684"/>
        <v>0</v>
      </c>
      <c r="AB1230" s="14">
        <f t="shared" si="685"/>
        <v>0</v>
      </c>
      <c r="AC1230" s="12"/>
      <c r="AD1230" s="13"/>
      <c r="AE1230" s="12"/>
      <c r="AF1230" s="11"/>
      <c r="AG1230" s="11"/>
      <c r="AH1230" s="5" t="s">
        <v>0</v>
      </c>
      <c r="AI1230" s="4"/>
    </row>
    <row r="1231" spans="1:35" ht="15" customHeight="1" thickBot="1" x14ac:dyDescent="0.3">
      <c r="A1231" s="221"/>
      <c r="B1231" s="352"/>
      <c r="C1231" s="247" t="s">
        <v>999</v>
      </c>
      <c r="D1231" s="314">
        <v>42301</v>
      </c>
      <c r="E1231" s="276">
        <v>11</v>
      </c>
      <c r="F1231" s="277" t="s">
        <v>13</v>
      </c>
      <c r="G1231" s="227"/>
      <c r="H1231" s="227"/>
      <c r="I1231" s="227"/>
      <c r="J1231" s="319"/>
      <c r="K1231" s="355" t="s">
        <v>998</v>
      </c>
      <c r="L1231" s="26"/>
      <c r="M1231" s="25"/>
      <c r="N1231" s="23" t="str">
        <f t="shared" si="678"/>
        <v/>
      </c>
      <c r="O1231" s="23" t="str">
        <f t="shared" si="679"/>
        <v>◄</v>
      </c>
      <c r="P1231" s="24"/>
      <c r="Q1231" s="21"/>
      <c r="R1231" s="23" t="str">
        <f t="shared" si="680"/>
        <v/>
      </c>
      <c r="S1231" s="23" t="str">
        <f t="shared" si="681"/>
        <v>◄</v>
      </c>
      <c r="T1231" s="22"/>
      <c r="U1231" s="21"/>
      <c r="V1231" s="20"/>
      <c r="W1231" s="19"/>
      <c r="X1231" s="18">
        <f t="shared" si="682"/>
        <v>0</v>
      </c>
      <c r="Y1231" s="17">
        <f t="shared" si="683"/>
        <v>0</v>
      </c>
      <c r="Z1231" s="16"/>
      <c r="AA1231" s="15">
        <f t="shared" si="684"/>
        <v>0</v>
      </c>
      <c r="AB1231" s="14">
        <f t="shared" si="685"/>
        <v>0</v>
      </c>
      <c r="AC1231" s="12"/>
      <c r="AD1231" s="13"/>
      <c r="AE1231" s="12"/>
      <c r="AF1231" s="11"/>
      <c r="AG1231" s="11"/>
      <c r="AH1231" s="5" t="s">
        <v>0</v>
      </c>
      <c r="AI1231" s="4"/>
    </row>
    <row r="1232" spans="1:35" ht="15" customHeight="1" thickTop="1" thickBot="1" x14ac:dyDescent="0.25">
      <c r="A1232" s="214">
        <f>ROWS(A1233:A1240)-1</f>
        <v>7</v>
      </c>
      <c r="B1232" s="334" t="s">
        <v>997</v>
      </c>
      <c r="C1232" s="334"/>
      <c r="D1232" s="334"/>
      <c r="E1232" s="334"/>
      <c r="F1232" s="335"/>
      <c r="G1232" s="334"/>
      <c r="H1232" s="334"/>
      <c r="I1232" s="334"/>
      <c r="J1232" s="334"/>
      <c r="K1232" s="333"/>
      <c r="L1232" s="6">
        <v>42441</v>
      </c>
      <c r="M1232" s="56" t="s">
        <v>996</v>
      </c>
      <c r="N1232" s="23"/>
      <c r="O1232" s="33" t="str">
        <f>IF(COUNTIF(N1233:N1240,"?")&gt;0,"?",IF(AND(P1232="◄",Q1232="►"),"◄►",IF(P1232="◄","◄",IF(Q1232="►","►",""))))</f>
        <v>◄</v>
      </c>
      <c r="P1232" s="32" t="str">
        <f>IF(SUM(P1233:P1240)+1=ROWS(P1233:P1240)-COUNTIF(P1233:P1240,"-"),"","◄")</f>
        <v>◄</v>
      </c>
      <c r="Q1232" s="31" t="str">
        <f>IF(SUM(Q1233:Q1240)&gt;0,"►","")</f>
        <v/>
      </c>
      <c r="R1232" s="23"/>
      <c r="S1232" s="33" t="str">
        <f>IF(COUNTIF(R1233:R1240,"?")&gt;0,"?",IF(AND(T1232="◄",U1232="►"),"◄►",IF(T1232="◄","◄",IF(U1232="►","►",""))))</f>
        <v>◄</v>
      </c>
      <c r="T1232" s="32" t="str">
        <f>IF(SUM(T1233:T1240)+1=ROWS(T1233:T1240)-COUNTIF(T1233:T1240,"-"),"","◄")</f>
        <v>◄</v>
      </c>
      <c r="U1232" s="31" t="str">
        <f>IF(SUM(U1233:U1240)&gt;0,"►","")</f>
        <v/>
      </c>
      <c r="V1232" s="10">
        <f>ROWS(V1233:V1240)-1</f>
        <v>7</v>
      </c>
      <c r="W1232" s="30">
        <f>SUM(W1233:W1240)-W1240</f>
        <v>0</v>
      </c>
      <c r="X1232" s="29" t="s">
        <v>17</v>
      </c>
      <c r="Y1232" s="28"/>
      <c r="Z1232" s="30">
        <f>SUM(Z1233:Z1240)-Z1240</f>
        <v>0</v>
      </c>
      <c r="AA1232" s="29" t="s">
        <v>17</v>
      </c>
      <c r="AB1232" s="28"/>
      <c r="AC1232" s="43" t="str">
        <f>IF(AD1232="◄","◄",IF(AD1232="ok","►",""))</f>
        <v>◄</v>
      </c>
      <c r="AD1232" s="42" t="str">
        <f>IF(AD1233&gt;0,"OK","◄")</f>
        <v>◄</v>
      </c>
      <c r="AE1232" s="41" t="str">
        <f>IF(AND(AF1232="◄",AG1232="►"),"◄?►",IF(AF1232="◄","◄",IF(AG1232="►","►","")))</f>
        <v>◄</v>
      </c>
      <c r="AF1232" s="32" t="str">
        <f>IF(AF1233&gt;0,"","◄")</f>
        <v>◄</v>
      </c>
      <c r="AG1232" s="31" t="str">
        <f>IF(AG1233&gt;0,"►","")</f>
        <v/>
      </c>
      <c r="AH1232" s="5" t="s">
        <v>0</v>
      </c>
      <c r="AI1232" s="4"/>
    </row>
    <row r="1233" spans="1:35" ht="15" customHeight="1" x14ac:dyDescent="0.25">
      <c r="A1233" s="221"/>
      <c r="B1233" s="240"/>
      <c r="C1233" s="367" t="s">
        <v>990</v>
      </c>
      <c r="D1233" s="275">
        <v>42441</v>
      </c>
      <c r="E1233" s="276">
        <v>1.48</v>
      </c>
      <c r="F1233" s="342" t="s">
        <v>13</v>
      </c>
      <c r="G1233" s="227"/>
      <c r="H1233" s="227"/>
      <c r="I1233" s="227"/>
      <c r="J1233" s="227"/>
      <c r="K1233" s="228" t="s">
        <v>995</v>
      </c>
      <c r="L1233" s="26"/>
      <c r="M1233" s="25"/>
      <c r="N1233" s="23" t="str">
        <f t="shared" ref="N1233:N1239" si="686">IF(O1233="?","?","")</f>
        <v/>
      </c>
      <c r="O1233" s="23" t="str">
        <f t="shared" ref="O1233:O1239" si="687">IF(AND(P1233="",Q1233&gt;0),"?",IF(P1233="","◄",IF(Q1233&gt;=1,"►","")))</f>
        <v>◄</v>
      </c>
      <c r="P1233" s="24"/>
      <c r="Q1233" s="21"/>
      <c r="R1233" s="23" t="str">
        <f t="shared" ref="R1233:R1239" si="688">IF(S1233="?","?","")</f>
        <v/>
      </c>
      <c r="S1233" s="23" t="str">
        <f t="shared" ref="S1233:S1239" si="689">IF(AND(T1233="",U1233&gt;0),"?",IF(T1233="","◄",IF(U1233&gt;=1,"►","")))</f>
        <v>◄</v>
      </c>
      <c r="T1233" s="22"/>
      <c r="U1233" s="21"/>
      <c r="V1233" s="20"/>
      <c r="W1233" s="19"/>
      <c r="X1233" s="18">
        <f t="shared" ref="X1233:Y1239" si="690">(P1233*W1233)</f>
        <v>0</v>
      </c>
      <c r="Y1233" s="17">
        <f t="shared" si="690"/>
        <v>0</v>
      </c>
      <c r="Z1233" s="16"/>
      <c r="AA1233" s="15">
        <f t="shared" ref="AA1233:AB1239" si="691">(T1233*Z1233)</f>
        <v>0</v>
      </c>
      <c r="AB1233" s="14">
        <f t="shared" si="691"/>
        <v>0</v>
      </c>
      <c r="AC1233" s="39" t="str">
        <f>IF(AD1233&gt;0,"ok","◄")</f>
        <v>◄</v>
      </c>
      <c r="AD1233" s="40"/>
      <c r="AE1233" s="39" t="str">
        <f>IF(AND(AF1233="",AG1233&gt;0),"?",IF(AF1233="","◄",IF(AG1233&gt;=1,"►","")))</f>
        <v>◄</v>
      </c>
      <c r="AF1233" s="38"/>
      <c r="AG1233" s="37"/>
      <c r="AH1233" s="5" t="s">
        <v>0</v>
      </c>
      <c r="AI1233" s="4"/>
    </row>
    <row r="1234" spans="1:35" ht="15" customHeight="1" x14ac:dyDescent="0.25">
      <c r="A1234" s="221"/>
      <c r="B1234" s="240"/>
      <c r="C1234" s="367">
        <v>4570</v>
      </c>
      <c r="D1234" s="275">
        <v>42441</v>
      </c>
      <c r="E1234" s="276">
        <v>1.48</v>
      </c>
      <c r="F1234" s="342" t="s">
        <v>13</v>
      </c>
      <c r="G1234" s="227"/>
      <c r="H1234" s="227"/>
      <c r="I1234" s="227"/>
      <c r="J1234" s="227"/>
      <c r="K1234" s="315" t="s">
        <v>994</v>
      </c>
      <c r="L1234" s="26"/>
      <c r="M1234" s="25"/>
      <c r="N1234" s="23" t="str">
        <f t="shared" si="686"/>
        <v/>
      </c>
      <c r="O1234" s="23" t="str">
        <f t="shared" si="687"/>
        <v>◄</v>
      </c>
      <c r="P1234" s="24"/>
      <c r="Q1234" s="21"/>
      <c r="R1234" s="23" t="str">
        <f t="shared" si="688"/>
        <v/>
      </c>
      <c r="S1234" s="23" t="str">
        <f t="shared" si="689"/>
        <v>◄</v>
      </c>
      <c r="T1234" s="22"/>
      <c r="U1234" s="21"/>
      <c r="V1234" s="20"/>
      <c r="W1234" s="19"/>
      <c r="X1234" s="18">
        <f t="shared" si="690"/>
        <v>0</v>
      </c>
      <c r="Y1234" s="17">
        <f t="shared" si="690"/>
        <v>0</v>
      </c>
      <c r="Z1234" s="16"/>
      <c r="AA1234" s="15">
        <f t="shared" si="691"/>
        <v>0</v>
      </c>
      <c r="AB1234" s="14">
        <f t="shared" si="691"/>
        <v>0</v>
      </c>
      <c r="AC1234" s="12"/>
      <c r="AD1234" s="13"/>
      <c r="AE1234" s="12"/>
      <c r="AF1234" s="149" t="str">
        <f>LEFT(M1232,17)</f>
        <v>▬ Philanews Nr. 1</v>
      </c>
      <c r="AG1234" s="150"/>
      <c r="AH1234" s="5" t="s">
        <v>0</v>
      </c>
      <c r="AI1234" s="4"/>
    </row>
    <row r="1235" spans="1:35" ht="15" customHeight="1" x14ac:dyDescent="0.25">
      <c r="A1235" s="221"/>
      <c r="B1235" s="240"/>
      <c r="C1235" s="367">
        <v>4571</v>
      </c>
      <c r="D1235" s="275">
        <v>42441</v>
      </c>
      <c r="E1235" s="276">
        <v>1.48</v>
      </c>
      <c r="F1235" s="342" t="s">
        <v>13</v>
      </c>
      <c r="G1235" s="227"/>
      <c r="H1235" s="227"/>
      <c r="I1235" s="227"/>
      <c r="J1235" s="227"/>
      <c r="K1235" s="315" t="s">
        <v>993</v>
      </c>
      <c r="L1235" s="26"/>
      <c r="M1235" s="25"/>
      <c r="N1235" s="23" t="str">
        <f t="shared" si="686"/>
        <v/>
      </c>
      <c r="O1235" s="23" t="str">
        <f t="shared" si="687"/>
        <v>◄</v>
      </c>
      <c r="P1235" s="24"/>
      <c r="Q1235" s="21"/>
      <c r="R1235" s="23" t="str">
        <f t="shared" si="688"/>
        <v/>
      </c>
      <c r="S1235" s="23" t="str">
        <f t="shared" si="689"/>
        <v>◄</v>
      </c>
      <c r="T1235" s="22"/>
      <c r="U1235" s="21"/>
      <c r="V1235" s="20"/>
      <c r="W1235" s="19"/>
      <c r="X1235" s="18">
        <f t="shared" si="690"/>
        <v>0</v>
      </c>
      <c r="Y1235" s="17">
        <f t="shared" si="690"/>
        <v>0</v>
      </c>
      <c r="Z1235" s="16"/>
      <c r="AA1235" s="15">
        <f t="shared" si="691"/>
        <v>0</v>
      </c>
      <c r="AB1235" s="14">
        <f t="shared" si="691"/>
        <v>0</v>
      </c>
      <c r="AC1235" s="12"/>
      <c r="AD1235" s="13"/>
      <c r="AE1235" s="12"/>
      <c r="AF1235" s="151"/>
      <c r="AG1235" s="152"/>
      <c r="AH1235" s="5" t="s">
        <v>0</v>
      </c>
      <c r="AI1235" s="4"/>
    </row>
    <row r="1236" spans="1:35" ht="15" customHeight="1" x14ac:dyDescent="0.25">
      <c r="A1236" s="221"/>
      <c r="B1236" s="240"/>
      <c r="C1236" s="367">
        <v>4572</v>
      </c>
      <c r="D1236" s="275">
        <v>42441</v>
      </c>
      <c r="E1236" s="276">
        <v>1.48</v>
      </c>
      <c r="F1236" s="342" t="s">
        <v>13</v>
      </c>
      <c r="G1236" s="227"/>
      <c r="H1236" s="227"/>
      <c r="I1236" s="227"/>
      <c r="J1236" s="227"/>
      <c r="K1236" s="315" t="s">
        <v>992</v>
      </c>
      <c r="L1236" s="26"/>
      <c r="M1236" s="25"/>
      <c r="N1236" s="23" t="str">
        <f t="shared" si="686"/>
        <v/>
      </c>
      <c r="O1236" s="23" t="str">
        <f t="shared" si="687"/>
        <v>◄</v>
      </c>
      <c r="P1236" s="24"/>
      <c r="Q1236" s="21"/>
      <c r="R1236" s="23" t="str">
        <f t="shared" si="688"/>
        <v/>
      </c>
      <c r="S1236" s="23" t="str">
        <f t="shared" si="689"/>
        <v>◄</v>
      </c>
      <c r="T1236" s="22"/>
      <c r="U1236" s="21"/>
      <c r="V1236" s="20"/>
      <c r="W1236" s="19"/>
      <c r="X1236" s="18">
        <f t="shared" si="690"/>
        <v>0</v>
      </c>
      <c r="Y1236" s="17">
        <f t="shared" si="690"/>
        <v>0</v>
      </c>
      <c r="Z1236" s="16"/>
      <c r="AA1236" s="15">
        <f t="shared" si="691"/>
        <v>0</v>
      </c>
      <c r="AB1236" s="14">
        <f t="shared" si="691"/>
        <v>0</v>
      </c>
      <c r="AC1236" s="12"/>
      <c r="AD1236" s="13"/>
      <c r="AE1236" s="12"/>
      <c r="AF1236" s="36" t="s">
        <v>47</v>
      </c>
      <c r="AG1236" s="35">
        <f>D1233</f>
        <v>42441</v>
      </c>
      <c r="AH1236" s="5" t="s">
        <v>0</v>
      </c>
      <c r="AI1236" s="4"/>
    </row>
    <row r="1237" spans="1:35" ht="15" customHeight="1" x14ac:dyDescent="0.25">
      <c r="A1237" s="221"/>
      <c r="B1237" s="240"/>
      <c r="C1237" s="367">
        <v>4573</v>
      </c>
      <c r="D1237" s="275">
        <v>42441</v>
      </c>
      <c r="E1237" s="276">
        <v>1.48</v>
      </c>
      <c r="F1237" s="342" t="s">
        <v>13</v>
      </c>
      <c r="G1237" s="227"/>
      <c r="H1237" s="227"/>
      <c r="I1237" s="227"/>
      <c r="J1237" s="227"/>
      <c r="K1237" s="315" t="s">
        <v>991</v>
      </c>
      <c r="L1237" s="26"/>
      <c r="M1237" s="25"/>
      <c r="N1237" s="23" t="str">
        <f t="shared" si="686"/>
        <v/>
      </c>
      <c r="O1237" s="23" t="str">
        <f t="shared" si="687"/>
        <v>◄</v>
      </c>
      <c r="P1237" s="24"/>
      <c r="Q1237" s="21"/>
      <c r="R1237" s="23" t="str">
        <f t="shared" si="688"/>
        <v/>
      </c>
      <c r="S1237" s="23" t="str">
        <f t="shared" si="689"/>
        <v>◄</v>
      </c>
      <c r="T1237" s="22"/>
      <c r="U1237" s="21"/>
      <c r="V1237" s="20"/>
      <c r="W1237" s="19"/>
      <c r="X1237" s="18">
        <f t="shared" si="690"/>
        <v>0</v>
      </c>
      <c r="Y1237" s="17">
        <f t="shared" si="690"/>
        <v>0</v>
      </c>
      <c r="Z1237" s="16"/>
      <c r="AA1237" s="15">
        <f t="shared" si="691"/>
        <v>0</v>
      </c>
      <c r="AB1237" s="14">
        <f t="shared" si="691"/>
        <v>0</v>
      </c>
      <c r="AC1237" s="12"/>
      <c r="AD1237" s="13"/>
      <c r="AE1237" s="12"/>
      <c r="AF1237" s="11"/>
      <c r="AG1237" s="11"/>
      <c r="AH1237" s="5" t="s">
        <v>0</v>
      </c>
      <c r="AI1237" s="4"/>
    </row>
    <row r="1238" spans="1:35" ht="15" customHeight="1" x14ac:dyDescent="0.25">
      <c r="A1238" s="221"/>
      <c r="B1238" s="240"/>
      <c r="C1238" s="320" t="s">
        <v>989</v>
      </c>
      <c r="D1238" s="275">
        <v>42441</v>
      </c>
      <c r="E1238" s="276">
        <v>7.4</v>
      </c>
      <c r="F1238" s="342" t="s">
        <v>13</v>
      </c>
      <c r="G1238" s="227"/>
      <c r="H1238" s="367" t="s">
        <v>990</v>
      </c>
      <c r="I1238" s="368" t="s">
        <v>0</v>
      </c>
      <c r="J1238" s="367">
        <v>4573</v>
      </c>
      <c r="K1238" s="323" t="s">
        <v>778</v>
      </c>
      <c r="L1238" s="26"/>
      <c r="M1238" s="25"/>
      <c r="N1238" s="23" t="str">
        <f t="shared" si="686"/>
        <v/>
      </c>
      <c r="O1238" s="23" t="str">
        <f t="shared" si="687"/>
        <v>◄</v>
      </c>
      <c r="P1238" s="24"/>
      <c r="Q1238" s="21"/>
      <c r="R1238" s="23" t="str">
        <f t="shared" si="688"/>
        <v/>
      </c>
      <c r="S1238" s="23" t="str">
        <f t="shared" si="689"/>
        <v>◄</v>
      </c>
      <c r="T1238" s="22"/>
      <c r="U1238" s="21"/>
      <c r="V1238" s="20"/>
      <c r="W1238" s="19"/>
      <c r="X1238" s="18">
        <f t="shared" si="690"/>
        <v>0</v>
      </c>
      <c r="Y1238" s="17">
        <f t="shared" si="690"/>
        <v>0</v>
      </c>
      <c r="Z1238" s="16"/>
      <c r="AA1238" s="15">
        <f t="shared" si="691"/>
        <v>0</v>
      </c>
      <c r="AB1238" s="14">
        <f t="shared" si="691"/>
        <v>0</v>
      </c>
      <c r="AC1238" s="12"/>
      <c r="AD1238" s="13"/>
      <c r="AE1238" s="12"/>
      <c r="AF1238" s="11"/>
      <c r="AG1238" s="11"/>
      <c r="AH1238" s="5" t="s">
        <v>0</v>
      </c>
      <c r="AI1238" s="4"/>
    </row>
    <row r="1239" spans="1:35" ht="15" customHeight="1" thickBot="1" x14ac:dyDescent="0.3">
      <c r="A1239" s="221"/>
      <c r="B1239" s="369" t="s">
        <v>323</v>
      </c>
      <c r="C1239" s="370" t="s">
        <v>989</v>
      </c>
      <c r="D1239" s="224">
        <v>42441</v>
      </c>
      <c r="E1239" s="371">
        <v>14.8</v>
      </c>
      <c r="F1239" s="342" t="s">
        <v>13</v>
      </c>
      <c r="G1239" s="227"/>
      <c r="H1239" s="227"/>
      <c r="I1239" s="227"/>
      <c r="J1239" s="227"/>
      <c r="K1239" s="372" t="s">
        <v>988</v>
      </c>
      <c r="L1239" s="26"/>
      <c r="M1239" s="47" t="s">
        <v>987</v>
      </c>
      <c r="N1239" s="23" t="str">
        <f t="shared" si="686"/>
        <v/>
      </c>
      <c r="O1239" s="23" t="str">
        <f t="shared" si="687"/>
        <v>◄</v>
      </c>
      <c r="P1239" s="24"/>
      <c r="Q1239" s="21"/>
      <c r="R1239" s="23" t="str">
        <f t="shared" si="688"/>
        <v/>
      </c>
      <c r="S1239" s="23" t="str">
        <f t="shared" si="689"/>
        <v>◄</v>
      </c>
      <c r="T1239" s="22"/>
      <c r="U1239" s="21"/>
      <c r="V1239" s="20"/>
      <c r="W1239" s="19"/>
      <c r="X1239" s="18">
        <f t="shared" si="690"/>
        <v>0</v>
      </c>
      <c r="Y1239" s="17">
        <f t="shared" si="690"/>
        <v>0</v>
      </c>
      <c r="Z1239" s="16"/>
      <c r="AA1239" s="15">
        <f t="shared" si="691"/>
        <v>0</v>
      </c>
      <c r="AB1239" s="14">
        <f t="shared" si="691"/>
        <v>0</v>
      </c>
      <c r="AC1239" s="12"/>
      <c r="AD1239" s="13"/>
      <c r="AE1239" s="12"/>
      <c r="AF1239" s="11"/>
      <c r="AG1239" s="11"/>
      <c r="AH1239" s="5" t="s">
        <v>0</v>
      </c>
      <c r="AI1239" s="4"/>
    </row>
    <row r="1240" spans="1:35" ht="15" customHeight="1" thickTop="1" thickBot="1" x14ac:dyDescent="0.25">
      <c r="A1240" s="214">
        <f>ROWS(A1241:A1247)-1</f>
        <v>6</v>
      </c>
      <c r="B1240" s="334" t="s">
        <v>986</v>
      </c>
      <c r="C1240" s="334"/>
      <c r="D1240" s="334"/>
      <c r="E1240" s="334"/>
      <c r="F1240" s="373"/>
      <c r="G1240" s="334"/>
      <c r="H1240" s="334"/>
      <c r="I1240" s="334"/>
      <c r="J1240" s="334"/>
      <c r="K1240" s="333"/>
      <c r="L1240" s="6">
        <v>42441</v>
      </c>
      <c r="M1240" s="9" t="s">
        <v>985</v>
      </c>
      <c r="N1240" s="23"/>
      <c r="O1240" s="33" t="str">
        <f>IF(COUNTIF(N1241:N1247,"?")&gt;0,"?",IF(AND(P1240="◄",Q1240="►"),"◄►",IF(P1240="◄","◄",IF(Q1240="►","►",""))))</f>
        <v>◄</v>
      </c>
      <c r="P1240" s="32" t="str">
        <f>IF(SUM(P1241:P1247)+1=ROWS(P1241:P1247)-COUNTIF(P1241:P1247,"-"),"","◄")</f>
        <v>◄</v>
      </c>
      <c r="Q1240" s="31" t="str">
        <f>IF(SUM(Q1241:Q1247)&gt;0,"►","")</f>
        <v/>
      </c>
      <c r="R1240" s="23"/>
      <c r="S1240" s="33" t="str">
        <f>IF(COUNTIF(R1241:R1247,"?")&gt;0,"?",IF(AND(T1240="◄",U1240="►"),"◄►",IF(T1240="◄","◄",IF(U1240="►","►",""))))</f>
        <v>◄</v>
      </c>
      <c r="T1240" s="32" t="str">
        <f>IF(SUM(T1241:T1247)+1=ROWS(T1241:T1247)-COUNTIF(T1241:T1247,"-"),"","◄")</f>
        <v>◄</v>
      </c>
      <c r="U1240" s="31" t="str">
        <f>IF(SUM(U1241:U1247)&gt;0,"►","")</f>
        <v/>
      </c>
      <c r="V1240" s="10">
        <f>ROWS(V1241:V1247)-1</f>
        <v>6</v>
      </c>
      <c r="W1240" s="30">
        <f>SUM(W1241:W1247)-W1247</f>
        <v>0</v>
      </c>
      <c r="X1240" s="29" t="s">
        <v>17</v>
      </c>
      <c r="Y1240" s="28"/>
      <c r="Z1240" s="30">
        <f>SUM(Z1241:Z1247)-Z1247</f>
        <v>0</v>
      </c>
      <c r="AA1240" s="29" t="s">
        <v>17</v>
      </c>
      <c r="AB1240" s="28"/>
      <c r="AC1240" s="12"/>
      <c r="AD1240" s="13"/>
      <c r="AE1240" s="12"/>
      <c r="AF1240" s="11"/>
      <c r="AG1240" s="11"/>
      <c r="AH1240" s="5" t="s">
        <v>0</v>
      </c>
      <c r="AI1240" s="4"/>
    </row>
    <row r="1241" spans="1:35" ht="15" customHeight="1" x14ac:dyDescent="0.25">
      <c r="A1241" s="221"/>
      <c r="B1241" s="240"/>
      <c r="C1241" s="367" t="s">
        <v>984</v>
      </c>
      <c r="D1241" s="275">
        <v>42441</v>
      </c>
      <c r="E1241" s="276">
        <v>1.1299999999999999</v>
      </c>
      <c r="F1241" s="342" t="s">
        <v>2</v>
      </c>
      <c r="G1241" s="227"/>
      <c r="H1241" s="227"/>
      <c r="I1241" s="227"/>
      <c r="J1241" s="227"/>
      <c r="K1241" s="313" t="s">
        <v>983</v>
      </c>
      <c r="L1241" s="26"/>
      <c r="M1241" s="25"/>
      <c r="N1241" s="23" t="str">
        <f t="shared" ref="N1241:N1246" si="692">IF(O1241="?","?","")</f>
        <v/>
      </c>
      <c r="O1241" s="23" t="str">
        <f t="shared" ref="O1241:O1246" si="693">IF(AND(P1241="",Q1241&gt;0),"?",IF(P1241="","◄",IF(Q1241&gt;=1,"►","")))</f>
        <v>◄</v>
      </c>
      <c r="P1241" s="24"/>
      <c r="Q1241" s="21"/>
      <c r="R1241" s="23" t="str">
        <f t="shared" ref="R1241:R1246" si="694">IF(S1241="?","?","")</f>
        <v/>
      </c>
      <c r="S1241" s="23" t="str">
        <f t="shared" ref="S1241:S1246" si="695">IF(AND(T1241="",U1241&gt;0),"?",IF(T1241="","◄",IF(U1241&gt;=1,"►","")))</f>
        <v>◄</v>
      </c>
      <c r="T1241" s="22"/>
      <c r="U1241" s="21"/>
      <c r="V1241" s="20"/>
      <c r="W1241" s="19"/>
      <c r="X1241" s="18">
        <f t="shared" ref="X1241:Y1246" si="696">(P1241*W1241)</f>
        <v>0</v>
      </c>
      <c r="Y1241" s="17">
        <f t="shared" si="696"/>
        <v>0</v>
      </c>
      <c r="Z1241" s="16"/>
      <c r="AA1241" s="15">
        <f t="shared" ref="AA1241:AB1246" si="697">(T1241*Z1241)</f>
        <v>0</v>
      </c>
      <c r="AB1241" s="14">
        <f t="shared" si="697"/>
        <v>0</v>
      </c>
      <c r="AC1241" s="12"/>
      <c r="AD1241" s="13"/>
      <c r="AE1241" s="12"/>
      <c r="AF1241" s="11"/>
      <c r="AG1241" s="11"/>
      <c r="AH1241" s="5" t="s">
        <v>0</v>
      </c>
      <c r="AI1241" s="4"/>
    </row>
    <row r="1242" spans="1:35" ht="15" customHeight="1" x14ac:dyDescent="0.25">
      <c r="A1242" s="221"/>
      <c r="B1242" s="240"/>
      <c r="C1242" s="367">
        <v>4575</v>
      </c>
      <c r="D1242" s="275">
        <v>42441</v>
      </c>
      <c r="E1242" s="276">
        <v>1.1299999999999999</v>
      </c>
      <c r="F1242" s="342" t="s">
        <v>2</v>
      </c>
      <c r="G1242" s="227"/>
      <c r="H1242" s="227"/>
      <c r="I1242" s="227"/>
      <c r="J1242" s="227"/>
      <c r="K1242" s="228" t="s">
        <v>982</v>
      </c>
      <c r="L1242" s="26"/>
      <c r="M1242" s="25"/>
      <c r="N1242" s="23" t="str">
        <f t="shared" si="692"/>
        <v/>
      </c>
      <c r="O1242" s="23" t="str">
        <f t="shared" si="693"/>
        <v>◄</v>
      </c>
      <c r="P1242" s="24"/>
      <c r="Q1242" s="21"/>
      <c r="R1242" s="23" t="str">
        <f t="shared" si="694"/>
        <v/>
      </c>
      <c r="S1242" s="23" t="str">
        <f t="shared" si="695"/>
        <v>◄</v>
      </c>
      <c r="T1242" s="22"/>
      <c r="U1242" s="21"/>
      <c r="V1242" s="20"/>
      <c r="W1242" s="19"/>
      <c r="X1242" s="18">
        <f t="shared" si="696"/>
        <v>0</v>
      </c>
      <c r="Y1242" s="17">
        <f t="shared" si="696"/>
        <v>0</v>
      </c>
      <c r="Z1242" s="16"/>
      <c r="AA1242" s="15">
        <f t="shared" si="697"/>
        <v>0</v>
      </c>
      <c r="AB1242" s="14">
        <f t="shared" si="697"/>
        <v>0</v>
      </c>
      <c r="AC1242" s="12"/>
      <c r="AD1242" s="13"/>
      <c r="AE1242" s="12"/>
      <c r="AF1242" s="11"/>
      <c r="AG1242" s="11"/>
      <c r="AH1242" s="5" t="s">
        <v>0</v>
      </c>
      <c r="AI1242" s="4"/>
    </row>
    <row r="1243" spans="1:35" ht="15" customHeight="1" x14ac:dyDescent="0.25">
      <c r="A1243" s="221"/>
      <c r="B1243" s="240"/>
      <c r="C1243" s="367">
        <v>4576</v>
      </c>
      <c r="D1243" s="275">
        <v>42441</v>
      </c>
      <c r="E1243" s="276">
        <v>1.1299999999999999</v>
      </c>
      <c r="F1243" s="342" t="s">
        <v>2</v>
      </c>
      <c r="G1243" s="227"/>
      <c r="H1243" s="227"/>
      <c r="I1243" s="227"/>
      <c r="J1243" s="227"/>
      <c r="K1243" s="315" t="s">
        <v>981</v>
      </c>
      <c r="L1243" s="26"/>
      <c r="M1243" s="25"/>
      <c r="N1243" s="23" t="str">
        <f t="shared" si="692"/>
        <v/>
      </c>
      <c r="O1243" s="23" t="str">
        <f t="shared" si="693"/>
        <v>◄</v>
      </c>
      <c r="P1243" s="24"/>
      <c r="Q1243" s="21"/>
      <c r="R1243" s="23" t="str">
        <f t="shared" si="694"/>
        <v/>
      </c>
      <c r="S1243" s="23" t="str">
        <f t="shared" si="695"/>
        <v>◄</v>
      </c>
      <c r="T1243" s="22"/>
      <c r="U1243" s="21"/>
      <c r="V1243" s="20"/>
      <c r="W1243" s="19"/>
      <c r="X1243" s="18">
        <f t="shared" si="696"/>
        <v>0</v>
      </c>
      <c r="Y1243" s="17">
        <f t="shared" si="696"/>
        <v>0</v>
      </c>
      <c r="Z1243" s="16"/>
      <c r="AA1243" s="15">
        <f t="shared" si="697"/>
        <v>0</v>
      </c>
      <c r="AB1243" s="14">
        <f t="shared" si="697"/>
        <v>0</v>
      </c>
      <c r="AC1243" s="12"/>
      <c r="AD1243" s="13"/>
      <c r="AE1243" s="12"/>
      <c r="AF1243" s="11"/>
      <c r="AG1243" s="11"/>
      <c r="AH1243" s="5" t="s">
        <v>0</v>
      </c>
      <c r="AI1243" s="4"/>
    </row>
    <row r="1244" spans="1:35" ht="15" customHeight="1" x14ac:dyDescent="0.25">
      <c r="A1244" s="221"/>
      <c r="B1244" s="240"/>
      <c r="C1244" s="367">
        <v>4577</v>
      </c>
      <c r="D1244" s="275">
        <v>42441</v>
      </c>
      <c r="E1244" s="276">
        <v>1.1299999999999999</v>
      </c>
      <c r="F1244" s="342" t="s">
        <v>2</v>
      </c>
      <c r="G1244" s="227"/>
      <c r="H1244" s="227"/>
      <c r="I1244" s="227"/>
      <c r="J1244" s="227"/>
      <c r="K1244" s="315" t="s">
        <v>980</v>
      </c>
      <c r="L1244" s="26"/>
      <c r="M1244" s="25"/>
      <c r="N1244" s="23" t="str">
        <f t="shared" si="692"/>
        <v/>
      </c>
      <c r="O1244" s="23" t="str">
        <f t="shared" si="693"/>
        <v>◄</v>
      </c>
      <c r="P1244" s="24"/>
      <c r="Q1244" s="21"/>
      <c r="R1244" s="23" t="str">
        <f t="shared" si="694"/>
        <v/>
      </c>
      <c r="S1244" s="23" t="str">
        <f t="shared" si="695"/>
        <v>◄</v>
      </c>
      <c r="T1244" s="22"/>
      <c r="U1244" s="21"/>
      <c r="V1244" s="20"/>
      <c r="W1244" s="19"/>
      <c r="X1244" s="18">
        <f t="shared" si="696"/>
        <v>0</v>
      </c>
      <c r="Y1244" s="17">
        <f t="shared" si="696"/>
        <v>0</v>
      </c>
      <c r="Z1244" s="16"/>
      <c r="AA1244" s="15">
        <f t="shared" si="697"/>
        <v>0</v>
      </c>
      <c r="AB1244" s="14">
        <f t="shared" si="697"/>
        <v>0</v>
      </c>
      <c r="AC1244" s="12"/>
      <c r="AD1244" s="13"/>
      <c r="AE1244" s="12"/>
      <c r="AF1244" s="11"/>
      <c r="AG1244" s="11"/>
      <c r="AH1244" s="5" t="s">
        <v>0</v>
      </c>
      <c r="AI1244" s="4"/>
    </row>
    <row r="1245" spans="1:35" ht="15" customHeight="1" x14ac:dyDescent="0.25">
      <c r="A1245" s="221"/>
      <c r="B1245" s="240"/>
      <c r="C1245" s="367">
        <v>4578</v>
      </c>
      <c r="D1245" s="275">
        <v>42441</v>
      </c>
      <c r="E1245" s="276">
        <v>1.1299999999999999</v>
      </c>
      <c r="F1245" s="342" t="s">
        <v>2</v>
      </c>
      <c r="G1245" s="227"/>
      <c r="H1245" s="227"/>
      <c r="I1245" s="227"/>
      <c r="J1245" s="227"/>
      <c r="K1245" s="315" t="s">
        <v>979</v>
      </c>
      <c r="L1245" s="26"/>
      <c r="M1245" s="25"/>
      <c r="N1245" s="23" t="str">
        <f t="shared" si="692"/>
        <v/>
      </c>
      <c r="O1245" s="23" t="str">
        <f t="shared" si="693"/>
        <v>◄</v>
      </c>
      <c r="P1245" s="24"/>
      <c r="Q1245" s="21"/>
      <c r="R1245" s="23" t="str">
        <f t="shared" si="694"/>
        <v/>
      </c>
      <c r="S1245" s="23" t="str">
        <f t="shared" si="695"/>
        <v>◄</v>
      </c>
      <c r="T1245" s="22"/>
      <c r="U1245" s="21"/>
      <c r="V1245" s="20"/>
      <c r="W1245" s="19"/>
      <c r="X1245" s="18">
        <f t="shared" si="696"/>
        <v>0</v>
      </c>
      <c r="Y1245" s="17">
        <f t="shared" si="696"/>
        <v>0</v>
      </c>
      <c r="Z1245" s="16"/>
      <c r="AA1245" s="15">
        <f t="shared" si="697"/>
        <v>0</v>
      </c>
      <c r="AB1245" s="14">
        <f t="shared" si="697"/>
        <v>0</v>
      </c>
      <c r="AC1245" s="12"/>
      <c r="AD1245" s="13"/>
      <c r="AE1245" s="12"/>
      <c r="AF1245" s="11"/>
      <c r="AG1245" s="11"/>
      <c r="AH1245" s="5" t="s">
        <v>0</v>
      </c>
      <c r="AI1245" s="4"/>
    </row>
    <row r="1246" spans="1:35" ht="15" customHeight="1" thickBot="1" x14ac:dyDescent="0.3">
      <c r="A1246" s="221"/>
      <c r="B1246" s="374" t="s">
        <v>978</v>
      </c>
      <c r="C1246" s="367"/>
      <c r="D1246" s="314">
        <v>42441</v>
      </c>
      <c r="E1246" s="276">
        <v>5.6499999999999995</v>
      </c>
      <c r="F1246" s="342" t="s">
        <v>2</v>
      </c>
      <c r="G1246" s="227"/>
      <c r="H1246" s="227"/>
      <c r="I1246" s="227"/>
      <c r="J1246" s="227"/>
      <c r="K1246" s="317" t="s">
        <v>977</v>
      </c>
      <c r="L1246" s="26"/>
      <c r="M1246" s="25"/>
      <c r="N1246" s="23" t="str">
        <f t="shared" si="692"/>
        <v/>
      </c>
      <c r="O1246" s="23" t="str">
        <f t="shared" si="693"/>
        <v>◄</v>
      </c>
      <c r="P1246" s="24"/>
      <c r="Q1246" s="21"/>
      <c r="R1246" s="23" t="str">
        <f t="shared" si="694"/>
        <v/>
      </c>
      <c r="S1246" s="23" t="str">
        <f t="shared" si="695"/>
        <v>◄</v>
      </c>
      <c r="T1246" s="22"/>
      <c r="U1246" s="21"/>
      <c r="V1246" s="20"/>
      <c r="W1246" s="19"/>
      <c r="X1246" s="18">
        <f t="shared" si="696"/>
        <v>0</v>
      </c>
      <c r="Y1246" s="17">
        <f t="shared" si="696"/>
        <v>0</v>
      </c>
      <c r="Z1246" s="16"/>
      <c r="AA1246" s="15">
        <f t="shared" si="697"/>
        <v>0</v>
      </c>
      <c r="AB1246" s="14">
        <f t="shared" si="697"/>
        <v>0</v>
      </c>
      <c r="AC1246" s="12"/>
      <c r="AD1246" s="13"/>
      <c r="AE1246" s="12"/>
      <c r="AF1246" s="11"/>
      <c r="AG1246" s="11"/>
      <c r="AH1246" s="5" t="s">
        <v>0</v>
      </c>
      <c r="AI1246" s="4"/>
    </row>
    <row r="1247" spans="1:35" ht="15" customHeight="1" thickTop="1" thickBot="1" x14ac:dyDescent="0.25">
      <c r="A1247" s="214">
        <f>ROWS(A1248:A1250)-1</f>
        <v>2</v>
      </c>
      <c r="B1247" s="254" t="s">
        <v>976</v>
      </c>
      <c r="C1247" s="254"/>
      <c r="D1247" s="254"/>
      <c r="E1247" s="254"/>
      <c r="F1247" s="254"/>
      <c r="G1247" s="254"/>
      <c r="H1247" s="254"/>
      <c r="I1247" s="254"/>
      <c r="J1247" s="254"/>
      <c r="K1247" s="333"/>
      <c r="L1247" s="6">
        <v>42441</v>
      </c>
      <c r="M1247" s="9" t="s">
        <v>975</v>
      </c>
      <c r="N1247" s="23"/>
      <c r="O1247" s="33" t="str">
        <f>IF(COUNTIF(N1248:N1250,"?")&gt;0,"?",IF(AND(P1247="◄",Q1247="►"),"◄►",IF(P1247="◄","◄",IF(Q1247="►","►",""))))</f>
        <v>◄</v>
      </c>
      <c r="P1247" s="32" t="str">
        <f>IF(SUM(P1248:P1250)+1=ROWS(P1248:P1250)-COUNTIF(P1248:P1250,"-"),"","◄")</f>
        <v>◄</v>
      </c>
      <c r="Q1247" s="31" t="str">
        <f>IF(SUM(Q1248:Q1250)&gt;0,"►","")</f>
        <v/>
      </c>
      <c r="R1247" s="23"/>
      <c r="S1247" s="33" t="str">
        <f>IF(COUNTIF(R1248:R1250,"?")&gt;0,"?",IF(AND(T1247="◄",U1247="►"),"◄►",IF(T1247="◄","◄",IF(U1247="►","►",""))))</f>
        <v>◄</v>
      </c>
      <c r="T1247" s="32" t="str">
        <f>IF(SUM(T1248:T1250)+1=ROWS(T1248:T1250)-COUNTIF(T1248:T1250,"-"),"","◄")</f>
        <v>◄</v>
      </c>
      <c r="U1247" s="31" t="str">
        <f>IF(SUM(U1248:U1250)&gt;0,"►","")</f>
        <v/>
      </c>
      <c r="V1247" s="10">
        <f>ROWS(V1248:V1250)-1</f>
        <v>2</v>
      </c>
      <c r="W1247" s="30">
        <f>SUM(W1248:W1250)-W1250</f>
        <v>0</v>
      </c>
      <c r="X1247" s="29" t="s">
        <v>17</v>
      </c>
      <c r="Y1247" s="28"/>
      <c r="Z1247" s="30">
        <f>SUM(Z1248:Z1250)-Z1250</f>
        <v>0</v>
      </c>
      <c r="AA1247" s="29" t="s">
        <v>17</v>
      </c>
      <c r="AB1247" s="28"/>
      <c r="AC1247" s="12"/>
      <c r="AD1247" s="13"/>
      <c r="AE1247" s="12"/>
      <c r="AF1247" s="11"/>
      <c r="AG1247" s="11"/>
      <c r="AH1247" s="5" t="s">
        <v>0</v>
      </c>
      <c r="AI1247" s="4"/>
    </row>
    <row r="1248" spans="1:35" ht="15" customHeight="1" x14ac:dyDescent="0.25">
      <c r="A1248" s="221"/>
      <c r="B1248" s="240"/>
      <c r="C1248" s="367" t="s">
        <v>973</v>
      </c>
      <c r="D1248" s="275">
        <v>42441</v>
      </c>
      <c r="E1248" s="276">
        <v>1.18</v>
      </c>
      <c r="F1248" s="277" t="s">
        <v>21</v>
      </c>
      <c r="G1248" s="227"/>
      <c r="H1248" s="227"/>
      <c r="I1248" s="227"/>
      <c r="J1248" s="227"/>
      <c r="K1248" s="315" t="s">
        <v>974</v>
      </c>
      <c r="L1248" s="26"/>
      <c r="M1248" s="25"/>
      <c r="N1248" s="23" t="str">
        <f>IF(O1248="?","?","")</f>
        <v/>
      </c>
      <c r="O1248" s="23" t="str">
        <f>IF(AND(P1248="",Q1248&gt;0),"?",IF(P1248="","◄",IF(Q1248&gt;=1,"►","")))</f>
        <v>◄</v>
      </c>
      <c r="P1248" s="24"/>
      <c r="Q1248" s="21"/>
      <c r="R1248" s="23" t="str">
        <f>IF(S1248="?","?","")</f>
        <v/>
      </c>
      <c r="S1248" s="23" t="str">
        <f>IF(AND(T1248="",U1248&gt;0),"?",IF(T1248="","◄",IF(U1248&gt;=1,"►","")))</f>
        <v>◄</v>
      </c>
      <c r="T1248" s="22"/>
      <c r="U1248" s="21"/>
      <c r="V1248" s="20"/>
      <c r="W1248" s="19"/>
      <c r="X1248" s="18">
        <f>(P1248*W1248)</f>
        <v>0</v>
      </c>
      <c r="Y1248" s="17">
        <f>(Q1248*X1248)</f>
        <v>0</v>
      </c>
      <c r="Z1248" s="16"/>
      <c r="AA1248" s="15">
        <f>(T1248*Z1248)</f>
        <v>0</v>
      </c>
      <c r="AB1248" s="14">
        <f>(U1248*AA1248)</f>
        <v>0</v>
      </c>
      <c r="AC1248" s="12"/>
      <c r="AD1248" s="13"/>
      <c r="AE1248" s="12"/>
      <c r="AF1248" s="11"/>
      <c r="AG1248" s="11"/>
      <c r="AH1248" s="5" t="s">
        <v>0</v>
      </c>
      <c r="AI1248" s="4"/>
    </row>
    <row r="1249" spans="1:35" ht="15" customHeight="1" thickBot="1" x14ac:dyDescent="0.3">
      <c r="A1249" s="221"/>
      <c r="B1249" s="369" t="s">
        <v>23</v>
      </c>
      <c r="C1249" s="375" t="s">
        <v>973</v>
      </c>
      <c r="D1249" s="224">
        <v>40250</v>
      </c>
      <c r="E1249" s="371">
        <v>5.8999999999999995</v>
      </c>
      <c r="F1249" s="277" t="s">
        <v>21</v>
      </c>
      <c r="G1249" s="227"/>
      <c r="H1249" s="227"/>
      <c r="I1249" s="227"/>
      <c r="J1249" s="227"/>
      <c r="K1249" s="376" t="s">
        <v>972</v>
      </c>
      <c r="L1249" s="26"/>
      <c r="M1249" s="47" t="s">
        <v>920</v>
      </c>
      <c r="N1249" s="23" t="str">
        <f>IF(O1249="?","?","")</f>
        <v/>
      </c>
      <c r="O1249" s="23" t="str">
        <f>IF(AND(P1249="",Q1249&gt;0),"?",IF(P1249="","◄",IF(Q1249&gt;=1,"►","")))</f>
        <v>◄</v>
      </c>
      <c r="P1249" s="24"/>
      <c r="Q1249" s="21"/>
      <c r="R1249" s="23" t="str">
        <f>IF(S1249="?","?","")</f>
        <v/>
      </c>
      <c r="S1249" s="23" t="str">
        <f>IF(AND(T1249="",U1249&gt;0),"?",IF(T1249="","◄",IF(U1249&gt;=1,"►","")))</f>
        <v>◄</v>
      </c>
      <c r="T1249" s="22"/>
      <c r="U1249" s="21"/>
      <c r="V1249" s="20"/>
      <c r="W1249" s="19"/>
      <c r="X1249" s="18">
        <f>(P1249*W1249)</f>
        <v>0</v>
      </c>
      <c r="Y1249" s="17">
        <f>(Q1249*X1249)</f>
        <v>0</v>
      </c>
      <c r="Z1249" s="16"/>
      <c r="AA1249" s="15">
        <f>(T1249*Z1249)</f>
        <v>0</v>
      </c>
      <c r="AB1249" s="14">
        <f>(U1249*AA1249)</f>
        <v>0</v>
      </c>
      <c r="AC1249" s="12"/>
      <c r="AD1249" s="13"/>
      <c r="AE1249" s="12"/>
      <c r="AF1249" s="11"/>
      <c r="AG1249" s="11"/>
      <c r="AH1249" s="5" t="s">
        <v>0</v>
      </c>
      <c r="AI1249" s="4"/>
    </row>
    <row r="1250" spans="1:35" ht="15" customHeight="1" thickTop="1" thickBot="1" x14ac:dyDescent="0.25">
      <c r="A1250" s="214">
        <f>ROWS(A1251:A1254)-1</f>
        <v>3</v>
      </c>
      <c r="B1250" s="254" t="s">
        <v>971</v>
      </c>
      <c r="C1250" s="254"/>
      <c r="D1250" s="254"/>
      <c r="E1250" s="254"/>
      <c r="F1250" s="254"/>
      <c r="G1250" s="254"/>
      <c r="H1250" s="254"/>
      <c r="I1250" s="254"/>
      <c r="J1250" s="254"/>
      <c r="K1250" s="333"/>
      <c r="L1250" s="6">
        <v>42441</v>
      </c>
      <c r="M1250" s="9" t="s">
        <v>970</v>
      </c>
      <c r="N1250" s="23"/>
      <c r="O1250" s="33" t="str">
        <f>IF(COUNTIF(N1251:N1254,"?")&gt;0,"?",IF(AND(P1250="◄",Q1250="►"),"◄►",IF(P1250="◄","◄",IF(Q1250="►","►",""))))</f>
        <v>◄</v>
      </c>
      <c r="P1250" s="32" t="str">
        <f>IF(SUM(P1251:P1254)+1=ROWS(P1251:P1254)-COUNTIF(P1251:P1254,"-"),"","◄")</f>
        <v>◄</v>
      </c>
      <c r="Q1250" s="31" t="str">
        <f>IF(SUM(Q1251:Q1254)&gt;0,"►","")</f>
        <v/>
      </c>
      <c r="R1250" s="23"/>
      <c r="S1250" s="33" t="str">
        <f>IF(COUNTIF(R1251:R1254,"?")&gt;0,"?",IF(AND(T1250="◄",U1250="►"),"◄►",IF(T1250="◄","◄",IF(U1250="►","►",""))))</f>
        <v>◄</v>
      </c>
      <c r="T1250" s="32" t="str">
        <f>IF(SUM(T1251:T1254)+1=ROWS(T1251:T1254)-COUNTIF(T1251:T1254,"-"),"","◄")</f>
        <v>◄</v>
      </c>
      <c r="U1250" s="31" t="str">
        <f>IF(SUM(U1251:U1254)&gt;0,"►","")</f>
        <v/>
      </c>
      <c r="V1250" s="10">
        <f>ROWS(V1251:V1254)-1</f>
        <v>3</v>
      </c>
      <c r="W1250" s="30">
        <f>SUM(W1251:W1254)-W1254</f>
        <v>0</v>
      </c>
      <c r="X1250" s="29" t="s">
        <v>17</v>
      </c>
      <c r="Y1250" s="28"/>
      <c r="Z1250" s="30">
        <f>SUM(Z1251:Z1254)-Z1254</f>
        <v>0</v>
      </c>
      <c r="AA1250" s="29" t="s">
        <v>17</v>
      </c>
      <c r="AB1250" s="28"/>
      <c r="AC1250" s="12"/>
      <c r="AD1250" s="13"/>
      <c r="AE1250" s="12"/>
      <c r="AF1250" s="11"/>
      <c r="AG1250" s="11"/>
      <c r="AH1250" s="5" t="s">
        <v>0</v>
      </c>
      <c r="AI1250" s="4"/>
    </row>
    <row r="1251" spans="1:35" ht="15" customHeight="1" x14ac:dyDescent="0.25">
      <c r="A1251" s="221"/>
      <c r="B1251" s="240"/>
      <c r="C1251" s="367" t="s">
        <v>967</v>
      </c>
      <c r="D1251" s="275">
        <v>42441</v>
      </c>
      <c r="E1251" s="276">
        <v>1.18</v>
      </c>
      <c r="F1251" s="277" t="s">
        <v>21</v>
      </c>
      <c r="G1251" s="227"/>
      <c r="H1251" s="227"/>
      <c r="I1251" s="227"/>
      <c r="J1251" s="227"/>
      <c r="K1251" s="315" t="s">
        <v>969</v>
      </c>
      <c r="L1251" s="26"/>
      <c r="M1251" s="25"/>
      <c r="N1251" s="23" t="str">
        <f>IF(O1251="?","?","")</f>
        <v/>
      </c>
      <c r="O1251" s="23" t="str">
        <f>IF(AND(P1251="",Q1251&gt;0),"?",IF(P1251="","◄",IF(Q1251&gt;=1,"►","")))</f>
        <v>◄</v>
      </c>
      <c r="P1251" s="24"/>
      <c r="Q1251" s="21"/>
      <c r="R1251" s="23" t="str">
        <f>IF(S1251="?","?","")</f>
        <v/>
      </c>
      <c r="S1251" s="23" t="str">
        <f>IF(AND(T1251="",U1251&gt;0),"?",IF(T1251="","◄",IF(U1251&gt;=1,"►","")))</f>
        <v>◄</v>
      </c>
      <c r="T1251" s="22"/>
      <c r="U1251" s="21"/>
      <c r="V1251" s="20"/>
      <c r="W1251" s="19"/>
      <c r="X1251" s="18">
        <f t="shared" ref="X1251:Y1253" si="698">(P1251*W1251)</f>
        <v>0</v>
      </c>
      <c r="Y1251" s="17">
        <f t="shared" si="698"/>
        <v>0</v>
      </c>
      <c r="Z1251" s="16"/>
      <c r="AA1251" s="15">
        <f t="shared" ref="AA1251:AB1253" si="699">(T1251*Z1251)</f>
        <v>0</v>
      </c>
      <c r="AB1251" s="14">
        <f t="shared" si="699"/>
        <v>0</v>
      </c>
      <c r="AC1251" s="12"/>
      <c r="AD1251" s="13"/>
      <c r="AE1251" s="12"/>
      <c r="AF1251" s="11"/>
      <c r="AG1251" s="11"/>
      <c r="AH1251" s="5" t="s">
        <v>0</v>
      </c>
      <c r="AI1251" s="4"/>
    </row>
    <row r="1252" spans="1:35" ht="15" customHeight="1" x14ac:dyDescent="0.25">
      <c r="A1252" s="221"/>
      <c r="B1252" s="240"/>
      <c r="C1252" s="320" t="s">
        <v>968</v>
      </c>
      <c r="D1252" s="275">
        <v>42441</v>
      </c>
      <c r="E1252" s="276">
        <v>1.18</v>
      </c>
      <c r="F1252" s="277" t="s">
        <v>21</v>
      </c>
      <c r="G1252" s="227"/>
      <c r="H1252" s="227"/>
      <c r="I1252" s="227"/>
      <c r="J1252" s="367" t="s">
        <v>967</v>
      </c>
      <c r="K1252" s="323" t="s">
        <v>736</v>
      </c>
      <c r="L1252" s="26"/>
      <c r="M1252" s="25"/>
      <c r="N1252" s="23" t="str">
        <f>IF(O1252="?","?","")</f>
        <v/>
      </c>
      <c r="O1252" s="23" t="str">
        <f>IF(AND(P1252="",Q1252&gt;0),"?",IF(P1252="","◄",IF(Q1252&gt;=1,"►","")))</f>
        <v>◄</v>
      </c>
      <c r="P1252" s="24"/>
      <c r="Q1252" s="21"/>
      <c r="R1252" s="23" t="str">
        <f>IF(S1252="?","?","")</f>
        <v/>
      </c>
      <c r="S1252" s="23" t="str">
        <f>IF(AND(T1252="",U1252&gt;0),"?",IF(T1252="","◄",IF(U1252&gt;=1,"►","")))</f>
        <v>◄</v>
      </c>
      <c r="T1252" s="22"/>
      <c r="U1252" s="21"/>
      <c r="V1252" s="20"/>
      <c r="W1252" s="19"/>
      <c r="X1252" s="18">
        <f t="shared" si="698"/>
        <v>0</v>
      </c>
      <c r="Y1252" s="17">
        <f t="shared" si="698"/>
        <v>0</v>
      </c>
      <c r="Z1252" s="16"/>
      <c r="AA1252" s="15">
        <f t="shared" si="699"/>
        <v>0</v>
      </c>
      <c r="AB1252" s="14">
        <f t="shared" si="699"/>
        <v>0</v>
      </c>
      <c r="AC1252" s="12"/>
      <c r="AD1252" s="13"/>
      <c r="AE1252" s="12"/>
      <c r="AF1252" s="11"/>
      <c r="AG1252" s="11"/>
      <c r="AH1252" s="5" t="s">
        <v>0</v>
      </c>
      <c r="AI1252" s="4"/>
    </row>
    <row r="1253" spans="1:35" ht="15" customHeight="1" thickBot="1" x14ac:dyDescent="0.3">
      <c r="A1253" s="221"/>
      <c r="B1253" s="369" t="s">
        <v>23</v>
      </c>
      <c r="C1253" s="375" t="s">
        <v>967</v>
      </c>
      <c r="D1253" s="224">
        <v>40250</v>
      </c>
      <c r="E1253" s="371">
        <v>5.8999999999999995</v>
      </c>
      <c r="F1253" s="277" t="s">
        <v>21</v>
      </c>
      <c r="G1253" s="227"/>
      <c r="H1253" s="227"/>
      <c r="I1253" s="227"/>
      <c r="J1253" s="227"/>
      <c r="K1253" s="376" t="s">
        <v>966</v>
      </c>
      <c r="L1253" s="26"/>
      <c r="M1253" s="47" t="s">
        <v>920</v>
      </c>
      <c r="N1253" s="23" t="str">
        <f>IF(O1253="?","?","")</f>
        <v/>
      </c>
      <c r="O1253" s="23" t="str">
        <f>IF(AND(P1253="",Q1253&gt;0),"?",IF(P1253="","◄",IF(Q1253&gt;=1,"►","")))</f>
        <v>◄</v>
      </c>
      <c r="P1253" s="24"/>
      <c r="Q1253" s="21"/>
      <c r="R1253" s="23" t="str">
        <f>IF(S1253="?","?","")</f>
        <v/>
      </c>
      <c r="S1253" s="23" t="str">
        <f>IF(AND(T1253="",U1253&gt;0),"?",IF(T1253="","◄",IF(U1253&gt;=1,"►","")))</f>
        <v>◄</v>
      </c>
      <c r="T1253" s="22"/>
      <c r="U1253" s="21"/>
      <c r="V1253" s="20"/>
      <c r="W1253" s="19"/>
      <c r="X1253" s="18">
        <f t="shared" si="698"/>
        <v>0</v>
      </c>
      <c r="Y1253" s="17">
        <f t="shared" si="698"/>
        <v>0</v>
      </c>
      <c r="Z1253" s="16"/>
      <c r="AA1253" s="15">
        <f t="shared" si="699"/>
        <v>0</v>
      </c>
      <c r="AB1253" s="14">
        <f t="shared" si="699"/>
        <v>0</v>
      </c>
      <c r="AC1253" s="12"/>
      <c r="AD1253" s="13"/>
      <c r="AE1253" s="12"/>
      <c r="AF1253" s="11"/>
      <c r="AG1253" s="11"/>
      <c r="AH1253" s="5" t="s">
        <v>0</v>
      </c>
      <c r="AI1253" s="4"/>
    </row>
    <row r="1254" spans="1:35" ht="15" customHeight="1" thickTop="1" thickBot="1" x14ac:dyDescent="0.25">
      <c r="A1254" s="214">
        <f>ROWS(A1255:A1265)-1</f>
        <v>10</v>
      </c>
      <c r="B1254" s="334" t="s">
        <v>965</v>
      </c>
      <c r="C1254" s="334"/>
      <c r="D1254" s="334"/>
      <c r="E1254" s="334"/>
      <c r="F1254" s="335"/>
      <c r="G1254" s="334"/>
      <c r="H1254" s="334"/>
      <c r="I1254" s="334"/>
      <c r="J1254" s="334"/>
      <c r="K1254" s="333"/>
      <c r="L1254" s="6">
        <v>42441</v>
      </c>
      <c r="M1254" s="9" t="s">
        <v>964</v>
      </c>
      <c r="N1254" s="23"/>
      <c r="O1254" s="33" t="str">
        <f>IF(COUNTIF(N1255:N1265,"?")&gt;0,"?",IF(AND(P1254="◄",Q1254="►"),"◄►",IF(P1254="◄","◄",IF(Q1254="►","►",""))))</f>
        <v>◄</v>
      </c>
      <c r="P1254" s="32" t="str">
        <f>IF(SUM(P1255:P1265)+1=ROWS(P1255:P1265)-COUNTIF(P1255:P1265,"-"),"","◄")</f>
        <v>◄</v>
      </c>
      <c r="Q1254" s="31" t="str">
        <f>IF(SUM(Q1255:Q1265)&gt;0,"►","")</f>
        <v/>
      </c>
      <c r="R1254" s="23"/>
      <c r="S1254" s="33" t="str">
        <f>IF(COUNTIF(R1255:R1265,"?")&gt;0,"?",IF(AND(T1254="◄",U1254="►"),"◄►",IF(T1254="◄","◄",IF(U1254="►","►",""))))</f>
        <v>◄</v>
      </c>
      <c r="T1254" s="32" t="str">
        <f>IF(SUM(T1255:T1265)+1=ROWS(T1255:T1265)-COUNTIF(T1255:T1265,"-"),"","◄")</f>
        <v>◄</v>
      </c>
      <c r="U1254" s="31" t="str">
        <f>IF(SUM(U1255:U1265)&gt;0,"►","")</f>
        <v/>
      </c>
      <c r="V1254" s="10">
        <f>ROWS(V1255:V1265)-1</f>
        <v>10</v>
      </c>
      <c r="W1254" s="30">
        <f>SUM(W1255:W1265)-W1265</f>
        <v>0</v>
      </c>
      <c r="X1254" s="29" t="s">
        <v>17</v>
      </c>
      <c r="Y1254" s="28"/>
      <c r="Z1254" s="30">
        <f>SUM(Z1255:Z1265)-Z1265</f>
        <v>0</v>
      </c>
      <c r="AA1254" s="29" t="s">
        <v>17</v>
      </c>
      <c r="AB1254" s="28"/>
      <c r="AC1254" s="12"/>
      <c r="AD1254" s="13"/>
      <c r="AE1254" s="12"/>
      <c r="AF1254" s="11"/>
      <c r="AG1254" s="11"/>
      <c r="AH1254" s="5" t="s">
        <v>0</v>
      </c>
      <c r="AI1254" s="4"/>
    </row>
    <row r="1255" spans="1:35" ht="15" customHeight="1" x14ac:dyDescent="0.25">
      <c r="A1255" s="221"/>
      <c r="B1255" s="240"/>
      <c r="C1255" s="367" t="s">
        <v>958</v>
      </c>
      <c r="D1255" s="275">
        <v>42441</v>
      </c>
      <c r="E1255" s="276">
        <v>0.74</v>
      </c>
      <c r="F1255" s="342" t="s">
        <v>13</v>
      </c>
      <c r="G1255" s="227"/>
      <c r="H1255" s="227"/>
      <c r="I1255" s="227"/>
      <c r="J1255" s="227"/>
      <c r="K1255" s="315" t="s">
        <v>963</v>
      </c>
      <c r="L1255" s="26"/>
      <c r="M1255" s="25"/>
      <c r="N1255" s="23" t="str">
        <f t="shared" ref="N1255:N1264" si="700">IF(O1255="?","?","")</f>
        <v/>
      </c>
      <c r="O1255" s="23" t="str">
        <f t="shared" ref="O1255:O1264" si="701">IF(AND(P1255="",Q1255&gt;0),"?",IF(P1255="","◄",IF(Q1255&gt;=1,"►","")))</f>
        <v>◄</v>
      </c>
      <c r="P1255" s="24"/>
      <c r="Q1255" s="21"/>
      <c r="R1255" s="23" t="str">
        <f t="shared" ref="R1255:R1264" si="702">IF(S1255="?","?","")</f>
        <v/>
      </c>
      <c r="S1255" s="23" t="str">
        <f t="shared" ref="S1255:S1264" si="703">IF(AND(T1255="",U1255&gt;0),"?",IF(T1255="","◄",IF(U1255&gt;=1,"►","")))</f>
        <v>◄</v>
      </c>
      <c r="T1255" s="22"/>
      <c r="U1255" s="21"/>
      <c r="V1255" s="20"/>
      <c r="W1255" s="19"/>
      <c r="X1255" s="18">
        <f t="shared" ref="X1255:X1264" si="704">(P1255*W1255)</f>
        <v>0</v>
      </c>
      <c r="Y1255" s="17">
        <f t="shared" ref="Y1255:Y1264" si="705">(Q1255*X1255)</f>
        <v>0</v>
      </c>
      <c r="Z1255" s="16"/>
      <c r="AA1255" s="15">
        <f t="shared" ref="AA1255:AA1264" si="706">(T1255*Z1255)</f>
        <v>0</v>
      </c>
      <c r="AB1255" s="14">
        <f t="shared" ref="AB1255:AB1264" si="707">(U1255*AA1255)</f>
        <v>0</v>
      </c>
      <c r="AC1255" s="12"/>
      <c r="AD1255" s="13"/>
      <c r="AE1255" s="12"/>
      <c r="AF1255" s="11"/>
      <c r="AG1255" s="11"/>
      <c r="AH1255" s="5" t="s">
        <v>0</v>
      </c>
      <c r="AI1255" s="4"/>
    </row>
    <row r="1256" spans="1:35" ht="15" customHeight="1" x14ac:dyDescent="0.25">
      <c r="A1256" s="221"/>
      <c r="B1256" s="240"/>
      <c r="C1256" s="367">
        <v>4582</v>
      </c>
      <c r="D1256" s="275">
        <v>42441</v>
      </c>
      <c r="E1256" s="276">
        <v>0.74</v>
      </c>
      <c r="F1256" s="342" t="s">
        <v>13</v>
      </c>
      <c r="G1256" s="227"/>
      <c r="H1256" s="227"/>
      <c r="I1256" s="227"/>
      <c r="J1256" s="227"/>
      <c r="K1256" s="315" t="s">
        <v>962</v>
      </c>
      <c r="L1256" s="26"/>
      <c r="M1256" s="25"/>
      <c r="N1256" s="23" t="str">
        <f t="shared" si="700"/>
        <v/>
      </c>
      <c r="O1256" s="23" t="str">
        <f t="shared" si="701"/>
        <v>◄</v>
      </c>
      <c r="P1256" s="24"/>
      <c r="Q1256" s="21"/>
      <c r="R1256" s="23" t="str">
        <f t="shared" si="702"/>
        <v/>
      </c>
      <c r="S1256" s="23" t="str">
        <f t="shared" si="703"/>
        <v>◄</v>
      </c>
      <c r="T1256" s="22"/>
      <c r="U1256" s="21"/>
      <c r="V1256" s="20"/>
      <c r="W1256" s="19"/>
      <c r="X1256" s="18">
        <f t="shared" si="704"/>
        <v>0</v>
      </c>
      <c r="Y1256" s="17">
        <f t="shared" si="705"/>
        <v>0</v>
      </c>
      <c r="Z1256" s="16"/>
      <c r="AA1256" s="15">
        <f t="shared" si="706"/>
        <v>0</v>
      </c>
      <c r="AB1256" s="14">
        <f t="shared" si="707"/>
        <v>0</v>
      </c>
      <c r="AC1256" s="12"/>
      <c r="AD1256" s="13"/>
      <c r="AE1256" s="12"/>
      <c r="AF1256" s="11"/>
      <c r="AG1256" s="11"/>
      <c r="AH1256" s="5" t="s">
        <v>0</v>
      </c>
      <c r="AI1256" s="4"/>
    </row>
    <row r="1257" spans="1:35" ht="15" customHeight="1" x14ac:dyDescent="0.25">
      <c r="A1257" s="221"/>
      <c r="B1257" s="240"/>
      <c r="C1257" s="367">
        <v>4583</v>
      </c>
      <c r="D1257" s="275">
        <v>42441</v>
      </c>
      <c r="E1257" s="276">
        <v>0.74</v>
      </c>
      <c r="F1257" s="342" t="s">
        <v>13</v>
      </c>
      <c r="G1257" s="227"/>
      <c r="H1257" s="227"/>
      <c r="I1257" s="227"/>
      <c r="J1257" s="227"/>
      <c r="K1257" s="315" t="s">
        <v>961</v>
      </c>
      <c r="L1257" s="26"/>
      <c r="M1257" s="25"/>
      <c r="N1257" s="23" t="str">
        <f t="shared" si="700"/>
        <v/>
      </c>
      <c r="O1257" s="23" t="str">
        <f t="shared" si="701"/>
        <v>◄</v>
      </c>
      <c r="P1257" s="24"/>
      <c r="Q1257" s="21"/>
      <c r="R1257" s="23" t="str">
        <f t="shared" si="702"/>
        <v/>
      </c>
      <c r="S1257" s="23" t="str">
        <f t="shared" si="703"/>
        <v>◄</v>
      </c>
      <c r="T1257" s="22"/>
      <c r="U1257" s="21"/>
      <c r="V1257" s="20"/>
      <c r="W1257" s="19"/>
      <c r="X1257" s="18">
        <f t="shared" si="704"/>
        <v>0</v>
      </c>
      <c r="Y1257" s="17">
        <f t="shared" si="705"/>
        <v>0</v>
      </c>
      <c r="Z1257" s="16"/>
      <c r="AA1257" s="15">
        <f t="shared" si="706"/>
        <v>0</v>
      </c>
      <c r="AB1257" s="14">
        <f t="shared" si="707"/>
        <v>0</v>
      </c>
      <c r="AC1257" s="12"/>
      <c r="AD1257" s="13"/>
      <c r="AE1257" s="12"/>
      <c r="AF1257" s="11"/>
      <c r="AG1257" s="11"/>
      <c r="AH1257" s="5" t="s">
        <v>0</v>
      </c>
      <c r="AI1257" s="4"/>
    </row>
    <row r="1258" spans="1:35" ht="15" customHeight="1" x14ac:dyDescent="0.25">
      <c r="A1258" s="221"/>
      <c r="B1258" s="240"/>
      <c r="C1258" s="367">
        <v>4584</v>
      </c>
      <c r="D1258" s="275">
        <v>42441</v>
      </c>
      <c r="E1258" s="276">
        <v>0.74</v>
      </c>
      <c r="F1258" s="342" t="s">
        <v>13</v>
      </c>
      <c r="G1258" s="227"/>
      <c r="H1258" s="227"/>
      <c r="I1258" s="227"/>
      <c r="J1258" s="227"/>
      <c r="K1258" s="315" t="s">
        <v>960</v>
      </c>
      <c r="L1258" s="26"/>
      <c r="M1258" s="25"/>
      <c r="N1258" s="23" t="str">
        <f t="shared" si="700"/>
        <v/>
      </c>
      <c r="O1258" s="23" t="str">
        <f t="shared" si="701"/>
        <v>◄</v>
      </c>
      <c r="P1258" s="24"/>
      <c r="Q1258" s="21"/>
      <c r="R1258" s="23" t="str">
        <f t="shared" si="702"/>
        <v/>
      </c>
      <c r="S1258" s="23" t="str">
        <f t="shared" si="703"/>
        <v>◄</v>
      </c>
      <c r="T1258" s="22"/>
      <c r="U1258" s="21"/>
      <c r="V1258" s="20"/>
      <c r="W1258" s="19"/>
      <c r="X1258" s="18">
        <f t="shared" si="704"/>
        <v>0</v>
      </c>
      <c r="Y1258" s="17">
        <f t="shared" si="705"/>
        <v>0</v>
      </c>
      <c r="Z1258" s="16"/>
      <c r="AA1258" s="15">
        <f t="shared" si="706"/>
        <v>0</v>
      </c>
      <c r="AB1258" s="14">
        <f t="shared" si="707"/>
        <v>0</v>
      </c>
      <c r="AC1258" s="12"/>
      <c r="AD1258" s="13"/>
      <c r="AE1258" s="12"/>
      <c r="AF1258" s="11"/>
      <c r="AG1258" s="11"/>
      <c r="AH1258" s="5" t="s">
        <v>0</v>
      </c>
      <c r="AI1258" s="4"/>
    </row>
    <row r="1259" spans="1:35" ht="15" customHeight="1" x14ac:dyDescent="0.25">
      <c r="A1259" s="221"/>
      <c r="B1259" s="240"/>
      <c r="C1259" s="367">
        <v>4585</v>
      </c>
      <c r="D1259" s="275">
        <v>42441</v>
      </c>
      <c r="E1259" s="276">
        <v>0.74</v>
      </c>
      <c r="F1259" s="342" t="s">
        <v>13</v>
      </c>
      <c r="G1259" s="227"/>
      <c r="H1259" s="227"/>
      <c r="I1259" s="227"/>
      <c r="J1259" s="227"/>
      <c r="K1259" s="315" t="s">
        <v>959</v>
      </c>
      <c r="L1259" s="26"/>
      <c r="M1259" s="25"/>
      <c r="N1259" s="23" t="str">
        <f t="shared" si="700"/>
        <v/>
      </c>
      <c r="O1259" s="23" t="str">
        <f t="shared" si="701"/>
        <v>◄</v>
      </c>
      <c r="P1259" s="24"/>
      <c r="Q1259" s="21"/>
      <c r="R1259" s="23" t="str">
        <f t="shared" si="702"/>
        <v/>
      </c>
      <c r="S1259" s="23" t="str">
        <f t="shared" si="703"/>
        <v>◄</v>
      </c>
      <c r="T1259" s="22"/>
      <c r="U1259" s="21"/>
      <c r="V1259" s="20"/>
      <c r="W1259" s="19"/>
      <c r="X1259" s="18">
        <f t="shared" si="704"/>
        <v>0</v>
      </c>
      <c r="Y1259" s="17">
        <f t="shared" si="705"/>
        <v>0</v>
      </c>
      <c r="Z1259" s="16"/>
      <c r="AA1259" s="15">
        <f t="shared" si="706"/>
        <v>0</v>
      </c>
      <c r="AB1259" s="14">
        <f t="shared" si="707"/>
        <v>0</v>
      </c>
      <c r="AC1259" s="12"/>
      <c r="AD1259" s="13"/>
      <c r="AE1259" s="12"/>
      <c r="AF1259" s="11"/>
      <c r="AG1259" s="11"/>
      <c r="AH1259" s="5" t="s">
        <v>0</v>
      </c>
      <c r="AI1259" s="4"/>
    </row>
    <row r="1260" spans="1:35" ht="15" customHeight="1" x14ac:dyDescent="0.25">
      <c r="A1260" s="221"/>
      <c r="B1260" s="240"/>
      <c r="C1260" s="320" t="s">
        <v>952</v>
      </c>
      <c r="D1260" s="275">
        <v>42441</v>
      </c>
      <c r="E1260" s="276">
        <v>0.74</v>
      </c>
      <c r="F1260" s="342" t="s">
        <v>13</v>
      </c>
      <c r="G1260" s="227"/>
      <c r="H1260" s="227"/>
      <c r="I1260" s="227"/>
      <c r="J1260" s="274" t="s">
        <v>958</v>
      </c>
      <c r="K1260" s="316" t="s">
        <v>957</v>
      </c>
      <c r="L1260" s="26"/>
      <c r="M1260" s="25"/>
      <c r="N1260" s="23" t="str">
        <f t="shared" si="700"/>
        <v/>
      </c>
      <c r="O1260" s="23" t="str">
        <f t="shared" si="701"/>
        <v>◄</v>
      </c>
      <c r="P1260" s="24"/>
      <c r="Q1260" s="21"/>
      <c r="R1260" s="23" t="str">
        <f t="shared" si="702"/>
        <v/>
      </c>
      <c r="S1260" s="23" t="str">
        <f t="shared" si="703"/>
        <v>◄</v>
      </c>
      <c r="T1260" s="22"/>
      <c r="U1260" s="21"/>
      <c r="V1260" s="20"/>
      <c r="W1260" s="19"/>
      <c r="X1260" s="18">
        <f t="shared" si="704"/>
        <v>0</v>
      </c>
      <c r="Y1260" s="17">
        <f t="shared" si="705"/>
        <v>0</v>
      </c>
      <c r="Z1260" s="16"/>
      <c r="AA1260" s="15">
        <f t="shared" si="706"/>
        <v>0</v>
      </c>
      <c r="AB1260" s="14">
        <f t="shared" si="707"/>
        <v>0</v>
      </c>
      <c r="AC1260" s="12"/>
      <c r="AD1260" s="13"/>
      <c r="AE1260" s="12"/>
      <c r="AF1260" s="11"/>
      <c r="AG1260" s="11"/>
      <c r="AH1260" s="5" t="s">
        <v>0</v>
      </c>
      <c r="AI1260" s="4"/>
    </row>
    <row r="1261" spans="1:35" ht="15" customHeight="1" x14ac:dyDescent="0.25">
      <c r="A1261" s="221"/>
      <c r="B1261" s="240"/>
      <c r="C1261" s="320" t="s">
        <v>956</v>
      </c>
      <c r="D1261" s="275">
        <v>42441</v>
      </c>
      <c r="E1261" s="276">
        <v>0.74</v>
      </c>
      <c r="F1261" s="342" t="s">
        <v>13</v>
      </c>
      <c r="G1261" s="227"/>
      <c r="H1261" s="227"/>
      <c r="I1261" s="227"/>
      <c r="J1261" s="274">
        <v>4582</v>
      </c>
      <c r="K1261" s="316" t="s">
        <v>955</v>
      </c>
      <c r="L1261" s="26"/>
      <c r="M1261" s="25"/>
      <c r="N1261" s="23" t="str">
        <f t="shared" si="700"/>
        <v/>
      </c>
      <c r="O1261" s="23" t="str">
        <f t="shared" si="701"/>
        <v>◄</v>
      </c>
      <c r="P1261" s="24"/>
      <c r="Q1261" s="21"/>
      <c r="R1261" s="23" t="str">
        <f t="shared" si="702"/>
        <v/>
      </c>
      <c r="S1261" s="23" t="str">
        <f t="shared" si="703"/>
        <v>◄</v>
      </c>
      <c r="T1261" s="22"/>
      <c r="U1261" s="21"/>
      <c r="V1261" s="20"/>
      <c r="W1261" s="19"/>
      <c r="X1261" s="18">
        <f t="shared" si="704"/>
        <v>0</v>
      </c>
      <c r="Y1261" s="17">
        <f t="shared" si="705"/>
        <v>0</v>
      </c>
      <c r="Z1261" s="16"/>
      <c r="AA1261" s="15">
        <f t="shared" si="706"/>
        <v>0</v>
      </c>
      <c r="AB1261" s="14">
        <f t="shared" si="707"/>
        <v>0</v>
      </c>
      <c r="AC1261" s="12"/>
      <c r="AD1261" s="13"/>
      <c r="AE1261" s="12"/>
      <c r="AF1261" s="11"/>
      <c r="AG1261" s="11"/>
      <c r="AH1261" s="5" t="s">
        <v>0</v>
      </c>
      <c r="AI1261" s="4"/>
    </row>
    <row r="1262" spans="1:35" ht="15" customHeight="1" x14ac:dyDescent="0.25">
      <c r="A1262" s="221"/>
      <c r="B1262" s="240"/>
      <c r="C1262" s="320" t="s">
        <v>954</v>
      </c>
      <c r="D1262" s="275">
        <v>42441</v>
      </c>
      <c r="E1262" s="276">
        <v>0.74</v>
      </c>
      <c r="F1262" s="342" t="s">
        <v>13</v>
      </c>
      <c r="G1262" s="227"/>
      <c r="H1262" s="227"/>
      <c r="I1262" s="227"/>
      <c r="J1262" s="274">
        <v>4583</v>
      </c>
      <c r="K1262" s="316" t="s">
        <v>953</v>
      </c>
      <c r="L1262" s="26"/>
      <c r="M1262" s="25"/>
      <c r="N1262" s="23" t="str">
        <f t="shared" si="700"/>
        <v/>
      </c>
      <c r="O1262" s="23" t="str">
        <f t="shared" si="701"/>
        <v>◄</v>
      </c>
      <c r="P1262" s="24"/>
      <c r="Q1262" s="21"/>
      <c r="R1262" s="23" t="str">
        <f t="shared" si="702"/>
        <v/>
      </c>
      <c r="S1262" s="23" t="str">
        <f t="shared" si="703"/>
        <v>◄</v>
      </c>
      <c r="T1262" s="22"/>
      <c r="U1262" s="21"/>
      <c r="V1262" s="20"/>
      <c r="W1262" s="19"/>
      <c r="X1262" s="18">
        <f t="shared" si="704"/>
        <v>0</v>
      </c>
      <c r="Y1262" s="17">
        <f t="shared" si="705"/>
        <v>0</v>
      </c>
      <c r="Z1262" s="16"/>
      <c r="AA1262" s="15">
        <f t="shared" si="706"/>
        <v>0</v>
      </c>
      <c r="AB1262" s="14">
        <f t="shared" si="707"/>
        <v>0</v>
      </c>
      <c r="AC1262" s="12"/>
      <c r="AD1262" s="13"/>
      <c r="AE1262" s="12"/>
      <c r="AF1262" s="11"/>
      <c r="AG1262" s="11"/>
      <c r="AH1262" s="5" t="s">
        <v>0</v>
      </c>
      <c r="AI1262" s="4"/>
    </row>
    <row r="1263" spans="1:35" ht="15" customHeight="1" x14ac:dyDescent="0.25">
      <c r="A1263" s="221"/>
      <c r="B1263" s="240"/>
      <c r="C1263" s="320" t="s">
        <v>952</v>
      </c>
      <c r="D1263" s="275">
        <v>42441</v>
      </c>
      <c r="E1263" s="276">
        <v>0.74</v>
      </c>
      <c r="F1263" s="342" t="s">
        <v>13</v>
      </c>
      <c r="G1263" s="227"/>
      <c r="H1263" s="227"/>
      <c r="I1263" s="227"/>
      <c r="J1263" s="274">
        <v>4585</v>
      </c>
      <c r="K1263" s="316" t="s">
        <v>951</v>
      </c>
      <c r="L1263" s="26"/>
      <c r="M1263" s="25"/>
      <c r="N1263" s="23" t="str">
        <f t="shared" si="700"/>
        <v/>
      </c>
      <c r="O1263" s="23" t="str">
        <f t="shared" si="701"/>
        <v>◄</v>
      </c>
      <c r="P1263" s="24"/>
      <c r="Q1263" s="21"/>
      <c r="R1263" s="23" t="str">
        <f t="shared" si="702"/>
        <v/>
      </c>
      <c r="S1263" s="23" t="str">
        <f t="shared" si="703"/>
        <v>◄</v>
      </c>
      <c r="T1263" s="22"/>
      <c r="U1263" s="21"/>
      <c r="V1263" s="20"/>
      <c r="W1263" s="19"/>
      <c r="X1263" s="18">
        <f t="shared" si="704"/>
        <v>0</v>
      </c>
      <c r="Y1263" s="17">
        <f t="shared" si="705"/>
        <v>0</v>
      </c>
      <c r="Z1263" s="16"/>
      <c r="AA1263" s="15">
        <f t="shared" si="706"/>
        <v>0</v>
      </c>
      <c r="AB1263" s="14">
        <f t="shared" si="707"/>
        <v>0</v>
      </c>
      <c r="AC1263" s="12"/>
      <c r="AD1263" s="13"/>
      <c r="AE1263" s="12"/>
      <c r="AF1263" s="11"/>
      <c r="AG1263" s="11"/>
      <c r="AH1263" s="5" t="s">
        <v>0</v>
      </c>
      <c r="AI1263" s="4"/>
    </row>
    <row r="1264" spans="1:35" ht="15" customHeight="1" thickBot="1" x14ac:dyDescent="0.3">
      <c r="A1264" s="221"/>
      <c r="B1264" s="377" t="s">
        <v>950</v>
      </c>
      <c r="C1264" s="367"/>
      <c r="D1264" s="314">
        <v>42441</v>
      </c>
      <c r="E1264" s="276">
        <v>3.7</v>
      </c>
      <c r="F1264" s="342" t="s">
        <v>13</v>
      </c>
      <c r="G1264" s="227"/>
      <c r="H1264" s="227"/>
      <c r="I1264" s="227"/>
      <c r="J1264" s="227"/>
      <c r="K1264" s="317" t="s">
        <v>949</v>
      </c>
      <c r="L1264" s="26"/>
      <c r="M1264" s="25"/>
      <c r="N1264" s="23" t="str">
        <f t="shared" si="700"/>
        <v/>
      </c>
      <c r="O1264" s="23" t="str">
        <f t="shared" si="701"/>
        <v>◄</v>
      </c>
      <c r="P1264" s="24"/>
      <c r="Q1264" s="21"/>
      <c r="R1264" s="23" t="str">
        <f t="shared" si="702"/>
        <v/>
      </c>
      <c r="S1264" s="23" t="str">
        <f t="shared" si="703"/>
        <v>◄</v>
      </c>
      <c r="T1264" s="22"/>
      <c r="U1264" s="21"/>
      <c r="V1264" s="20"/>
      <c r="W1264" s="19"/>
      <c r="X1264" s="18">
        <f t="shared" si="704"/>
        <v>0</v>
      </c>
      <c r="Y1264" s="17">
        <f t="shared" si="705"/>
        <v>0</v>
      </c>
      <c r="Z1264" s="16"/>
      <c r="AA1264" s="15">
        <f t="shared" si="706"/>
        <v>0</v>
      </c>
      <c r="AB1264" s="14">
        <f t="shared" si="707"/>
        <v>0</v>
      </c>
      <c r="AC1264" s="12"/>
      <c r="AD1264" s="13"/>
      <c r="AE1264" s="12"/>
      <c r="AF1264" s="11"/>
      <c r="AG1264" s="11"/>
      <c r="AH1264" s="5" t="s">
        <v>0</v>
      </c>
      <c r="AI1264" s="4"/>
    </row>
    <row r="1265" spans="1:35" ht="15" customHeight="1" thickTop="1" thickBot="1" x14ac:dyDescent="0.25">
      <c r="A1265" s="214">
        <f>ROWS(A1266:A1272)-1</f>
        <v>6</v>
      </c>
      <c r="B1265" s="334" t="s">
        <v>948</v>
      </c>
      <c r="C1265" s="334"/>
      <c r="D1265" s="334"/>
      <c r="E1265" s="334"/>
      <c r="F1265" s="373"/>
      <c r="G1265" s="334"/>
      <c r="H1265" s="334"/>
      <c r="I1265" s="334"/>
      <c r="J1265" s="334"/>
      <c r="K1265" s="333"/>
      <c r="L1265" s="6">
        <v>42443</v>
      </c>
      <c r="M1265" s="9" t="s">
        <v>947</v>
      </c>
      <c r="N1265" s="23"/>
      <c r="O1265" s="33" t="str">
        <f>IF(COUNTIF(N1266:N1272,"?")&gt;0,"?",IF(AND(P1265="◄",Q1265="►"),"◄►",IF(P1265="◄","◄",IF(Q1265="►","►",""))))</f>
        <v>◄</v>
      </c>
      <c r="P1265" s="32" t="str">
        <f>IF(SUM(P1266:P1272)+1=ROWS(P1266:P1272)-COUNTIF(P1266:P1272,"-"),"","◄")</f>
        <v>◄</v>
      </c>
      <c r="Q1265" s="31" t="str">
        <f>IF(SUM(Q1266:Q1272)&gt;0,"►","")</f>
        <v/>
      </c>
      <c r="R1265" s="23"/>
      <c r="S1265" s="33" t="str">
        <f>IF(COUNTIF(R1266:R1272,"?")&gt;0,"?",IF(AND(T1265="◄",U1265="►"),"◄►",IF(T1265="◄","◄",IF(U1265="►","►",""))))</f>
        <v>◄</v>
      </c>
      <c r="T1265" s="32" t="str">
        <f>IF(SUM(T1266:T1272)+1=ROWS(T1266:T1272)-COUNTIF(T1266:T1272,"-"),"","◄")</f>
        <v>◄</v>
      </c>
      <c r="U1265" s="31" t="str">
        <f>IF(SUM(U1266:U1272)&gt;0,"►","")</f>
        <v/>
      </c>
      <c r="V1265" s="10">
        <f>ROWS(V1266:V1272)-1</f>
        <v>6</v>
      </c>
      <c r="W1265" s="30">
        <f>SUM(W1266:W1272)-W1272</f>
        <v>0</v>
      </c>
      <c r="X1265" s="29" t="s">
        <v>17</v>
      </c>
      <c r="Y1265" s="28"/>
      <c r="Z1265" s="30">
        <f>SUM(Z1266:Z1272)-Z1272</f>
        <v>0</v>
      </c>
      <c r="AA1265" s="29" t="s">
        <v>17</v>
      </c>
      <c r="AB1265" s="28"/>
      <c r="AC1265" s="12"/>
      <c r="AD1265" s="13"/>
      <c r="AE1265" s="12"/>
      <c r="AF1265" s="11"/>
      <c r="AG1265" s="11"/>
      <c r="AH1265" s="5" t="s">
        <v>0</v>
      </c>
      <c r="AI1265" s="4"/>
    </row>
    <row r="1266" spans="1:35" ht="15" customHeight="1" x14ac:dyDescent="0.25">
      <c r="A1266" s="221"/>
      <c r="B1266" s="240"/>
      <c r="C1266" s="367" t="s">
        <v>944</v>
      </c>
      <c r="D1266" s="275">
        <v>42443</v>
      </c>
      <c r="E1266" s="276">
        <v>1.1299999999999999</v>
      </c>
      <c r="F1266" s="342" t="s">
        <v>2</v>
      </c>
      <c r="G1266" s="227"/>
      <c r="H1266" s="227"/>
      <c r="I1266" s="227"/>
      <c r="J1266" s="227"/>
      <c r="K1266" s="315" t="s">
        <v>946</v>
      </c>
      <c r="L1266" s="26"/>
      <c r="M1266" s="25"/>
      <c r="N1266" s="23" t="str">
        <f t="shared" ref="N1266:N1271" si="708">IF(O1266="?","?","")</f>
        <v/>
      </c>
      <c r="O1266" s="23" t="str">
        <f t="shared" ref="O1266:O1271" si="709">IF(AND(P1266="",Q1266&gt;0),"?",IF(P1266="","◄",IF(Q1266&gt;=1,"►","")))</f>
        <v>◄</v>
      </c>
      <c r="P1266" s="24"/>
      <c r="Q1266" s="21"/>
      <c r="R1266" s="23" t="str">
        <f t="shared" ref="R1266:R1271" si="710">IF(S1266="?","?","")</f>
        <v/>
      </c>
      <c r="S1266" s="23" t="str">
        <f t="shared" ref="S1266:S1271" si="711">IF(AND(T1266="",U1266&gt;0),"?",IF(T1266="","◄",IF(U1266&gt;=1,"►","")))</f>
        <v>◄</v>
      </c>
      <c r="T1266" s="22"/>
      <c r="U1266" s="21"/>
      <c r="V1266" s="20"/>
      <c r="W1266" s="19"/>
      <c r="X1266" s="18">
        <f t="shared" ref="X1266:Y1271" si="712">(P1266*W1266)</f>
        <v>0</v>
      </c>
      <c r="Y1266" s="17">
        <f t="shared" si="712"/>
        <v>0</v>
      </c>
      <c r="Z1266" s="16"/>
      <c r="AA1266" s="15">
        <f t="shared" ref="AA1266:AB1271" si="713">(T1266*Z1266)</f>
        <v>0</v>
      </c>
      <c r="AB1266" s="14">
        <f t="shared" si="713"/>
        <v>0</v>
      </c>
      <c r="AC1266" s="12"/>
      <c r="AD1266" s="13"/>
      <c r="AE1266" s="12"/>
      <c r="AF1266" s="11"/>
      <c r="AG1266" s="11"/>
      <c r="AH1266" s="5" t="s">
        <v>0</v>
      </c>
      <c r="AI1266" s="4"/>
    </row>
    <row r="1267" spans="1:35" ht="15" customHeight="1" x14ac:dyDescent="0.25">
      <c r="A1267" s="221"/>
      <c r="B1267" s="240"/>
      <c r="C1267" s="320" t="s">
        <v>945</v>
      </c>
      <c r="D1267" s="224">
        <v>42443</v>
      </c>
      <c r="E1267" s="276">
        <v>1.1299999999999999</v>
      </c>
      <c r="F1267" s="342" t="s">
        <v>2</v>
      </c>
      <c r="G1267" s="227"/>
      <c r="H1267" s="227"/>
      <c r="I1267" s="227"/>
      <c r="J1267" s="274" t="s">
        <v>944</v>
      </c>
      <c r="K1267" s="316" t="s">
        <v>599</v>
      </c>
      <c r="L1267" s="26"/>
      <c r="M1267" s="25"/>
      <c r="N1267" s="23" t="str">
        <f t="shared" si="708"/>
        <v/>
      </c>
      <c r="O1267" s="23" t="str">
        <f t="shared" si="709"/>
        <v>◄</v>
      </c>
      <c r="P1267" s="24"/>
      <c r="Q1267" s="21"/>
      <c r="R1267" s="23" t="str">
        <f t="shared" si="710"/>
        <v/>
      </c>
      <c r="S1267" s="23" t="str">
        <f t="shared" si="711"/>
        <v>◄</v>
      </c>
      <c r="T1267" s="22"/>
      <c r="U1267" s="21"/>
      <c r="V1267" s="20"/>
      <c r="W1267" s="19"/>
      <c r="X1267" s="18">
        <f t="shared" si="712"/>
        <v>0</v>
      </c>
      <c r="Y1267" s="17">
        <f t="shared" si="712"/>
        <v>0</v>
      </c>
      <c r="Z1267" s="16"/>
      <c r="AA1267" s="15">
        <f t="shared" si="713"/>
        <v>0</v>
      </c>
      <c r="AB1267" s="14">
        <f t="shared" si="713"/>
        <v>0</v>
      </c>
      <c r="AC1267" s="12"/>
      <c r="AD1267" s="13"/>
      <c r="AE1267" s="12"/>
      <c r="AF1267" s="11"/>
      <c r="AG1267" s="11"/>
      <c r="AH1267" s="5" t="s">
        <v>0</v>
      </c>
      <c r="AI1267" s="4"/>
    </row>
    <row r="1268" spans="1:35" ht="15" customHeight="1" x14ac:dyDescent="0.25">
      <c r="A1268" s="221"/>
      <c r="B1268" s="374" t="s">
        <v>943</v>
      </c>
      <c r="C1268" s="320"/>
      <c r="D1268" s="224">
        <v>42443</v>
      </c>
      <c r="E1268" s="371">
        <v>11.299999999999999</v>
      </c>
      <c r="F1268" s="342" t="s">
        <v>2</v>
      </c>
      <c r="G1268" s="227"/>
      <c r="H1268" s="227"/>
      <c r="I1268" s="227"/>
      <c r="J1268" s="227"/>
      <c r="K1268" s="317" t="s">
        <v>939</v>
      </c>
      <c r="L1268" s="26"/>
      <c r="M1268" s="47" t="s">
        <v>938</v>
      </c>
      <c r="N1268" s="23" t="str">
        <f t="shared" si="708"/>
        <v/>
      </c>
      <c r="O1268" s="23" t="str">
        <f t="shared" si="709"/>
        <v>◄</v>
      </c>
      <c r="P1268" s="24"/>
      <c r="Q1268" s="21"/>
      <c r="R1268" s="23" t="str">
        <f t="shared" si="710"/>
        <v/>
      </c>
      <c r="S1268" s="23" t="str">
        <f t="shared" si="711"/>
        <v>◄</v>
      </c>
      <c r="T1268" s="22"/>
      <c r="U1268" s="21"/>
      <c r="V1268" s="20"/>
      <c r="W1268" s="19"/>
      <c r="X1268" s="18">
        <f t="shared" si="712"/>
        <v>0</v>
      </c>
      <c r="Y1268" s="17">
        <f t="shared" si="712"/>
        <v>0</v>
      </c>
      <c r="Z1268" s="16"/>
      <c r="AA1268" s="15">
        <f t="shared" si="713"/>
        <v>0</v>
      </c>
      <c r="AB1268" s="14">
        <f t="shared" si="713"/>
        <v>0</v>
      </c>
      <c r="AC1268" s="12"/>
      <c r="AD1268" s="13"/>
      <c r="AE1268" s="12"/>
      <c r="AF1268" s="11"/>
      <c r="AG1268" s="11"/>
      <c r="AH1268" s="5" t="s">
        <v>0</v>
      </c>
      <c r="AI1268" s="4"/>
    </row>
    <row r="1269" spans="1:35" ht="15" customHeight="1" x14ac:dyDescent="0.25">
      <c r="A1269" s="221"/>
      <c r="B1269" s="240"/>
      <c r="C1269" s="367">
        <v>4587</v>
      </c>
      <c r="D1269" s="224">
        <v>42443</v>
      </c>
      <c r="E1269" s="276">
        <v>1.35</v>
      </c>
      <c r="F1269" s="342" t="s">
        <v>27</v>
      </c>
      <c r="G1269" s="227"/>
      <c r="H1269" s="227"/>
      <c r="I1269" s="227"/>
      <c r="J1269" s="227"/>
      <c r="K1269" s="315" t="s">
        <v>942</v>
      </c>
      <c r="L1269" s="26"/>
      <c r="M1269" s="55"/>
      <c r="N1269" s="23" t="str">
        <f t="shared" si="708"/>
        <v/>
      </c>
      <c r="O1269" s="23" t="str">
        <f t="shared" si="709"/>
        <v>◄</v>
      </c>
      <c r="P1269" s="24"/>
      <c r="Q1269" s="21"/>
      <c r="R1269" s="23" t="str">
        <f t="shared" si="710"/>
        <v/>
      </c>
      <c r="S1269" s="23" t="str">
        <f t="shared" si="711"/>
        <v>◄</v>
      </c>
      <c r="T1269" s="22"/>
      <c r="U1269" s="21"/>
      <c r="V1269" s="20"/>
      <c r="W1269" s="19"/>
      <c r="X1269" s="18">
        <f t="shared" si="712"/>
        <v>0</v>
      </c>
      <c r="Y1269" s="17">
        <f t="shared" si="712"/>
        <v>0</v>
      </c>
      <c r="Z1269" s="16"/>
      <c r="AA1269" s="15">
        <f t="shared" si="713"/>
        <v>0</v>
      </c>
      <c r="AB1269" s="14">
        <f t="shared" si="713"/>
        <v>0</v>
      </c>
      <c r="AC1269" s="12"/>
      <c r="AD1269" s="13"/>
      <c r="AE1269" s="12"/>
      <c r="AF1269" s="11"/>
      <c r="AG1269" s="11"/>
      <c r="AH1269" s="5" t="s">
        <v>0</v>
      </c>
      <c r="AI1269" s="4"/>
    </row>
    <row r="1270" spans="1:35" ht="15" customHeight="1" x14ac:dyDescent="0.25">
      <c r="A1270" s="221"/>
      <c r="B1270" s="240"/>
      <c r="C1270" s="320" t="s">
        <v>941</v>
      </c>
      <c r="D1270" s="224">
        <v>42443</v>
      </c>
      <c r="E1270" s="276">
        <v>1.35</v>
      </c>
      <c r="F1270" s="342" t="s">
        <v>27</v>
      </c>
      <c r="G1270" s="227"/>
      <c r="H1270" s="227"/>
      <c r="I1270" s="227"/>
      <c r="J1270" s="274">
        <v>4587</v>
      </c>
      <c r="K1270" s="316" t="s">
        <v>599</v>
      </c>
      <c r="L1270" s="26"/>
      <c r="M1270" s="55"/>
      <c r="N1270" s="23" t="str">
        <f t="shared" si="708"/>
        <v/>
      </c>
      <c r="O1270" s="23" t="str">
        <f t="shared" si="709"/>
        <v>◄</v>
      </c>
      <c r="P1270" s="24"/>
      <c r="Q1270" s="21"/>
      <c r="R1270" s="23" t="str">
        <f t="shared" si="710"/>
        <v/>
      </c>
      <c r="S1270" s="23" t="str">
        <f t="shared" si="711"/>
        <v>◄</v>
      </c>
      <c r="T1270" s="22"/>
      <c r="U1270" s="21"/>
      <c r="V1270" s="20"/>
      <c r="W1270" s="19"/>
      <c r="X1270" s="18">
        <f t="shared" si="712"/>
        <v>0</v>
      </c>
      <c r="Y1270" s="17">
        <f t="shared" si="712"/>
        <v>0</v>
      </c>
      <c r="Z1270" s="16"/>
      <c r="AA1270" s="15">
        <f t="shared" si="713"/>
        <v>0</v>
      </c>
      <c r="AB1270" s="14">
        <f t="shared" si="713"/>
        <v>0</v>
      </c>
      <c r="AC1270" s="12"/>
      <c r="AD1270" s="13"/>
      <c r="AE1270" s="12"/>
      <c r="AF1270" s="11"/>
      <c r="AG1270" s="11"/>
      <c r="AH1270" s="5" t="s">
        <v>0</v>
      </c>
      <c r="AI1270" s="4"/>
    </row>
    <row r="1271" spans="1:35" ht="15" customHeight="1" thickBot="1" x14ac:dyDescent="0.3">
      <c r="A1271" s="221"/>
      <c r="B1271" s="374" t="s">
        <v>940</v>
      </c>
      <c r="C1271" s="320"/>
      <c r="D1271" s="224">
        <v>42443</v>
      </c>
      <c r="E1271" s="371">
        <v>13.5</v>
      </c>
      <c r="F1271" s="342" t="s">
        <v>27</v>
      </c>
      <c r="G1271" s="227"/>
      <c r="H1271" s="227"/>
      <c r="I1271" s="227"/>
      <c r="J1271" s="227"/>
      <c r="K1271" s="317" t="s">
        <v>939</v>
      </c>
      <c r="L1271" s="26"/>
      <c r="M1271" s="47" t="s">
        <v>938</v>
      </c>
      <c r="N1271" s="23" t="str">
        <f t="shared" si="708"/>
        <v/>
      </c>
      <c r="O1271" s="23" t="str">
        <f t="shared" si="709"/>
        <v>◄</v>
      </c>
      <c r="P1271" s="24"/>
      <c r="Q1271" s="21"/>
      <c r="R1271" s="23" t="str">
        <f t="shared" si="710"/>
        <v/>
      </c>
      <c r="S1271" s="23" t="str">
        <f t="shared" si="711"/>
        <v>◄</v>
      </c>
      <c r="T1271" s="22"/>
      <c r="U1271" s="21"/>
      <c r="V1271" s="20"/>
      <c r="W1271" s="19"/>
      <c r="X1271" s="18">
        <f t="shared" si="712"/>
        <v>0</v>
      </c>
      <c r="Y1271" s="17">
        <f t="shared" si="712"/>
        <v>0</v>
      </c>
      <c r="Z1271" s="16"/>
      <c r="AA1271" s="15">
        <f t="shared" si="713"/>
        <v>0</v>
      </c>
      <c r="AB1271" s="14">
        <f t="shared" si="713"/>
        <v>0</v>
      </c>
      <c r="AC1271" s="12"/>
      <c r="AD1271" s="13"/>
      <c r="AE1271" s="12"/>
      <c r="AF1271" s="11"/>
      <c r="AG1271" s="11"/>
      <c r="AH1271" s="5" t="s">
        <v>0</v>
      </c>
      <c r="AI1271" s="4"/>
    </row>
    <row r="1272" spans="1:35" ht="15" customHeight="1" thickTop="1" thickBot="1" x14ac:dyDescent="0.25">
      <c r="A1272" s="214">
        <f>ROWS(A1273:A1279)-1</f>
        <v>6</v>
      </c>
      <c r="B1272" s="378" t="s">
        <v>937</v>
      </c>
      <c r="C1272" s="379"/>
      <c r="D1272" s="379"/>
      <c r="E1272" s="379"/>
      <c r="F1272" s="379"/>
      <c r="G1272" s="379"/>
      <c r="H1272" s="379"/>
      <c r="I1272" s="379"/>
      <c r="J1272" s="379"/>
      <c r="K1272" s="379"/>
      <c r="L1272" s="6">
        <v>42531</v>
      </c>
      <c r="M1272" s="9" t="s">
        <v>936</v>
      </c>
      <c r="N1272" s="23"/>
      <c r="O1272" s="33" t="str">
        <f>IF(COUNTIF(N1273:N1279,"?")&gt;0,"?",IF(AND(P1272="◄",Q1272="►"),"◄►",IF(P1272="◄","◄",IF(Q1272="►","►",""))))</f>
        <v>◄</v>
      </c>
      <c r="P1272" s="32" t="str">
        <f>IF(SUM(P1273:P1279)+1=ROWS(P1273:P1279)-COUNTIF(P1273:P1279,"-"),"","◄")</f>
        <v>◄</v>
      </c>
      <c r="Q1272" s="31" t="str">
        <f>IF(SUM(Q1273:Q1279)&gt;0,"►","")</f>
        <v/>
      </c>
      <c r="R1272" s="23"/>
      <c r="S1272" s="33" t="str">
        <f>IF(COUNTIF(R1273:R1279,"?")&gt;0,"?",IF(AND(T1272="◄",U1272="►"),"◄►",IF(T1272="◄","◄",IF(U1272="►","►",""))))</f>
        <v>◄</v>
      </c>
      <c r="T1272" s="32" t="str">
        <f>IF(SUM(T1273:T1279)+1=ROWS(T1273:T1279)-COUNTIF(T1273:T1279,"-"),"","◄")</f>
        <v>◄</v>
      </c>
      <c r="U1272" s="31" t="str">
        <f>IF(SUM(U1273:U1279)&gt;0,"►","")</f>
        <v/>
      </c>
      <c r="V1272" s="10">
        <f>ROWS(V1273:V1279)-1</f>
        <v>6</v>
      </c>
      <c r="W1272" s="30">
        <f>SUM(W1273:W1279)-W1279</f>
        <v>0</v>
      </c>
      <c r="X1272" s="29" t="s">
        <v>17</v>
      </c>
      <c r="Y1272" s="28"/>
      <c r="Z1272" s="30">
        <f>SUM(Z1273:Z1279)-Z1279</f>
        <v>0</v>
      </c>
      <c r="AA1272" s="29" t="s">
        <v>17</v>
      </c>
      <c r="AB1272" s="28"/>
      <c r="AC1272" s="43" t="str">
        <f>IF(AD1272="◄","◄",IF(AD1272="ok","►",""))</f>
        <v>◄</v>
      </c>
      <c r="AD1272" s="42" t="str">
        <f>IF(AD1273&gt;0,"OK","◄")</f>
        <v>◄</v>
      </c>
      <c r="AE1272" s="41" t="str">
        <f>IF(AND(AF1272="◄",AG1272="►"),"◄?►",IF(AF1272="◄","◄",IF(AG1272="►","►","")))</f>
        <v>◄</v>
      </c>
      <c r="AF1272" s="32" t="str">
        <f>IF(AF1273&gt;0,"","◄")</f>
        <v>◄</v>
      </c>
      <c r="AG1272" s="31" t="str">
        <f>IF(AG1273&gt;0,"►","")</f>
        <v/>
      </c>
      <c r="AH1272" s="5" t="s">
        <v>0</v>
      </c>
      <c r="AI1272" s="4"/>
    </row>
    <row r="1273" spans="1:35" ht="15" customHeight="1" x14ac:dyDescent="0.25">
      <c r="A1273" s="221"/>
      <c r="B1273" s="240"/>
      <c r="C1273" s="367" t="s">
        <v>935</v>
      </c>
      <c r="D1273" s="275">
        <v>42531</v>
      </c>
      <c r="E1273" s="276">
        <v>1.48</v>
      </c>
      <c r="F1273" s="342" t="s">
        <v>21</v>
      </c>
      <c r="G1273" s="227"/>
      <c r="H1273" s="227"/>
      <c r="I1273" s="227"/>
      <c r="J1273" s="227"/>
      <c r="K1273" s="315" t="s">
        <v>934</v>
      </c>
      <c r="L1273" s="26"/>
      <c r="M1273" s="25"/>
      <c r="N1273" s="23" t="str">
        <f t="shared" ref="N1273:N1278" si="714">IF(O1273="?","?","")</f>
        <v/>
      </c>
      <c r="O1273" s="23" t="str">
        <f t="shared" ref="O1273:O1278" si="715">IF(AND(P1273="",Q1273&gt;0),"?",IF(P1273="","◄",IF(Q1273&gt;=1,"►","")))</f>
        <v>◄</v>
      </c>
      <c r="P1273" s="24"/>
      <c r="Q1273" s="21"/>
      <c r="R1273" s="23" t="str">
        <f t="shared" ref="R1273:R1278" si="716">IF(S1273="?","?","")</f>
        <v/>
      </c>
      <c r="S1273" s="23" t="str">
        <f t="shared" ref="S1273:S1278" si="717">IF(AND(T1273="",U1273&gt;0),"?",IF(T1273="","◄",IF(U1273&gt;=1,"►","")))</f>
        <v>◄</v>
      </c>
      <c r="T1273" s="22"/>
      <c r="U1273" s="21"/>
      <c r="V1273" s="20"/>
      <c r="W1273" s="19"/>
      <c r="X1273" s="18">
        <f t="shared" ref="X1273:Y1278" si="718">(P1273*W1273)</f>
        <v>0</v>
      </c>
      <c r="Y1273" s="17">
        <f t="shared" si="718"/>
        <v>0</v>
      </c>
      <c r="Z1273" s="16"/>
      <c r="AA1273" s="15">
        <f t="shared" ref="AA1273:AB1278" si="719">(T1273*Z1273)</f>
        <v>0</v>
      </c>
      <c r="AB1273" s="14">
        <f t="shared" si="719"/>
        <v>0</v>
      </c>
      <c r="AC1273" s="39" t="str">
        <f>IF(AD1273&gt;0,"ok","◄")</f>
        <v>◄</v>
      </c>
      <c r="AD1273" s="40"/>
      <c r="AE1273" s="39" t="str">
        <f>IF(AND(AF1273="",AG1273&gt;0),"?",IF(AF1273="","◄",IF(AG1273&gt;=1,"►","")))</f>
        <v>◄</v>
      </c>
      <c r="AF1273" s="38"/>
      <c r="AG1273" s="37"/>
      <c r="AH1273" s="5" t="s">
        <v>0</v>
      </c>
      <c r="AI1273" s="4"/>
    </row>
    <row r="1274" spans="1:35" ht="15" customHeight="1" x14ac:dyDescent="0.25">
      <c r="A1274" s="221"/>
      <c r="B1274" s="240"/>
      <c r="C1274" s="367">
        <v>4589</v>
      </c>
      <c r="D1274" s="275">
        <v>42531</v>
      </c>
      <c r="E1274" s="276">
        <v>1.48</v>
      </c>
      <c r="F1274" s="342" t="s">
        <v>21</v>
      </c>
      <c r="G1274" s="227"/>
      <c r="H1274" s="227"/>
      <c r="I1274" s="227"/>
      <c r="J1274" s="227"/>
      <c r="K1274" s="315" t="s">
        <v>933</v>
      </c>
      <c r="L1274" s="26"/>
      <c r="M1274" s="25"/>
      <c r="N1274" s="23" t="str">
        <f t="shared" si="714"/>
        <v/>
      </c>
      <c r="O1274" s="23" t="str">
        <f t="shared" si="715"/>
        <v>◄</v>
      </c>
      <c r="P1274" s="24"/>
      <c r="Q1274" s="21"/>
      <c r="R1274" s="23" t="str">
        <f t="shared" si="716"/>
        <v/>
      </c>
      <c r="S1274" s="23" t="str">
        <f t="shared" si="717"/>
        <v>◄</v>
      </c>
      <c r="T1274" s="22"/>
      <c r="U1274" s="21"/>
      <c r="V1274" s="20"/>
      <c r="W1274" s="19"/>
      <c r="X1274" s="18">
        <f t="shared" si="718"/>
        <v>0</v>
      </c>
      <c r="Y1274" s="17">
        <f t="shared" si="718"/>
        <v>0</v>
      </c>
      <c r="Z1274" s="16"/>
      <c r="AA1274" s="15">
        <f t="shared" si="719"/>
        <v>0</v>
      </c>
      <c r="AB1274" s="14">
        <f t="shared" si="719"/>
        <v>0</v>
      </c>
      <c r="AC1274" s="12"/>
      <c r="AD1274" s="13"/>
      <c r="AE1274" s="12"/>
      <c r="AF1274" s="149" t="str">
        <f>LEFT(M1272,17)</f>
        <v>▬ Philanews Nr. 2</v>
      </c>
      <c r="AG1274" s="150"/>
      <c r="AH1274" s="5" t="s">
        <v>0</v>
      </c>
      <c r="AI1274" s="4"/>
    </row>
    <row r="1275" spans="1:35" ht="15" customHeight="1" x14ac:dyDescent="0.25">
      <c r="A1275" s="221"/>
      <c r="B1275" s="240"/>
      <c r="C1275" s="367">
        <v>4590</v>
      </c>
      <c r="D1275" s="275">
        <v>42531</v>
      </c>
      <c r="E1275" s="276">
        <v>1.48</v>
      </c>
      <c r="F1275" s="342" t="s">
        <v>932</v>
      </c>
      <c r="G1275" s="227"/>
      <c r="H1275" s="227"/>
      <c r="I1275" s="227"/>
      <c r="J1275" s="227"/>
      <c r="K1275" s="315" t="s">
        <v>931</v>
      </c>
      <c r="L1275" s="26"/>
      <c r="M1275" s="25"/>
      <c r="N1275" s="23" t="str">
        <f t="shared" si="714"/>
        <v/>
      </c>
      <c r="O1275" s="23" t="str">
        <f t="shared" si="715"/>
        <v>◄</v>
      </c>
      <c r="P1275" s="24"/>
      <c r="Q1275" s="21"/>
      <c r="R1275" s="23" t="str">
        <f t="shared" si="716"/>
        <v/>
      </c>
      <c r="S1275" s="23" t="str">
        <f t="shared" si="717"/>
        <v>◄</v>
      </c>
      <c r="T1275" s="22"/>
      <c r="U1275" s="21"/>
      <c r="V1275" s="20"/>
      <c r="W1275" s="19"/>
      <c r="X1275" s="18">
        <f t="shared" si="718"/>
        <v>0</v>
      </c>
      <c r="Y1275" s="17">
        <f t="shared" si="718"/>
        <v>0</v>
      </c>
      <c r="Z1275" s="16"/>
      <c r="AA1275" s="15">
        <f t="shared" si="719"/>
        <v>0</v>
      </c>
      <c r="AB1275" s="14">
        <f t="shared" si="719"/>
        <v>0</v>
      </c>
      <c r="AC1275" s="12"/>
      <c r="AD1275" s="13"/>
      <c r="AE1275" s="12"/>
      <c r="AF1275" s="151"/>
      <c r="AG1275" s="152"/>
      <c r="AH1275" s="5" t="s">
        <v>0</v>
      </c>
      <c r="AI1275" s="4"/>
    </row>
    <row r="1276" spans="1:35" ht="15" customHeight="1" x14ac:dyDescent="0.25">
      <c r="A1276" s="221"/>
      <c r="B1276" s="240"/>
      <c r="C1276" s="367">
        <v>4591</v>
      </c>
      <c r="D1276" s="275">
        <v>42531</v>
      </c>
      <c r="E1276" s="276">
        <v>2.2200000000000002</v>
      </c>
      <c r="F1276" s="342" t="s">
        <v>21</v>
      </c>
      <c r="G1276" s="227"/>
      <c r="H1276" s="227"/>
      <c r="I1276" s="227"/>
      <c r="J1276" s="227"/>
      <c r="K1276" s="315" t="s">
        <v>930</v>
      </c>
      <c r="L1276" s="26"/>
      <c r="M1276" s="25"/>
      <c r="N1276" s="23" t="str">
        <f t="shared" si="714"/>
        <v/>
      </c>
      <c r="O1276" s="23" t="str">
        <f t="shared" si="715"/>
        <v>◄</v>
      </c>
      <c r="P1276" s="24"/>
      <c r="Q1276" s="21"/>
      <c r="R1276" s="23" t="str">
        <f t="shared" si="716"/>
        <v/>
      </c>
      <c r="S1276" s="23" t="str">
        <f t="shared" si="717"/>
        <v>◄</v>
      </c>
      <c r="T1276" s="22"/>
      <c r="U1276" s="21"/>
      <c r="V1276" s="20"/>
      <c r="W1276" s="19"/>
      <c r="X1276" s="18">
        <f t="shared" si="718"/>
        <v>0</v>
      </c>
      <c r="Y1276" s="17">
        <f t="shared" si="718"/>
        <v>0</v>
      </c>
      <c r="Z1276" s="16"/>
      <c r="AA1276" s="15">
        <f t="shared" si="719"/>
        <v>0</v>
      </c>
      <c r="AB1276" s="14">
        <f t="shared" si="719"/>
        <v>0</v>
      </c>
      <c r="AC1276" s="12"/>
      <c r="AD1276" s="13"/>
      <c r="AE1276" s="12"/>
      <c r="AF1276" s="36" t="s">
        <v>47</v>
      </c>
      <c r="AG1276" s="35">
        <f>D1273</f>
        <v>42531</v>
      </c>
      <c r="AH1276" s="5" t="s">
        <v>0</v>
      </c>
      <c r="AI1276" s="4"/>
    </row>
    <row r="1277" spans="1:35" ht="15" customHeight="1" x14ac:dyDescent="0.25">
      <c r="A1277" s="221"/>
      <c r="B1277" s="240"/>
      <c r="C1277" s="367">
        <v>4592</v>
      </c>
      <c r="D1277" s="275">
        <v>42531</v>
      </c>
      <c r="E1277" s="276">
        <v>7.3999999999999996E-2</v>
      </c>
      <c r="F1277" s="342" t="s">
        <v>13</v>
      </c>
      <c r="G1277" s="227"/>
      <c r="H1277" s="227"/>
      <c r="I1277" s="227"/>
      <c r="J1277" s="227"/>
      <c r="K1277" s="315" t="s">
        <v>929</v>
      </c>
      <c r="L1277" s="26"/>
      <c r="M1277" s="25"/>
      <c r="N1277" s="23" t="str">
        <f t="shared" si="714"/>
        <v/>
      </c>
      <c r="O1277" s="23" t="str">
        <f t="shared" si="715"/>
        <v>◄</v>
      </c>
      <c r="P1277" s="24"/>
      <c r="Q1277" s="21"/>
      <c r="R1277" s="23" t="str">
        <f t="shared" si="716"/>
        <v/>
      </c>
      <c r="S1277" s="23" t="str">
        <f t="shared" si="717"/>
        <v>◄</v>
      </c>
      <c r="T1277" s="22"/>
      <c r="U1277" s="21"/>
      <c r="V1277" s="20"/>
      <c r="W1277" s="19"/>
      <c r="X1277" s="18">
        <f t="shared" si="718"/>
        <v>0</v>
      </c>
      <c r="Y1277" s="17">
        <f t="shared" si="718"/>
        <v>0</v>
      </c>
      <c r="Z1277" s="16"/>
      <c r="AA1277" s="15">
        <f t="shared" si="719"/>
        <v>0</v>
      </c>
      <c r="AB1277" s="14">
        <f t="shared" si="719"/>
        <v>0</v>
      </c>
      <c r="AC1277" s="12"/>
      <c r="AD1277" s="13"/>
      <c r="AE1277" s="12"/>
      <c r="AF1277" s="11"/>
      <c r="AG1277" s="11"/>
      <c r="AH1277" s="5" t="s">
        <v>0</v>
      </c>
      <c r="AI1277" s="4"/>
    </row>
    <row r="1278" spans="1:35" ht="15" customHeight="1" thickBot="1" x14ac:dyDescent="0.3">
      <c r="A1278" s="221"/>
      <c r="B1278" s="374" t="s">
        <v>928</v>
      </c>
      <c r="C1278" s="367"/>
      <c r="D1278" s="314">
        <v>42531</v>
      </c>
      <c r="E1278" s="276">
        <v>6.734</v>
      </c>
      <c r="F1278" s="380" t="s">
        <v>927</v>
      </c>
      <c r="G1278" s="381"/>
      <c r="H1278" s="227"/>
      <c r="I1278" s="227"/>
      <c r="J1278" s="227"/>
      <c r="K1278" s="317" t="s">
        <v>926</v>
      </c>
      <c r="L1278" s="26"/>
      <c r="M1278" s="25"/>
      <c r="N1278" s="23" t="str">
        <f t="shared" si="714"/>
        <v/>
      </c>
      <c r="O1278" s="23" t="str">
        <f t="shared" si="715"/>
        <v>◄</v>
      </c>
      <c r="P1278" s="24"/>
      <c r="Q1278" s="21"/>
      <c r="R1278" s="23" t="str">
        <f t="shared" si="716"/>
        <v/>
      </c>
      <c r="S1278" s="23" t="str">
        <f t="shared" si="717"/>
        <v>◄</v>
      </c>
      <c r="T1278" s="22"/>
      <c r="U1278" s="21"/>
      <c r="V1278" s="20"/>
      <c r="W1278" s="19"/>
      <c r="X1278" s="18">
        <f t="shared" si="718"/>
        <v>0</v>
      </c>
      <c r="Y1278" s="17">
        <f t="shared" si="718"/>
        <v>0</v>
      </c>
      <c r="Z1278" s="16"/>
      <c r="AA1278" s="15">
        <f t="shared" si="719"/>
        <v>0</v>
      </c>
      <c r="AB1278" s="14">
        <f t="shared" si="719"/>
        <v>0</v>
      </c>
      <c r="AC1278" s="12"/>
      <c r="AD1278" s="13"/>
      <c r="AE1278" s="12"/>
      <c r="AF1278" s="11"/>
      <c r="AG1278" s="11"/>
      <c r="AH1278" s="5" t="s">
        <v>0</v>
      </c>
      <c r="AI1278" s="4"/>
    </row>
    <row r="1279" spans="1:35" ht="15" customHeight="1" thickTop="1" thickBot="1" x14ac:dyDescent="0.25">
      <c r="A1279" s="214">
        <f>ROWS(A1280:A1282)-1</f>
        <v>2</v>
      </c>
      <c r="B1279" s="254" t="s">
        <v>925</v>
      </c>
      <c r="C1279" s="254"/>
      <c r="D1279" s="254"/>
      <c r="E1279" s="254"/>
      <c r="F1279" s="254"/>
      <c r="G1279" s="254"/>
      <c r="H1279" s="254"/>
      <c r="I1279" s="254"/>
      <c r="J1279" s="254"/>
      <c r="K1279" s="333"/>
      <c r="L1279" s="6">
        <v>42532</v>
      </c>
      <c r="M1279" s="9" t="s">
        <v>924</v>
      </c>
      <c r="N1279" s="23"/>
      <c r="O1279" s="33" t="str">
        <f>IF(COUNTIF(N1280:N1282,"?")&gt;0,"?",IF(AND(P1279="◄",Q1279="►"),"◄►",IF(P1279="◄","◄",IF(Q1279="►","►",""))))</f>
        <v>◄</v>
      </c>
      <c r="P1279" s="32" t="str">
        <f>IF(SUM(P1280:P1282)+1=ROWS(P1280:P1282)-COUNTIF(P1280:P1282,"-"),"","◄")</f>
        <v>◄</v>
      </c>
      <c r="Q1279" s="31" t="str">
        <f>IF(SUM(Q1280:Q1282)&gt;0,"►","")</f>
        <v/>
      </c>
      <c r="R1279" s="23"/>
      <c r="S1279" s="33" t="str">
        <f>IF(COUNTIF(R1280:R1282,"?")&gt;0,"?",IF(AND(T1279="◄",U1279="►"),"◄►",IF(T1279="◄","◄",IF(U1279="►","►",""))))</f>
        <v>◄</v>
      </c>
      <c r="T1279" s="32" t="str">
        <f>IF(SUM(T1280:T1282)+1=ROWS(T1280:T1282)-COUNTIF(T1280:T1282,"-"),"","◄")</f>
        <v>◄</v>
      </c>
      <c r="U1279" s="31" t="str">
        <f>IF(SUM(U1280:U1282)&gt;0,"►","")</f>
        <v/>
      </c>
      <c r="V1279" s="10">
        <f>ROWS(V1280:V1282)-1</f>
        <v>2</v>
      </c>
      <c r="W1279" s="30">
        <f>SUM(W1280:W1282)-W1282</f>
        <v>0</v>
      </c>
      <c r="X1279" s="29" t="s">
        <v>17</v>
      </c>
      <c r="Y1279" s="28"/>
      <c r="Z1279" s="30">
        <f>SUM(Z1280:Z1282)-Z1282</f>
        <v>0</v>
      </c>
      <c r="AA1279" s="29" t="s">
        <v>17</v>
      </c>
      <c r="AB1279" s="28"/>
      <c r="AC1279" s="12"/>
      <c r="AD1279" s="13"/>
      <c r="AE1279" s="12"/>
      <c r="AF1279" s="11"/>
      <c r="AG1279" s="11"/>
      <c r="AH1279" s="5" t="s">
        <v>0</v>
      </c>
      <c r="AI1279" s="4"/>
    </row>
    <row r="1280" spans="1:35" ht="32.4" customHeight="1" x14ac:dyDescent="0.25">
      <c r="A1280" s="221"/>
      <c r="B1280" s="240"/>
      <c r="C1280" s="367" t="s">
        <v>922</v>
      </c>
      <c r="D1280" s="275">
        <v>42532</v>
      </c>
      <c r="E1280" s="276">
        <v>1.1299999999999999</v>
      </c>
      <c r="F1280" s="342" t="s">
        <v>2</v>
      </c>
      <c r="G1280" s="227"/>
      <c r="H1280" s="227"/>
      <c r="I1280" s="227"/>
      <c r="J1280" s="227"/>
      <c r="K1280" s="228" t="s">
        <v>923</v>
      </c>
      <c r="L1280" s="26"/>
      <c r="M1280" s="25"/>
      <c r="N1280" s="23" t="str">
        <f>IF(O1280="?","?","")</f>
        <v/>
      </c>
      <c r="O1280" s="23" t="str">
        <f>IF(AND(P1280="",Q1280&gt;0),"?",IF(P1280="","◄",IF(Q1280&gt;=1,"►","")))</f>
        <v>◄</v>
      </c>
      <c r="P1280" s="24"/>
      <c r="Q1280" s="21"/>
      <c r="R1280" s="23" t="str">
        <f>IF(S1280="?","?","")</f>
        <v/>
      </c>
      <c r="S1280" s="23" t="str">
        <f>IF(AND(T1280="",U1280&gt;0),"?",IF(T1280="","◄",IF(U1280&gt;=1,"►","")))</f>
        <v>◄</v>
      </c>
      <c r="T1280" s="22"/>
      <c r="U1280" s="21"/>
      <c r="V1280" s="20"/>
      <c r="W1280" s="19"/>
      <c r="X1280" s="18">
        <f>(P1280*W1280)</f>
        <v>0</v>
      </c>
      <c r="Y1280" s="17">
        <f>(Q1280*X1280)</f>
        <v>0</v>
      </c>
      <c r="Z1280" s="16"/>
      <c r="AA1280" s="15">
        <f>(T1280*Z1280)</f>
        <v>0</v>
      </c>
      <c r="AB1280" s="14">
        <f>(U1280*AA1280)</f>
        <v>0</v>
      </c>
      <c r="AC1280" s="12"/>
      <c r="AD1280" s="13"/>
      <c r="AE1280" s="12"/>
      <c r="AF1280" s="11"/>
      <c r="AG1280" s="11"/>
      <c r="AH1280" s="5" t="s">
        <v>0</v>
      </c>
      <c r="AI1280" s="4"/>
    </row>
    <row r="1281" spans="1:35" ht="15" customHeight="1" thickBot="1" x14ac:dyDescent="0.3">
      <c r="A1281" s="221"/>
      <c r="B1281" s="369" t="s">
        <v>23</v>
      </c>
      <c r="C1281" s="375" t="s">
        <v>922</v>
      </c>
      <c r="D1281" s="224">
        <v>40250</v>
      </c>
      <c r="E1281" s="371">
        <v>5.6499999999999995</v>
      </c>
      <c r="F1281" s="342" t="s">
        <v>2</v>
      </c>
      <c r="G1281" s="227"/>
      <c r="H1281" s="227"/>
      <c r="I1281" s="227"/>
      <c r="J1281" s="227"/>
      <c r="K1281" s="376" t="s">
        <v>921</v>
      </c>
      <c r="L1281" s="26"/>
      <c r="M1281" s="47" t="s">
        <v>920</v>
      </c>
      <c r="N1281" s="23" t="str">
        <f>IF(O1281="?","?","")</f>
        <v/>
      </c>
      <c r="O1281" s="23" t="str">
        <f>IF(AND(P1281="",Q1281&gt;0),"?",IF(P1281="","◄",IF(Q1281&gt;=1,"►","")))</f>
        <v>◄</v>
      </c>
      <c r="P1281" s="24"/>
      <c r="Q1281" s="21"/>
      <c r="R1281" s="23" t="str">
        <f>IF(S1281="?","?","")</f>
        <v/>
      </c>
      <c r="S1281" s="23" t="str">
        <f>IF(AND(T1281="",U1281&gt;0),"?",IF(T1281="","◄",IF(U1281&gt;=1,"►","")))</f>
        <v>◄</v>
      </c>
      <c r="T1281" s="22"/>
      <c r="U1281" s="21"/>
      <c r="V1281" s="20"/>
      <c r="W1281" s="19"/>
      <c r="X1281" s="18">
        <f>(P1281*W1281)</f>
        <v>0</v>
      </c>
      <c r="Y1281" s="17">
        <f>(Q1281*X1281)</f>
        <v>0</v>
      </c>
      <c r="Z1281" s="16"/>
      <c r="AA1281" s="15">
        <f>(T1281*Z1281)</f>
        <v>0</v>
      </c>
      <c r="AB1281" s="14">
        <f>(U1281*AA1281)</f>
        <v>0</v>
      </c>
      <c r="AC1281" s="12"/>
      <c r="AD1281" s="13"/>
      <c r="AE1281" s="12"/>
      <c r="AF1281" s="11"/>
      <c r="AG1281" s="11"/>
      <c r="AH1281" s="5" t="s">
        <v>0</v>
      </c>
      <c r="AI1281" s="4"/>
    </row>
    <row r="1282" spans="1:35" ht="15" customHeight="1" thickTop="1" thickBot="1" x14ac:dyDescent="0.25">
      <c r="A1282" s="214">
        <f>ROWS(A1283:A1301)-1</f>
        <v>18</v>
      </c>
      <c r="B1282" s="334" t="s">
        <v>919</v>
      </c>
      <c r="C1282" s="334"/>
      <c r="D1282" s="334"/>
      <c r="E1282" s="334"/>
      <c r="F1282" s="373"/>
      <c r="G1282" s="334"/>
      <c r="H1282" s="334"/>
      <c r="I1282" s="334"/>
      <c r="J1282" s="334"/>
      <c r="K1282" s="333"/>
      <c r="L1282" s="6">
        <v>42533</v>
      </c>
      <c r="M1282" s="9" t="s">
        <v>918</v>
      </c>
      <c r="N1282" s="23"/>
      <c r="O1282" s="33" t="str">
        <f>IF(COUNTIF(N1283:N1301,"?")&gt;0,"?",IF(AND(P1282="◄",Q1282="►"),"◄►",IF(P1282="◄","◄",IF(Q1282="►","►",""))))</f>
        <v>◄</v>
      </c>
      <c r="P1282" s="32" t="str">
        <f>IF(SUM(P1283:P1301)+1=ROWS(P1283:P1301)-COUNTIF(P1283:P1301,"-"),"","◄")</f>
        <v>◄</v>
      </c>
      <c r="Q1282" s="31" t="str">
        <f>IF(SUM(Q1283:Q1301)&gt;0,"►","")</f>
        <v/>
      </c>
      <c r="R1282" s="23"/>
      <c r="S1282" s="33" t="str">
        <f>IF(COUNTIF(R1283:R1301,"?")&gt;0,"?",IF(AND(T1282="◄",U1282="►"),"◄►",IF(T1282="◄","◄",IF(U1282="►","►",""))))</f>
        <v>◄</v>
      </c>
      <c r="T1282" s="32" t="str">
        <f>IF(SUM(T1283:T1301)+1=ROWS(T1283:T1301)-COUNTIF(T1283:T1301,"-"),"","◄")</f>
        <v>◄</v>
      </c>
      <c r="U1282" s="31" t="str">
        <f>IF(SUM(U1283:U1301)&gt;0,"►","")</f>
        <v/>
      </c>
      <c r="V1282" s="10">
        <f>ROWS(V1283:V1301)-1</f>
        <v>18</v>
      </c>
      <c r="W1282" s="30">
        <f>SUM(W1283:W1301)-W1301</f>
        <v>0</v>
      </c>
      <c r="X1282" s="29" t="s">
        <v>17</v>
      </c>
      <c r="Y1282" s="28"/>
      <c r="Z1282" s="30">
        <f>SUM(Z1283:Z1301)-Z1301</f>
        <v>0</v>
      </c>
      <c r="AA1282" s="29" t="s">
        <v>17</v>
      </c>
      <c r="AB1282" s="28"/>
      <c r="AC1282" s="12"/>
      <c r="AD1282" s="13"/>
      <c r="AE1282" s="12"/>
      <c r="AF1282" s="11"/>
      <c r="AG1282" s="11"/>
      <c r="AH1282" s="5" t="s">
        <v>0</v>
      </c>
      <c r="AI1282" s="4"/>
    </row>
    <row r="1283" spans="1:35" ht="15" customHeight="1" x14ac:dyDescent="0.25">
      <c r="A1283" s="221"/>
      <c r="B1283" s="240"/>
      <c r="C1283" s="367" t="s">
        <v>904</v>
      </c>
      <c r="D1283" s="275">
        <v>42533</v>
      </c>
      <c r="E1283" s="276">
        <v>1.1299999999999999</v>
      </c>
      <c r="F1283" s="342" t="s">
        <v>2</v>
      </c>
      <c r="G1283" s="227"/>
      <c r="H1283" s="227"/>
      <c r="I1283" s="227"/>
      <c r="J1283" s="227"/>
      <c r="K1283" s="315" t="s">
        <v>917</v>
      </c>
      <c r="L1283" s="26"/>
      <c r="M1283" s="25"/>
      <c r="N1283" s="23" t="str">
        <f t="shared" ref="N1283:N1300" si="720">IF(O1283="?","?","")</f>
        <v/>
      </c>
      <c r="O1283" s="23" t="str">
        <f t="shared" ref="O1283:O1300" si="721">IF(AND(P1283="",Q1283&gt;0),"?",IF(P1283="","◄",IF(Q1283&gt;=1,"►","")))</f>
        <v>◄</v>
      </c>
      <c r="P1283" s="24"/>
      <c r="Q1283" s="21"/>
      <c r="R1283" s="23" t="str">
        <f t="shared" ref="R1283:R1300" si="722">IF(S1283="?","?","")</f>
        <v/>
      </c>
      <c r="S1283" s="23" t="str">
        <f t="shared" ref="S1283:S1300" si="723">IF(AND(T1283="",U1283&gt;0),"?",IF(T1283="","◄",IF(U1283&gt;=1,"►","")))</f>
        <v>◄</v>
      </c>
      <c r="T1283" s="22"/>
      <c r="U1283" s="21"/>
      <c r="V1283" s="20"/>
      <c r="W1283" s="19"/>
      <c r="X1283" s="18">
        <f t="shared" ref="X1283:X1300" si="724">(P1283*W1283)</f>
        <v>0</v>
      </c>
      <c r="Y1283" s="17">
        <f t="shared" ref="Y1283:Y1300" si="725">(Q1283*X1283)</f>
        <v>0</v>
      </c>
      <c r="Z1283" s="16"/>
      <c r="AA1283" s="15">
        <f t="shared" ref="AA1283:AA1300" si="726">(T1283*Z1283)</f>
        <v>0</v>
      </c>
      <c r="AB1283" s="14">
        <f t="shared" ref="AB1283:AB1300" si="727">(U1283*AA1283)</f>
        <v>0</v>
      </c>
      <c r="AC1283" s="12"/>
      <c r="AD1283" s="13"/>
      <c r="AE1283" s="12"/>
      <c r="AF1283" s="11"/>
      <c r="AG1283" s="11"/>
      <c r="AH1283" s="5" t="s">
        <v>0</v>
      </c>
      <c r="AI1283" s="4"/>
    </row>
    <row r="1284" spans="1:35" ht="15" customHeight="1" x14ac:dyDescent="0.25">
      <c r="A1284" s="221"/>
      <c r="B1284" s="240"/>
      <c r="C1284" s="367">
        <v>4595</v>
      </c>
      <c r="D1284" s="275">
        <v>42533</v>
      </c>
      <c r="E1284" s="276">
        <v>1.1299999999999999</v>
      </c>
      <c r="F1284" s="342" t="s">
        <v>2</v>
      </c>
      <c r="G1284" s="227"/>
      <c r="H1284" s="227"/>
      <c r="I1284" s="227"/>
      <c r="J1284" s="227"/>
      <c r="K1284" s="315" t="s">
        <v>916</v>
      </c>
      <c r="L1284" s="26"/>
      <c r="M1284" s="25"/>
      <c r="N1284" s="23" t="str">
        <f t="shared" si="720"/>
        <v/>
      </c>
      <c r="O1284" s="23" t="str">
        <f t="shared" si="721"/>
        <v>◄</v>
      </c>
      <c r="P1284" s="24"/>
      <c r="Q1284" s="21"/>
      <c r="R1284" s="23" t="str">
        <f t="shared" si="722"/>
        <v/>
      </c>
      <c r="S1284" s="23" t="str">
        <f t="shared" si="723"/>
        <v>◄</v>
      </c>
      <c r="T1284" s="22"/>
      <c r="U1284" s="21"/>
      <c r="V1284" s="20"/>
      <c r="W1284" s="19"/>
      <c r="X1284" s="18">
        <f t="shared" si="724"/>
        <v>0</v>
      </c>
      <c r="Y1284" s="17">
        <f t="shared" si="725"/>
        <v>0</v>
      </c>
      <c r="Z1284" s="16"/>
      <c r="AA1284" s="15">
        <f t="shared" si="726"/>
        <v>0</v>
      </c>
      <c r="AB1284" s="14">
        <f t="shared" si="727"/>
        <v>0</v>
      </c>
      <c r="AC1284" s="12"/>
      <c r="AD1284" s="13"/>
      <c r="AE1284" s="12"/>
      <c r="AF1284" s="11"/>
      <c r="AG1284" s="11"/>
      <c r="AH1284" s="5" t="s">
        <v>0</v>
      </c>
      <c r="AI1284" s="4"/>
    </row>
    <row r="1285" spans="1:35" ht="15" customHeight="1" x14ac:dyDescent="0.25">
      <c r="A1285" s="221"/>
      <c r="B1285" s="240"/>
      <c r="C1285" s="367">
        <v>4596</v>
      </c>
      <c r="D1285" s="275">
        <v>42533</v>
      </c>
      <c r="E1285" s="276">
        <v>1.1299999999999999</v>
      </c>
      <c r="F1285" s="342" t="s">
        <v>2</v>
      </c>
      <c r="G1285" s="227"/>
      <c r="H1285" s="227"/>
      <c r="I1285" s="227"/>
      <c r="J1285" s="227"/>
      <c r="K1285" s="315" t="s">
        <v>915</v>
      </c>
      <c r="L1285" s="26"/>
      <c r="M1285" s="25"/>
      <c r="N1285" s="23" t="str">
        <f t="shared" si="720"/>
        <v/>
      </c>
      <c r="O1285" s="23" t="str">
        <f t="shared" si="721"/>
        <v>◄</v>
      </c>
      <c r="P1285" s="24"/>
      <c r="Q1285" s="21"/>
      <c r="R1285" s="23" t="str">
        <f t="shared" si="722"/>
        <v/>
      </c>
      <c r="S1285" s="23" t="str">
        <f t="shared" si="723"/>
        <v>◄</v>
      </c>
      <c r="T1285" s="22"/>
      <c r="U1285" s="21"/>
      <c r="V1285" s="20"/>
      <c r="W1285" s="19"/>
      <c r="X1285" s="18">
        <f t="shared" si="724"/>
        <v>0</v>
      </c>
      <c r="Y1285" s="17">
        <f t="shared" si="725"/>
        <v>0</v>
      </c>
      <c r="Z1285" s="16"/>
      <c r="AA1285" s="15">
        <f t="shared" si="726"/>
        <v>0</v>
      </c>
      <c r="AB1285" s="14">
        <f t="shared" si="727"/>
        <v>0</v>
      </c>
      <c r="AC1285" s="12"/>
      <c r="AD1285" s="13"/>
      <c r="AE1285" s="12"/>
      <c r="AF1285" s="11"/>
      <c r="AG1285" s="11"/>
      <c r="AH1285" s="5" t="s">
        <v>0</v>
      </c>
      <c r="AI1285" s="4"/>
    </row>
    <row r="1286" spans="1:35" ht="15" customHeight="1" x14ac:dyDescent="0.25">
      <c r="A1286" s="221"/>
      <c r="B1286" s="240"/>
      <c r="C1286" s="367">
        <v>4597</v>
      </c>
      <c r="D1286" s="275">
        <v>42533</v>
      </c>
      <c r="E1286" s="276">
        <v>1.1299999999999999</v>
      </c>
      <c r="F1286" s="342" t="s">
        <v>2</v>
      </c>
      <c r="G1286" s="227"/>
      <c r="H1286" s="227"/>
      <c r="I1286" s="227"/>
      <c r="J1286" s="227"/>
      <c r="K1286" s="315" t="s">
        <v>914</v>
      </c>
      <c r="L1286" s="26"/>
      <c r="M1286" s="25"/>
      <c r="N1286" s="23" t="str">
        <f t="shared" si="720"/>
        <v/>
      </c>
      <c r="O1286" s="23" t="str">
        <f t="shared" si="721"/>
        <v>◄</v>
      </c>
      <c r="P1286" s="24"/>
      <c r="Q1286" s="21"/>
      <c r="R1286" s="23" t="str">
        <f t="shared" si="722"/>
        <v/>
      </c>
      <c r="S1286" s="23" t="str">
        <f t="shared" si="723"/>
        <v>◄</v>
      </c>
      <c r="T1286" s="22"/>
      <c r="U1286" s="21"/>
      <c r="V1286" s="20"/>
      <c r="W1286" s="19"/>
      <c r="X1286" s="18">
        <f t="shared" si="724"/>
        <v>0</v>
      </c>
      <c r="Y1286" s="17">
        <f t="shared" si="725"/>
        <v>0</v>
      </c>
      <c r="Z1286" s="16"/>
      <c r="AA1286" s="15">
        <f t="shared" si="726"/>
        <v>0</v>
      </c>
      <c r="AB1286" s="14">
        <f t="shared" si="727"/>
        <v>0</v>
      </c>
      <c r="AC1286" s="12"/>
      <c r="AD1286" s="13"/>
      <c r="AE1286" s="12"/>
      <c r="AF1286" s="11"/>
      <c r="AG1286" s="11"/>
      <c r="AH1286" s="5" t="s">
        <v>0</v>
      </c>
      <c r="AI1286" s="4"/>
    </row>
    <row r="1287" spans="1:35" ht="15" customHeight="1" x14ac:dyDescent="0.25">
      <c r="A1287" s="221"/>
      <c r="B1287" s="240"/>
      <c r="C1287" s="367">
        <v>4598</v>
      </c>
      <c r="D1287" s="275">
        <v>42533</v>
      </c>
      <c r="E1287" s="276">
        <v>1.1299999999999999</v>
      </c>
      <c r="F1287" s="342" t="s">
        <v>2</v>
      </c>
      <c r="G1287" s="227"/>
      <c r="H1287" s="227"/>
      <c r="I1287" s="227"/>
      <c r="J1287" s="227"/>
      <c r="K1287" s="315" t="s">
        <v>913</v>
      </c>
      <c r="L1287" s="26"/>
      <c r="M1287" s="25"/>
      <c r="N1287" s="23" t="str">
        <f t="shared" si="720"/>
        <v/>
      </c>
      <c r="O1287" s="23" t="str">
        <f t="shared" si="721"/>
        <v>◄</v>
      </c>
      <c r="P1287" s="24"/>
      <c r="Q1287" s="21"/>
      <c r="R1287" s="23" t="str">
        <f t="shared" si="722"/>
        <v/>
      </c>
      <c r="S1287" s="23" t="str">
        <f t="shared" si="723"/>
        <v>◄</v>
      </c>
      <c r="T1287" s="22"/>
      <c r="U1287" s="21"/>
      <c r="V1287" s="20"/>
      <c r="W1287" s="19"/>
      <c r="X1287" s="18">
        <f t="shared" si="724"/>
        <v>0</v>
      </c>
      <c r="Y1287" s="17">
        <f t="shared" si="725"/>
        <v>0</v>
      </c>
      <c r="Z1287" s="16"/>
      <c r="AA1287" s="15">
        <f t="shared" si="726"/>
        <v>0</v>
      </c>
      <c r="AB1287" s="14">
        <f t="shared" si="727"/>
        <v>0</v>
      </c>
      <c r="AC1287" s="12"/>
      <c r="AD1287" s="13"/>
      <c r="AE1287" s="12"/>
      <c r="AF1287" s="11"/>
      <c r="AG1287" s="11"/>
      <c r="AH1287" s="5" t="s">
        <v>0</v>
      </c>
      <c r="AI1287" s="4"/>
    </row>
    <row r="1288" spans="1:35" ht="15" customHeight="1" x14ac:dyDescent="0.25">
      <c r="A1288" s="221"/>
      <c r="B1288" s="240"/>
      <c r="C1288" s="320" t="s">
        <v>912</v>
      </c>
      <c r="D1288" s="275">
        <v>42533</v>
      </c>
      <c r="E1288" s="276">
        <f>E1287*3</f>
        <v>3.3899999999999997</v>
      </c>
      <c r="F1288" s="342" t="s">
        <v>2</v>
      </c>
      <c r="G1288" s="227"/>
      <c r="H1288" s="274" t="s">
        <v>904</v>
      </c>
      <c r="I1288" s="274">
        <v>4596</v>
      </c>
      <c r="J1288" s="274">
        <v>4597</v>
      </c>
      <c r="K1288" s="316" t="s">
        <v>911</v>
      </c>
      <c r="L1288" s="26"/>
      <c r="M1288" s="25"/>
      <c r="N1288" s="23" t="str">
        <f t="shared" si="720"/>
        <v/>
      </c>
      <c r="O1288" s="23" t="str">
        <f t="shared" si="721"/>
        <v>◄</v>
      </c>
      <c r="P1288" s="24"/>
      <c r="Q1288" s="21"/>
      <c r="R1288" s="23" t="str">
        <f t="shared" si="722"/>
        <v/>
      </c>
      <c r="S1288" s="23" t="str">
        <f t="shared" si="723"/>
        <v>◄</v>
      </c>
      <c r="T1288" s="22"/>
      <c r="U1288" s="21"/>
      <c r="V1288" s="20"/>
      <c r="W1288" s="19"/>
      <c r="X1288" s="18">
        <f t="shared" si="724"/>
        <v>0</v>
      </c>
      <c r="Y1288" s="17">
        <f t="shared" si="725"/>
        <v>0</v>
      </c>
      <c r="Z1288" s="16"/>
      <c r="AA1288" s="15">
        <f t="shared" si="726"/>
        <v>0</v>
      </c>
      <c r="AB1288" s="14">
        <f t="shared" si="727"/>
        <v>0</v>
      </c>
      <c r="AC1288" s="12"/>
      <c r="AD1288" s="13"/>
      <c r="AE1288" s="12"/>
      <c r="AF1288" s="11"/>
      <c r="AG1288" s="11"/>
      <c r="AH1288" s="5" t="s">
        <v>0</v>
      </c>
      <c r="AI1288" s="4"/>
    </row>
    <row r="1289" spans="1:35" ht="15" customHeight="1" x14ac:dyDescent="0.25">
      <c r="A1289" s="221"/>
      <c r="B1289" s="240"/>
      <c r="C1289" s="320" t="s">
        <v>910</v>
      </c>
      <c r="D1289" s="275">
        <v>42533</v>
      </c>
      <c r="E1289" s="276">
        <v>1.1299999999999999</v>
      </c>
      <c r="F1289" s="342" t="s">
        <v>2</v>
      </c>
      <c r="G1289" s="227"/>
      <c r="H1289" s="227"/>
      <c r="I1289" s="227"/>
      <c r="J1289" s="274">
        <v>4595</v>
      </c>
      <c r="K1289" s="316" t="s">
        <v>899</v>
      </c>
      <c r="L1289" s="26"/>
      <c r="M1289" s="25"/>
      <c r="N1289" s="23" t="str">
        <f t="shared" si="720"/>
        <v/>
      </c>
      <c r="O1289" s="23" t="str">
        <f t="shared" si="721"/>
        <v>◄</v>
      </c>
      <c r="P1289" s="24"/>
      <c r="Q1289" s="21"/>
      <c r="R1289" s="23" t="str">
        <f t="shared" si="722"/>
        <v/>
      </c>
      <c r="S1289" s="23" t="str">
        <f t="shared" si="723"/>
        <v>◄</v>
      </c>
      <c r="T1289" s="22"/>
      <c r="U1289" s="21"/>
      <c r="V1289" s="20"/>
      <c r="W1289" s="19"/>
      <c r="X1289" s="18">
        <f t="shared" si="724"/>
        <v>0</v>
      </c>
      <c r="Y1289" s="17">
        <f t="shared" si="725"/>
        <v>0</v>
      </c>
      <c r="Z1289" s="16"/>
      <c r="AA1289" s="15">
        <f t="shared" si="726"/>
        <v>0</v>
      </c>
      <c r="AB1289" s="14">
        <f t="shared" si="727"/>
        <v>0</v>
      </c>
      <c r="AC1289" s="12"/>
      <c r="AD1289" s="13"/>
      <c r="AE1289" s="12"/>
      <c r="AF1289" s="11"/>
      <c r="AG1289" s="11"/>
      <c r="AH1289" s="5" t="s">
        <v>0</v>
      </c>
      <c r="AI1289" s="4"/>
    </row>
    <row r="1290" spans="1:35" ht="15" customHeight="1" x14ac:dyDescent="0.25">
      <c r="A1290" s="221"/>
      <c r="B1290" s="240"/>
      <c r="C1290" s="320" t="s">
        <v>909</v>
      </c>
      <c r="D1290" s="275">
        <v>42533</v>
      </c>
      <c r="E1290" s="276">
        <v>1.1299999999999999</v>
      </c>
      <c r="F1290" s="342" t="s">
        <v>2</v>
      </c>
      <c r="G1290" s="227"/>
      <c r="H1290" s="227"/>
      <c r="I1290" s="227"/>
      <c r="J1290" s="274">
        <v>4598</v>
      </c>
      <c r="K1290" s="316" t="s">
        <v>908</v>
      </c>
      <c r="L1290" s="26"/>
      <c r="M1290" s="25"/>
      <c r="N1290" s="23" t="str">
        <f t="shared" si="720"/>
        <v/>
      </c>
      <c r="O1290" s="23" t="str">
        <f t="shared" si="721"/>
        <v>◄</v>
      </c>
      <c r="P1290" s="24"/>
      <c r="Q1290" s="21"/>
      <c r="R1290" s="23" t="str">
        <f t="shared" si="722"/>
        <v/>
      </c>
      <c r="S1290" s="23" t="str">
        <f t="shared" si="723"/>
        <v>◄</v>
      </c>
      <c r="T1290" s="22"/>
      <c r="U1290" s="21"/>
      <c r="V1290" s="20"/>
      <c r="W1290" s="19"/>
      <c r="X1290" s="18">
        <f t="shared" si="724"/>
        <v>0</v>
      </c>
      <c r="Y1290" s="17">
        <f t="shared" si="725"/>
        <v>0</v>
      </c>
      <c r="Z1290" s="16"/>
      <c r="AA1290" s="15">
        <f t="shared" si="726"/>
        <v>0</v>
      </c>
      <c r="AB1290" s="14">
        <f t="shared" si="727"/>
        <v>0</v>
      </c>
      <c r="AC1290" s="12"/>
      <c r="AD1290" s="13"/>
      <c r="AE1290" s="12"/>
      <c r="AF1290" s="11"/>
      <c r="AG1290" s="11"/>
      <c r="AH1290" s="5" t="s">
        <v>0</v>
      </c>
      <c r="AI1290" s="4"/>
    </row>
    <row r="1291" spans="1:35" ht="15" customHeight="1" x14ac:dyDescent="0.25">
      <c r="A1291" s="221"/>
      <c r="B1291" s="240"/>
      <c r="C1291" s="320" t="s">
        <v>907</v>
      </c>
      <c r="D1291" s="275">
        <v>42533</v>
      </c>
      <c r="E1291" s="276">
        <v>1.1299999999999999</v>
      </c>
      <c r="F1291" s="342" t="s">
        <v>2</v>
      </c>
      <c r="G1291" s="227"/>
      <c r="H1291" s="227"/>
      <c r="I1291" s="227"/>
      <c r="J1291" s="274" t="s">
        <v>904</v>
      </c>
      <c r="K1291" s="316" t="s">
        <v>899</v>
      </c>
      <c r="L1291" s="26"/>
      <c r="M1291" s="25"/>
      <c r="N1291" s="23" t="str">
        <f t="shared" si="720"/>
        <v/>
      </c>
      <c r="O1291" s="23" t="str">
        <f t="shared" si="721"/>
        <v>◄</v>
      </c>
      <c r="P1291" s="24"/>
      <c r="Q1291" s="21"/>
      <c r="R1291" s="23" t="str">
        <f t="shared" si="722"/>
        <v/>
      </c>
      <c r="S1291" s="23" t="str">
        <f t="shared" si="723"/>
        <v>◄</v>
      </c>
      <c r="T1291" s="22"/>
      <c r="U1291" s="21"/>
      <c r="V1291" s="20"/>
      <c r="W1291" s="19"/>
      <c r="X1291" s="18">
        <f t="shared" si="724"/>
        <v>0</v>
      </c>
      <c r="Y1291" s="17">
        <f t="shared" si="725"/>
        <v>0</v>
      </c>
      <c r="Z1291" s="16"/>
      <c r="AA1291" s="15">
        <f t="shared" si="726"/>
        <v>0</v>
      </c>
      <c r="AB1291" s="14">
        <f t="shared" si="727"/>
        <v>0</v>
      </c>
      <c r="AC1291" s="12"/>
      <c r="AD1291" s="13"/>
      <c r="AE1291" s="12"/>
      <c r="AF1291" s="11"/>
      <c r="AG1291" s="11"/>
      <c r="AH1291" s="5" t="s">
        <v>0</v>
      </c>
      <c r="AI1291" s="4"/>
    </row>
    <row r="1292" spans="1:35" ht="15" customHeight="1" x14ac:dyDescent="0.25">
      <c r="A1292" s="221"/>
      <c r="B1292" s="240"/>
      <c r="C1292" s="320" t="s">
        <v>906</v>
      </c>
      <c r="D1292" s="275">
        <v>42533</v>
      </c>
      <c r="E1292" s="276">
        <v>1.1299999999999999</v>
      </c>
      <c r="F1292" s="342" t="s">
        <v>2</v>
      </c>
      <c r="G1292" s="227"/>
      <c r="H1292" s="227"/>
      <c r="I1292" s="227"/>
      <c r="J1292" s="274" t="s">
        <v>904</v>
      </c>
      <c r="K1292" s="316" t="s">
        <v>897</v>
      </c>
      <c r="L1292" s="26"/>
      <c r="M1292" s="25"/>
      <c r="N1292" s="23" t="str">
        <f t="shared" si="720"/>
        <v/>
      </c>
      <c r="O1292" s="23" t="str">
        <f t="shared" si="721"/>
        <v>◄</v>
      </c>
      <c r="P1292" s="24"/>
      <c r="Q1292" s="21"/>
      <c r="R1292" s="23" t="str">
        <f t="shared" si="722"/>
        <v/>
      </c>
      <c r="S1292" s="23" t="str">
        <f t="shared" si="723"/>
        <v>◄</v>
      </c>
      <c r="T1292" s="22"/>
      <c r="U1292" s="21"/>
      <c r="V1292" s="20"/>
      <c r="W1292" s="19"/>
      <c r="X1292" s="18">
        <f t="shared" si="724"/>
        <v>0</v>
      </c>
      <c r="Y1292" s="17">
        <f t="shared" si="725"/>
        <v>0</v>
      </c>
      <c r="Z1292" s="16"/>
      <c r="AA1292" s="15">
        <f t="shared" si="726"/>
        <v>0</v>
      </c>
      <c r="AB1292" s="14">
        <f t="shared" si="727"/>
        <v>0</v>
      </c>
      <c r="AC1292" s="12"/>
      <c r="AD1292" s="13"/>
      <c r="AE1292" s="12"/>
      <c r="AF1292" s="11"/>
      <c r="AG1292" s="11"/>
      <c r="AH1292" s="5" t="s">
        <v>0</v>
      </c>
      <c r="AI1292" s="4"/>
    </row>
    <row r="1293" spans="1:35" ht="15" customHeight="1" x14ac:dyDescent="0.25">
      <c r="A1293" s="221"/>
      <c r="B1293" s="240"/>
      <c r="C1293" s="320" t="s">
        <v>905</v>
      </c>
      <c r="D1293" s="275">
        <v>42533</v>
      </c>
      <c r="E1293" s="276">
        <v>1.1299999999999999</v>
      </c>
      <c r="F1293" s="342" t="s">
        <v>2</v>
      </c>
      <c r="G1293" s="227"/>
      <c r="H1293" s="227"/>
      <c r="I1293" s="227"/>
      <c r="J1293" s="274" t="s">
        <v>904</v>
      </c>
      <c r="K1293" s="316" t="s">
        <v>895</v>
      </c>
      <c r="L1293" s="26"/>
      <c r="M1293" s="25"/>
      <c r="N1293" s="23" t="str">
        <f t="shared" si="720"/>
        <v/>
      </c>
      <c r="O1293" s="23" t="str">
        <f t="shared" si="721"/>
        <v>◄</v>
      </c>
      <c r="P1293" s="24"/>
      <c r="Q1293" s="21"/>
      <c r="R1293" s="23" t="str">
        <f t="shared" si="722"/>
        <v/>
      </c>
      <c r="S1293" s="23" t="str">
        <f t="shared" si="723"/>
        <v>◄</v>
      </c>
      <c r="T1293" s="22"/>
      <c r="U1293" s="21"/>
      <c r="V1293" s="20"/>
      <c r="W1293" s="19"/>
      <c r="X1293" s="18">
        <f t="shared" si="724"/>
        <v>0</v>
      </c>
      <c r="Y1293" s="17">
        <f t="shared" si="725"/>
        <v>0</v>
      </c>
      <c r="Z1293" s="16"/>
      <c r="AA1293" s="15">
        <f t="shared" si="726"/>
        <v>0</v>
      </c>
      <c r="AB1293" s="14">
        <f t="shared" si="727"/>
        <v>0</v>
      </c>
      <c r="AC1293" s="12"/>
      <c r="AD1293" s="13"/>
      <c r="AE1293" s="12"/>
      <c r="AF1293" s="11"/>
      <c r="AG1293" s="11"/>
      <c r="AH1293" s="5" t="s">
        <v>0</v>
      </c>
      <c r="AI1293" s="4"/>
    </row>
    <row r="1294" spans="1:35" ht="15" customHeight="1" x14ac:dyDescent="0.25">
      <c r="A1294" s="221"/>
      <c r="B1294" s="240"/>
      <c r="C1294" s="320" t="s">
        <v>903</v>
      </c>
      <c r="D1294" s="275">
        <v>42533</v>
      </c>
      <c r="E1294" s="276">
        <v>1.1299999999999999</v>
      </c>
      <c r="F1294" s="342" t="s">
        <v>2</v>
      </c>
      <c r="G1294" s="227"/>
      <c r="H1294" s="227"/>
      <c r="I1294" s="227"/>
      <c r="J1294" s="274">
        <v>4596</v>
      </c>
      <c r="K1294" s="316" t="s">
        <v>899</v>
      </c>
      <c r="L1294" s="26"/>
      <c r="M1294" s="25"/>
      <c r="N1294" s="23" t="str">
        <f t="shared" si="720"/>
        <v/>
      </c>
      <c r="O1294" s="23" t="str">
        <f t="shared" si="721"/>
        <v>◄</v>
      </c>
      <c r="P1294" s="24"/>
      <c r="Q1294" s="21"/>
      <c r="R1294" s="23" t="str">
        <f t="shared" si="722"/>
        <v/>
      </c>
      <c r="S1294" s="23" t="str">
        <f t="shared" si="723"/>
        <v>◄</v>
      </c>
      <c r="T1294" s="22"/>
      <c r="U1294" s="21"/>
      <c r="V1294" s="20"/>
      <c r="W1294" s="19"/>
      <c r="X1294" s="18">
        <f t="shared" si="724"/>
        <v>0</v>
      </c>
      <c r="Y1294" s="17">
        <f t="shared" si="725"/>
        <v>0</v>
      </c>
      <c r="Z1294" s="16"/>
      <c r="AA1294" s="15">
        <f t="shared" si="726"/>
        <v>0</v>
      </c>
      <c r="AB1294" s="14">
        <f t="shared" si="727"/>
        <v>0</v>
      </c>
      <c r="AC1294" s="12"/>
      <c r="AD1294" s="13"/>
      <c r="AE1294" s="12"/>
      <c r="AF1294" s="11"/>
      <c r="AG1294" s="11"/>
      <c r="AH1294" s="5" t="s">
        <v>0</v>
      </c>
      <c r="AI1294" s="4"/>
    </row>
    <row r="1295" spans="1:35" ht="15" customHeight="1" x14ac:dyDescent="0.25">
      <c r="A1295" s="221"/>
      <c r="B1295" s="240"/>
      <c r="C1295" s="320" t="s">
        <v>902</v>
      </c>
      <c r="D1295" s="275">
        <v>42533</v>
      </c>
      <c r="E1295" s="276">
        <v>1.1299999999999999</v>
      </c>
      <c r="F1295" s="342" t="s">
        <v>2</v>
      </c>
      <c r="G1295" s="227"/>
      <c r="H1295" s="227"/>
      <c r="I1295" s="227"/>
      <c r="J1295" s="274">
        <v>4596</v>
      </c>
      <c r="K1295" s="316" t="s">
        <v>897</v>
      </c>
      <c r="L1295" s="26"/>
      <c r="M1295" s="25"/>
      <c r="N1295" s="23" t="str">
        <f t="shared" si="720"/>
        <v/>
      </c>
      <c r="O1295" s="23" t="str">
        <f t="shared" si="721"/>
        <v>◄</v>
      </c>
      <c r="P1295" s="24"/>
      <c r="Q1295" s="21"/>
      <c r="R1295" s="23" t="str">
        <f t="shared" si="722"/>
        <v/>
      </c>
      <c r="S1295" s="23" t="str">
        <f t="shared" si="723"/>
        <v>◄</v>
      </c>
      <c r="T1295" s="22"/>
      <c r="U1295" s="21"/>
      <c r="V1295" s="20"/>
      <c r="W1295" s="19"/>
      <c r="X1295" s="18">
        <f t="shared" si="724"/>
        <v>0</v>
      </c>
      <c r="Y1295" s="17">
        <f t="shared" si="725"/>
        <v>0</v>
      </c>
      <c r="Z1295" s="16"/>
      <c r="AA1295" s="15">
        <f t="shared" si="726"/>
        <v>0</v>
      </c>
      <c r="AB1295" s="14">
        <f t="shared" si="727"/>
        <v>0</v>
      </c>
      <c r="AC1295" s="12"/>
      <c r="AD1295" s="13"/>
      <c r="AE1295" s="12"/>
      <c r="AF1295" s="11"/>
      <c r="AG1295" s="11"/>
      <c r="AH1295" s="5" t="s">
        <v>0</v>
      </c>
      <c r="AI1295" s="4"/>
    </row>
    <row r="1296" spans="1:35" ht="15" customHeight="1" x14ac:dyDescent="0.25">
      <c r="A1296" s="221"/>
      <c r="B1296" s="240"/>
      <c r="C1296" s="320" t="s">
        <v>901</v>
      </c>
      <c r="D1296" s="275">
        <v>42533</v>
      </c>
      <c r="E1296" s="276">
        <v>1.1299999999999999</v>
      </c>
      <c r="F1296" s="342" t="s">
        <v>2</v>
      </c>
      <c r="G1296" s="227"/>
      <c r="H1296" s="227"/>
      <c r="I1296" s="227"/>
      <c r="J1296" s="274">
        <v>4596</v>
      </c>
      <c r="K1296" s="316" t="s">
        <v>895</v>
      </c>
      <c r="L1296" s="26"/>
      <c r="M1296" s="25"/>
      <c r="N1296" s="23" t="str">
        <f t="shared" si="720"/>
        <v/>
      </c>
      <c r="O1296" s="23" t="str">
        <f t="shared" si="721"/>
        <v>◄</v>
      </c>
      <c r="P1296" s="24"/>
      <c r="Q1296" s="21"/>
      <c r="R1296" s="23" t="str">
        <f t="shared" si="722"/>
        <v/>
      </c>
      <c r="S1296" s="23" t="str">
        <f t="shared" si="723"/>
        <v>◄</v>
      </c>
      <c r="T1296" s="22"/>
      <c r="U1296" s="21"/>
      <c r="V1296" s="20"/>
      <c r="W1296" s="19"/>
      <c r="X1296" s="18">
        <f t="shared" si="724"/>
        <v>0</v>
      </c>
      <c r="Y1296" s="17">
        <f t="shared" si="725"/>
        <v>0</v>
      </c>
      <c r="Z1296" s="16"/>
      <c r="AA1296" s="15">
        <f t="shared" si="726"/>
        <v>0</v>
      </c>
      <c r="AB1296" s="14">
        <f t="shared" si="727"/>
        <v>0</v>
      </c>
      <c r="AC1296" s="12"/>
      <c r="AD1296" s="13"/>
      <c r="AE1296" s="12"/>
      <c r="AF1296" s="11"/>
      <c r="AG1296" s="11"/>
      <c r="AH1296" s="5" t="s">
        <v>0</v>
      </c>
      <c r="AI1296" s="4"/>
    </row>
    <row r="1297" spans="1:35" ht="15" customHeight="1" x14ac:dyDescent="0.25">
      <c r="A1297" s="221"/>
      <c r="B1297" s="240"/>
      <c r="C1297" s="320" t="s">
        <v>900</v>
      </c>
      <c r="D1297" s="275">
        <v>42533</v>
      </c>
      <c r="E1297" s="276">
        <v>1.1299999999999999</v>
      </c>
      <c r="F1297" s="342" t="s">
        <v>2</v>
      </c>
      <c r="G1297" s="227"/>
      <c r="H1297" s="227"/>
      <c r="I1297" s="227"/>
      <c r="J1297" s="274">
        <v>4597</v>
      </c>
      <c r="K1297" s="316" t="s">
        <v>899</v>
      </c>
      <c r="L1297" s="26"/>
      <c r="M1297" s="25"/>
      <c r="N1297" s="23" t="str">
        <f t="shared" si="720"/>
        <v/>
      </c>
      <c r="O1297" s="23" t="str">
        <f t="shared" si="721"/>
        <v>◄</v>
      </c>
      <c r="P1297" s="24"/>
      <c r="Q1297" s="21"/>
      <c r="R1297" s="23" t="str">
        <f t="shared" si="722"/>
        <v/>
      </c>
      <c r="S1297" s="23" t="str">
        <f t="shared" si="723"/>
        <v>◄</v>
      </c>
      <c r="T1297" s="22"/>
      <c r="U1297" s="21"/>
      <c r="V1297" s="20"/>
      <c r="W1297" s="19"/>
      <c r="X1297" s="18">
        <f t="shared" si="724"/>
        <v>0</v>
      </c>
      <c r="Y1297" s="17">
        <f t="shared" si="725"/>
        <v>0</v>
      </c>
      <c r="Z1297" s="16"/>
      <c r="AA1297" s="15">
        <f t="shared" si="726"/>
        <v>0</v>
      </c>
      <c r="AB1297" s="14">
        <f t="shared" si="727"/>
        <v>0</v>
      </c>
      <c r="AC1297" s="12"/>
      <c r="AD1297" s="13"/>
      <c r="AE1297" s="12"/>
      <c r="AF1297" s="11"/>
      <c r="AG1297" s="11"/>
      <c r="AH1297" s="5" t="s">
        <v>0</v>
      </c>
      <c r="AI1297" s="4"/>
    </row>
    <row r="1298" spans="1:35" ht="15" customHeight="1" x14ac:dyDescent="0.25">
      <c r="A1298" s="221"/>
      <c r="B1298" s="240"/>
      <c r="C1298" s="320" t="s">
        <v>898</v>
      </c>
      <c r="D1298" s="275">
        <v>42533</v>
      </c>
      <c r="E1298" s="276">
        <v>1.1299999999999999</v>
      </c>
      <c r="F1298" s="342" t="s">
        <v>2</v>
      </c>
      <c r="G1298" s="227"/>
      <c r="H1298" s="227"/>
      <c r="I1298" s="227"/>
      <c r="J1298" s="274">
        <v>4597</v>
      </c>
      <c r="K1298" s="316" t="s">
        <v>897</v>
      </c>
      <c r="L1298" s="26"/>
      <c r="M1298" s="25"/>
      <c r="N1298" s="23" t="str">
        <f t="shared" si="720"/>
        <v/>
      </c>
      <c r="O1298" s="23" t="str">
        <f t="shared" si="721"/>
        <v>◄</v>
      </c>
      <c r="P1298" s="24"/>
      <c r="Q1298" s="21"/>
      <c r="R1298" s="23" t="str">
        <f t="shared" si="722"/>
        <v/>
      </c>
      <c r="S1298" s="23" t="str">
        <f t="shared" si="723"/>
        <v>◄</v>
      </c>
      <c r="T1298" s="22"/>
      <c r="U1298" s="21"/>
      <c r="V1298" s="20"/>
      <c r="W1298" s="19"/>
      <c r="X1298" s="18">
        <f t="shared" si="724"/>
        <v>0</v>
      </c>
      <c r="Y1298" s="17">
        <f t="shared" si="725"/>
        <v>0</v>
      </c>
      <c r="Z1298" s="16"/>
      <c r="AA1298" s="15">
        <f t="shared" si="726"/>
        <v>0</v>
      </c>
      <c r="AB1298" s="14">
        <f t="shared" si="727"/>
        <v>0</v>
      </c>
      <c r="AC1298" s="12"/>
      <c r="AD1298" s="13"/>
      <c r="AE1298" s="12"/>
      <c r="AF1298" s="11"/>
      <c r="AG1298" s="11"/>
      <c r="AH1298" s="5" t="s">
        <v>0</v>
      </c>
      <c r="AI1298" s="4"/>
    </row>
    <row r="1299" spans="1:35" ht="15" customHeight="1" x14ac:dyDescent="0.25">
      <c r="A1299" s="221"/>
      <c r="B1299" s="240"/>
      <c r="C1299" s="320" t="s">
        <v>896</v>
      </c>
      <c r="D1299" s="275">
        <v>42533</v>
      </c>
      <c r="E1299" s="276">
        <v>1.1299999999999999</v>
      </c>
      <c r="F1299" s="342" t="s">
        <v>2</v>
      </c>
      <c r="G1299" s="227"/>
      <c r="H1299" s="227"/>
      <c r="I1299" s="227"/>
      <c r="J1299" s="274">
        <v>4597</v>
      </c>
      <c r="K1299" s="316" t="s">
        <v>895</v>
      </c>
      <c r="L1299" s="26"/>
      <c r="M1299" s="25"/>
      <c r="N1299" s="23" t="str">
        <f t="shared" si="720"/>
        <v/>
      </c>
      <c r="O1299" s="23" t="str">
        <f t="shared" si="721"/>
        <v>◄</v>
      </c>
      <c r="P1299" s="24"/>
      <c r="Q1299" s="21"/>
      <c r="R1299" s="23" t="str">
        <f t="shared" si="722"/>
        <v/>
      </c>
      <c r="S1299" s="23" t="str">
        <f t="shared" si="723"/>
        <v>◄</v>
      </c>
      <c r="T1299" s="22"/>
      <c r="U1299" s="21"/>
      <c r="V1299" s="20"/>
      <c r="W1299" s="19"/>
      <c r="X1299" s="18">
        <f t="shared" si="724"/>
        <v>0</v>
      </c>
      <c r="Y1299" s="17">
        <f t="shared" si="725"/>
        <v>0</v>
      </c>
      <c r="Z1299" s="16"/>
      <c r="AA1299" s="15">
        <f t="shared" si="726"/>
        <v>0</v>
      </c>
      <c r="AB1299" s="14">
        <f t="shared" si="727"/>
        <v>0</v>
      </c>
      <c r="AC1299" s="12"/>
      <c r="AD1299" s="13"/>
      <c r="AE1299" s="12"/>
      <c r="AF1299" s="11"/>
      <c r="AG1299" s="11"/>
      <c r="AH1299" s="5" t="s">
        <v>0</v>
      </c>
      <c r="AI1299" s="4"/>
    </row>
    <row r="1300" spans="1:35" ht="15" customHeight="1" thickBot="1" x14ac:dyDescent="0.3">
      <c r="A1300" s="221"/>
      <c r="B1300" s="374" t="s">
        <v>894</v>
      </c>
      <c r="C1300" s="367"/>
      <c r="D1300" s="314">
        <v>42533</v>
      </c>
      <c r="E1300" s="276">
        <v>5.6499999999999995</v>
      </c>
      <c r="F1300" s="342" t="s">
        <v>2</v>
      </c>
      <c r="G1300" s="227"/>
      <c r="H1300" s="227"/>
      <c r="I1300" s="227"/>
      <c r="J1300" s="227"/>
      <c r="K1300" s="317" t="s">
        <v>893</v>
      </c>
      <c r="L1300" s="26"/>
      <c r="M1300" s="25"/>
      <c r="N1300" s="23" t="str">
        <f t="shared" si="720"/>
        <v/>
      </c>
      <c r="O1300" s="23" t="str">
        <f t="shared" si="721"/>
        <v>◄</v>
      </c>
      <c r="P1300" s="24"/>
      <c r="Q1300" s="21"/>
      <c r="R1300" s="23" t="str">
        <f t="shared" si="722"/>
        <v/>
      </c>
      <c r="S1300" s="23" t="str">
        <f t="shared" si="723"/>
        <v>◄</v>
      </c>
      <c r="T1300" s="22"/>
      <c r="U1300" s="21"/>
      <c r="V1300" s="20"/>
      <c r="W1300" s="19"/>
      <c r="X1300" s="18">
        <f t="shared" si="724"/>
        <v>0</v>
      </c>
      <c r="Y1300" s="17">
        <f t="shared" si="725"/>
        <v>0</v>
      </c>
      <c r="Z1300" s="16"/>
      <c r="AA1300" s="15">
        <f t="shared" si="726"/>
        <v>0</v>
      </c>
      <c r="AB1300" s="14">
        <f t="shared" si="727"/>
        <v>0</v>
      </c>
      <c r="AC1300" s="12"/>
      <c r="AD1300" s="13"/>
      <c r="AE1300" s="12"/>
      <c r="AF1300" s="11"/>
      <c r="AG1300" s="11"/>
      <c r="AH1300" s="5" t="s">
        <v>0</v>
      </c>
      <c r="AI1300" s="4"/>
    </row>
    <row r="1301" spans="1:35" ht="15" customHeight="1" thickTop="1" thickBot="1" x14ac:dyDescent="0.25">
      <c r="A1301" s="214">
        <f>ROWS(A1302:A1307)-1</f>
        <v>5</v>
      </c>
      <c r="B1301" s="334" t="s">
        <v>892</v>
      </c>
      <c r="C1301" s="334"/>
      <c r="D1301" s="334"/>
      <c r="E1301" s="334"/>
      <c r="F1301" s="373"/>
      <c r="G1301" s="334"/>
      <c r="H1301" s="334"/>
      <c r="I1301" s="334"/>
      <c r="J1301" s="334"/>
      <c r="K1301" s="333"/>
      <c r="L1301" s="6">
        <v>42532</v>
      </c>
      <c r="M1301" s="9" t="s">
        <v>891</v>
      </c>
      <c r="N1301" s="23"/>
      <c r="O1301" s="33" t="str">
        <f>IF(COUNTIF(N1302:N1307,"?")&gt;0,"?",IF(AND(P1301="◄",Q1301="►"),"◄►",IF(P1301="◄","◄",IF(Q1301="►","►",""))))</f>
        <v>◄</v>
      </c>
      <c r="P1301" s="32" t="str">
        <f>IF(SUM(P1302:P1307)+1=ROWS(P1302:P1307)-COUNTIF(P1302:P1307,"-"),"","◄")</f>
        <v>◄</v>
      </c>
      <c r="Q1301" s="31" t="str">
        <f>IF(SUM(Q1302:Q1307)&gt;0,"►","")</f>
        <v/>
      </c>
      <c r="R1301" s="23"/>
      <c r="S1301" s="33" t="str">
        <f>IF(COUNTIF(R1302:R1307,"?")&gt;0,"?",IF(AND(T1301="◄",U1301="►"),"◄►",IF(T1301="◄","◄",IF(U1301="►","►",""))))</f>
        <v>◄</v>
      </c>
      <c r="T1301" s="32" t="str">
        <f>IF(SUM(T1302:T1307)+1=ROWS(T1302:T1307)-COUNTIF(T1302:T1307,"-"),"","◄")</f>
        <v>◄</v>
      </c>
      <c r="U1301" s="31" t="str">
        <f>IF(SUM(U1302:U1307)&gt;0,"►","")</f>
        <v/>
      </c>
      <c r="V1301" s="10">
        <f>ROWS(V1302:V1307)-1</f>
        <v>5</v>
      </c>
      <c r="W1301" s="30">
        <f>SUM(W1302:W1307)-W1307</f>
        <v>0</v>
      </c>
      <c r="X1301" s="29" t="s">
        <v>17</v>
      </c>
      <c r="Y1301" s="28"/>
      <c r="Z1301" s="30">
        <f>SUM(Z1302:Z1307)-Z1307</f>
        <v>0</v>
      </c>
      <c r="AA1301" s="29" t="s">
        <v>17</v>
      </c>
      <c r="AB1301" s="28"/>
      <c r="AC1301" s="12"/>
      <c r="AD1301" s="13"/>
      <c r="AE1301" s="12"/>
      <c r="AF1301" s="11"/>
      <c r="AG1301" s="11"/>
      <c r="AH1301" s="5" t="s">
        <v>0</v>
      </c>
      <c r="AI1301" s="4"/>
    </row>
    <row r="1302" spans="1:35" ht="15" customHeight="1" x14ac:dyDescent="0.25">
      <c r="A1302" s="221"/>
      <c r="B1302" s="240"/>
      <c r="C1302" s="367" t="s">
        <v>887</v>
      </c>
      <c r="D1302" s="275">
        <v>42532</v>
      </c>
      <c r="E1302" s="276">
        <v>3.39</v>
      </c>
      <c r="F1302" s="342" t="s">
        <v>838</v>
      </c>
      <c r="G1302" s="227"/>
      <c r="H1302" s="227"/>
      <c r="I1302" s="227"/>
      <c r="J1302" s="227"/>
      <c r="K1302" s="315" t="s">
        <v>890</v>
      </c>
      <c r="L1302" s="26"/>
      <c r="M1302" s="25"/>
      <c r="N1302" s="23" t="str">
        <f>IF(O1302="?","?","")</f>
        <v/>
      </c>
      <c r="O1302" s="23" t="str">
        <f>IF(AND(P1302="",Q1302&gt;0),"?",IF(P1302="","◄",IF(Q1302&gt;=1,"►","")))</f>
        <v>◄</v>
      </c>
      <c r="P1302" s="24"/>
      <c r="Q1302" s="21"/>
      <c r="R1302" s="23" t="str">
        <f>IF(S1302="?","?","")</f>
        <v/>
      </c>
      <c r="S1302" s="23" t="str">
        <f>IF(AND(T1302="",U1302&gt;0),"?",IF(T1302="","◄",IF(U1302&gt;=1,"►","")))</f>
        <v>◄</v>
      </c>
      <c r="T1302" s="22"/>
      <c r="U1302" s="21"/>
      <c r="V1302" s="20"/>
      <c r="W1302" s="19"/>
      <c r="X1302" s="18">
        <f t="shared" ref="X1302:Y1306" si="728">(P1302*W1302)</f>
        <v>0</v>
      </c>
      <c r="Y1302" s="17">
        <f t="shared" si="728"/>
        <v>0</v>
      </c>
      <c r="Z1302" s="16"/>
      <c r="AA1302" s="15">
        <f t="shared" ref="AA1302:AB1306" si="729">(T1302*Z1302)</f>
        <v>0</v>
      </c>
      <c r="AB1302" s="14">
        <f t="shared" si="729"/>
        <v>0</v>
      </c>
      <c r="AC1302" s="12"/>
      <c r="AD1302" s="13"/>
      <c r="AE1302" s="12"/>
      <c r="AF1302" s="11"/>
      <c r="AG1302" s="11"/>
      <c r="AH1302" s="5" t="s">
        <v>0</v>
      </c>
      <c r="AI1302" s="4"/>
    </row>
    <row r="1303" spans="1:35" ht="15" customHeight="1" x14ac:dyDescent="0.25">
      <c r="A1303" s="221"/>
      <c r="B1303" s="240"/>
      <c r="C1303" s="367">
        <v>4600</v>
      </c>
      <c r="D1303" s="275">
        <v>42532</v>
      </c>
      <c r="E1303" s="276">
        <v>3.39</v>
      </c>
      <c r="F1303" s="342" t="s">
        <v>838</v>
      </c>
      <c r="G1303" s="227"/>
      <c r="H1303" s="227"/>
      <c r="I1303" s="227"/>
      <c r="J1303" s="227"/>
      <c r="K1303" s="315" t="s">
        <v>889</v>
      </c>
      <c r="L1303" s="26"/>
      <c r="M1303" s="25"/>
      <c r="N1303" s="23" t="str">
        <f>IF(O1303="?","?","")</f>
        <v/>
      </c>
      <c r="O1303" s="23" t="str">
        <f>IF(AND(P1303="",Q1303&gt;0),"?",IF(P1303="","◄",IF(Q1303&gt;=1,"►","")))</f>
        <v>◄</v>
      </c>
      <c r="P1303" s="24"/>
      <c r="Q1303" s="21"/>
      <c r="R1303" s="23" t="str">
        <f>IF(S1303="?","?","")</f>
        <v/>
      </c>
      <c r="S1303" s="23" t="str">
        <f>IF(AND(T1303="",U1303&gt;0),"?",IF(T1303="","◄",IF(U1303&gt;=1,"►","")))</f>
        <v>◄</v>
      </c>
      <c r="T1303" s="22"/>
      <c r="U1303" s="21"/>
      <c r="V1303" s="20"/>
      <c r="W1303" s="19"/>
      <c r="X1303" s="18">
        <f t="shared" si="728"/>
        <v>0</v>
      </c>
      <c r="Y1303" s="17">
        <f t="shared" si="728"/>
        <v>0</v>
      </c>
      <c r="Z1303" s="16"/>
      <c r="AA1303" s="15">
        <f t="shared" si="729"/>
        <v>0</v>
      </c>
      <c r="AB1303" s="14">
        <f t="shared" si="729"/>
        <v>0</v>
      </c>
      <c r="AC1303" s="12"/>
      <c r="AD1303" s="13"/>
      <c r="AE1303" s="12"/>
      <c r="AF1303" s="11"/>
      <c r="AG1303" s="11"/>
      <c r="AH1303" s="5" t="s">
        <v>0</v>
      </c>
      <c r="AI1303" s="4"/>
    </row>
    <row r="1304" spans="1:35" ht="15" customHeight="1" x14ac:dyDescent="0.25">
      <c r="A1304" s="221"/>
      <c r="B1304" s="240"/>
      <c r="C1304" s="320" t="s">
        <v>888</v>
      </c>
      <c r="D1304" s="275">
        <v>42532</v>
      </c>
      <c r="E1304" s="276">
        <v>6.78</v>
      </c>
      <c r="F1304" s="342" t="s">
        <v>838</v>
      </c>
      <c r="G1304" s="227"/>
      <c r="H1304" s="227"/>
      <c r="I1304" s="274" t="s">
        <v>887</v>
      </c>
      <c r="J1304" s="274">
        <v>4600</v>
      </c>
      <c r="K1304" s="323" t="s">
        <v>886</v>
      </c>
      <c r="L1304" s="26"/>
      <c r="M1304" s="25"/>
      <c r="N1304" s="23" t="str">
        <f>IF(O1304="?","?","")</f>
        <v/>
      </c>
      <c r="O1304" s="23" t="str">
        <f>IF(AND(P1304="",Q1304&gt;0),"?",IF(P1304="","◄",IF(Q1304&gt;=1,"►","")))</f>
        <v>◄</v>
      </c>
      <c r="P1304" s="24"/>
      <c r="Q1304" s="21"/>
      <c r="R1304" s="23" t="str">
        <f>IF(S1304="?","?","")</f>
        <v/>
      </c>
      <c r="S1304" s="23" t="str">
        <f>IF(AND(T1304="",U1304&gt;0),"?",IF(T1304="","◄",IF(U1304&gt;=1,"►","")))</f>
        <v>◄</v>
      </c>
      <c r="T1304" s="22"/>
      <c r="U1304" s="21"/>
      <c r="V1304" s="20"/>
      <c r="W1304" s="19"/>
      <c r="X1304" s="18">
        <f t="shared" si="728"/>
        <v>0</v>
      </c>
      <c r="Y1304" s="17">
        <f t="shared" si="728"/>
        <v>0</v>
      </c>
      <c r="Z1304" s="16"/>
      <c r="AA1304" s="15">
        <f t="shared" si="729"/>
        <v>0</v>
      </c>
      <c r="AB1304" s="14">
        <f t="shared" si="729"/>
        <v>0</v>
      </c>
      <c r="AC1304" s="12"/>
      <c r="AD1304" s="13"/>
      <c r="AE1304" s="12"/>
      <c r="AF1304" s="11"/>
      <c r="AG1304" s="11"/>
      <c r="AH1304" s="5" t="s">
        <v>0</v>
      </c>
      <c r="AI1304" s="4"/>
    </row>
    <row r="1305" spans="1:35" ht="15" customHeight="1" x14ac:dyDescent="0.25">
      <c r="A1305" s="221"/>
      <c r="B1305" s="374" t="s">
        <v>885</v>
      </c>
      <c r="C1305" s="367"/>
      <c r="D1305" s="314">
        <v>42532</v>
      </c>
      <c r="E1305" s="276">
        <v>6.78</v>
      </c>
      <c r="F1305" s="342" t="s">
        <v>838</v>
      </c>
      <c r="G1305" s="227"/>
      <c r="H1305" s="227"/>
      <c r="I1305" s="227"/>
      <c r="J1305" s="227"/>
      <c r="K1305" s="317" t="s">
        <v>883</v>
      </c>
      <c r="L1305" s="26"/>
      <c r="M1305" s="25"/>
      <c r="N1305" s="23" t="str">
        <f>IF(O1305="?","?","")</f>
        <v/>
      </c>
      <c r="O1305" s="23" t="str">
        <f>IF(AND(P1305="",Q1305&gt;0),"?",IF(P1305="","◄",IF(Q1305&gt;=1,"►","")))</f>
        <v>◄</v>
      </c>
      <c r="P1305" s="24"/>
      <c r="Q1305" s="21"/>
      <c r="R1305" s="23" t="str">
        <f>IF(S1305="?","?","")</f>
        <v/>
      </c>
      <c r="S1305" s="23" t="str">
        <f>IF(AND(T1305="",U1305&gt;0),"?",IF(T1305="","◄",IF(U1305&gt;=1,"►","")))</f>
        <v>◄</v>
      </c>
      <c r="T1305" s="22"/>
      <c r="U1305" s="21"/>
      <c r="V1305" s="20"/>
      <c r="W1305" s="19"/>
      <c r="X1305" s="18">
        <f t="shared" si="728"/>
        <v>0</v>
      </c>
      <c r="Y1305" s="17">
        <f t="shared" si="728"/>
        <v>0</v>
      </c>
      <c r="Z1305" s="16"/>
      <c r="AA1305" s="15">
        <f t="shared" si="729"/>
        <v>0</v>
      </c>
      <c r="AB1305" s="14">
        <f t="shared" si="729"/>
        <v>0</v>
      </c>
      <c r="AC1305" s="12"/>
      <c r="AD1305" s="13"/>
      <c r="AE1305" s="12"/>
      <c r="AF1305" s="11"/>
      <c r="AG1305" s="11"/>
      <c r="AH1305" s="5" t="s">
        <v>0</v>
      </c>
      <c r="AI1305" s="4"/>
    </row>
    <row r="1306" spans="1:35" ht="15" customHeight="1" thickBot="1" x14ac:dyDescent="0.3">
      <c r="A1306" s="221"/>
      <c r="B1306" s="374" t="s">
        <v>884</v>
      </c>
      <c r="C1306" s="367"/>
      <c r="D1306" s="314">
        <v>42532</v>
      </c>
      <c r="E1306" s="276">
        <v>6.78</v>
      </c>
      <c r="F1306" s="342" t="s">
        <v>838</v>
      </c>
      <c r="G1306" s="227"/>
      <c r="H1306" s="227"/>
      <c r="I1306" s="227"/>
      <c r="J1306" s="227"/>
      <c r="K1306" s="317" t="s">
        <v>883</v>
      </c>
      <c r="L1306" s="26"/>
      <c r="M1306" s="47" t="s">
        <v>882</v>
      </c>
      <c r="N1306" s="23" t="str">
        <f>IF(O1306="?","?","")</f>
        <v/>
      </c>
      <c r="O1306" s="23" t="str">
        <f>IF(AND(P1306="",Q1306&gt;0),"?",IF(P1306="","◄",IF(Q1306&gt;=1,"►","")))</f>
        <v>◄</v>
      </c>
      <c r="P1306" s="24"/>
      <c r="Q1306" s="21"/>
      <c r="R1306" s="23" t="str">
        <f>IF(S1306="?","?","")</f>
        <v/>
      </c>
      <c r="S1306" s="23" t="str">
        <f>IF(AND(T1306="",U1306&gt;0),"?",IF(T1306="","◄",IF(U1306&gt;=1,"►","")))</f>
        <v>◄</v>
      </c>
      <c r="T1306" s="22"/>
      <c r="U1306" s="21"/>
      <c r="V1306" s="20"/>
      <c r="W1306" s="19"/>
      <c r="X1306" s="18">
        <f t="shared" si="728"/>
        <v>0</v>
      </c>
      <c r="Y1306" s="17">
        <f t="shared" si="728"/>
        <v>0</v>
      </c>
      <c r="Z1306" s="16"/>
      <c r="AA1306" s="15">
        <f t="shared" si="729"/>
        <v>0</v>
      </c>
      <c r="AB1306" s="14">
        <f t="shared" si="729"/>
        <v>0</v>
      </c>
      <c r="AC1306" s="12"/>
      <c r="AD1306" s="13"/>
      <c r="AE1306" s="12"/>
      <c r="AF1306" s="11"/>
      <c r="AG1306" s="11"/>
      <c r="AH1306" s="5" t="s">
        <v>0</v>
      </c>
      <c r="AI1306" s="4"/>
    </row>
    <row r="1307" spans="1:35" ht="15" customHeight="1" thickTop="1" thickBot="1" x14ac:dyDescent="0.25">
      <c r="A1307" s="214">
        <f>ROWS(A1308:A1319)-1</f>
        <v>11</v>
      </c>
      <c r="B1307" s="334" t="s">
        <v>881</v>
      </c>
      <c r="C1307" s="334"/>
      <c r="D1307" s="334"/>
      <c r="E1307" s="334"/>
      <c r="F1307" s="335"/>
      <c r="G1307" s="334"/>
      <c r="H1307" s="334"/>
      <c r="I1307" s="334"/>
      <c r="J1307" s="334"/>
      <c r="K1307" s="333"/>
      <c r="L1307" s="6">
        <v>42531</v>
      </c>
      <c r="M1307" s="9" t="s">
        <v>880</v>
      </c>
      <c r="N1307" s="23"/>
      <c r="O1307" s="33" t="str">
        <f>IF(COUNTIF(N1308:N1319,"?")&gt;0,"?",IF(AND(P1307="◄",Q1307="►"),"◄►",IF(P1307="◄","◄",IF(Q1307="►","►",""))))</f>
        <v>◄</v>
      </c>
      <c r="P1307" s="32" t="str">
        <f>IF(SUM(P1308:P1319)+1=ROWS(P1308:P1319)-COUNTIF(P1308:P1319,"-"),"","◄")</f>
        <v>◄</v>
      </c>
      <c r="Q1307" s="31" t="str">
        <f>IF(SUM(Q1308:Q1319)&gt;0,"►","")</f>
        <v/>
      </c>
      <c r="R1307" s="23"/>
      <c r="S1307" s="33" t="str">
        <f>IF(COUNTIF(R1308:R1319,"?")&gt;0,"?",IF(AND(T1307="◄",U1307="►"),"◄►",IF(T1307="◄","◄",IF(U1307="►","►",""))))</f>
        <v>◄</v>
      </c>
      <c r="T1307" s="32" t="str">
        <f>IF(SUM(T1308:T1319)+1=ROWS(T1308:T1319)-COUNTIF(T1308:T1319,"-"),"","◄")</f>
        <v>◄</v>
      </c>
      <c r="U1307" s="31" t="str">
        <f>IF(SUM(U1308:U1319)&gt;0,"►","")</f>
        <v/>
      </c>
      <c r="V1307" s="10">
        <f>ROWS(V1308:V1319)-1</f>
        <v>11</v>
      </c>
      <c r="W1307" s="30">
        <f>SUM(W1308:W1319)-W1319</f>
        <v>0</v>
      </c>
      <c r="X1307" s="29" t="s">
        <v>17</v>
      </c>
      <c r="Y1307" s="28"/>
      <c r="Z1307" s="30">
        <f>SUM(Z1308:Z1319)-Z1319</f>
        <v>0</v>
      </c>
      <c r="AA1307" s="29" t="s">
        <v>17</v>
      </c>
      <c r="AB1307" s="28"/>
      <c r="AC1307" s="12"/>
      <c r="AD1307" s="13"/>
      <c r="AE1307" s="12"/>
      <c r="AF1307" s="11"/>
      <c r="AG1307" s="11"/>
      <c r="AH1307" s="5" t="s">
        <v>0</v>
      </c>
      <c r="AI1307" s="4"/>
    </row>
    <row r="1308" spans="1:35" ht="15" customHeight="1" x14ac:dyDescent="0.25">
      <c r="A1308" s="221"/>
      <c r="B1308" s="240"/>
      <c r="C1308" s="367" t="s">
        <v>879</v>
      </c>
      <c r="D1308" s="275">
        <v>42531</v>
      </c>
      <c r="E1308" s="276">
        <v>0.74</v>
      </c>
      <c r="F1308" s="277" t="s">
        <v>13</v>
      </c>
      <c r="G1308" s="227"/>
      <c r="H1308" s="227"/>
      <c r="I1308" s="227"/>
      <c r="J1308" s="227"/>
      <c r="K1308" s="315" t="s">
        <v>878</v>
      </c>
      <c r="L1308" s="26"/>
      <c r="M1308" s="25"/>
      <c r="N1308" s="23" t="str">
        <f t="shared" ref="N1308:N1318" si="730">IF(O1308="?","?","")</f>
        <v/>
      </c>
      <c r="O1308" s="23" t="str">
        <f t="shared" ref="O1308:O1318" si="731">IF(AND(P1308="",Q1308&gt;0),"?",IF(P1308="","◄",IF(Q1308&gt;=1,"►","")))</f>
        <v>◄</v>
      </c>
      <c r="P1308" s="24"/>
      <c r="Q1308" s="21"/>
      <c r="R1308" s="23" t="str">
        <f t="shared" ref="R1308:R1318" si="732">IF(S1308="?","?","")</f>
        <v/>
      </c>
      <c r="S1308" s="23" t="str">
        <f t="shared" ref="S1308:S1318" si="733">IF(AND(T1308="",U1308&gt;0),"?",IF(T1308="","◄",IF(U1308&gt;=1,"►","")))</f>
        <v>◄</v>
      </c>
      <c r="T1308" s="22"/>
      <c r="U1308" s="21"/>
      <c r="V1308" s="20"/>
      <c r="W1308" s="19"/>
      <c r="X1308" s="18">
        <f t="shared" ref="X1308:X1318" si="734">(P1308*W1308)</f>
        <v>0</v>
      </c>
      <c r="Y1308" s="17">
        <f t="shared" ref="Y1308:Y1318" si="735">(Q1308*X1308)</f>
        <v>0</v>
      </c>
      <c r="Z1308" s="16"/>
      <c r="AA1308" s="15">
        <f t="shared" ref="AA1308:AA1318" si="736">(T1308*Z1308)</f>
        <v>0</v>
      </c>
      <c r="AB1308" s="14">
        <f t="shared" ref="AB1308:AB1318" si="737">(U1308*AA1308)</f>
        <v>0</v>
      </c>
      <c r="AC1308" s="12"/>
      <c r="AD1308" s="13"/>
      <c r="AE1308" s="12"/>
      <c r="AF1308" s="11"/>
      <c r="AG1308" s="11"/>
      <c r="AH1308" s="5" t="s">
        <v>0</v>
      </c>
      <c r="AI1308" s="4"/>
    </row>
    <row r="1309" spans="1:35" ht="15" customHeight="1" x14ac:dyDescent="0.25">
      <c r="A1309" s="221"/>
      <c r="B1309" s="240"/>
      <c r="C1309" s="367">
        <v>4602</v>
      </c>
      <c r="D1309" s="275">
        <v>42531</v>
      </c>
      <c r="E1309" s="276">
        <v>0.74</v>
      </c>
      <c r="F1309" s="277" t="s">
        <v>13</v>
      </c>
      <c r="G1309" s="227"/>
      <c r="H1309" s="227"/>
      <c r="I1309" s="227"/>
      <c r="J1309" s="227"/>
      <c r="K1309" s="315" t="s">
        <v>877</v>
      </c>
      <c r="L1309" s="26"/>
      <c r="M1309" s="25"/>
      <c r="N1309" s="23" t="str">
        <f t="shared" si="730"/>
        <v/>
      </c>
      <c r="O1309" s="23" t="str">
        <f t="shared" si="731"/>
        <v>◄</v>
      </c>
      <c r="P1309" s="24"/>
      <c r="Q1309" s="21"/>
      <c r="R1309" s="23" t="str">
        <f t="shared" si="732"/>
        <v/>
      </c>
      <c r="S1309" s="23" t="str">
        <f t="shared" si="733"/>
        <v>◄</v>
      </c>
      <c r="T1309" s="22"/>
      <c r="U1309" s="21"/>
      <c r="V1309" s="20"/>
      <c r="W1309" s="19"/>
      <c r="X1309" s="18">
        <f t="shared" si="734"/>
        <v>0</v>
      </c>
      <c r="Y1309" s="17">
        <f t="shared" si="735"/>
        <v>0</v>
      </c>
      <c r="Z1309" s="16"/>
      <c r="AA1309" s="15">
        <f t="shared" si="736"/>
        <v>0</v>
      </c>
      <c r="AB1309" s="14">
        <f t="shared" si="737"/>
        <v>0</v>
      </c>
      <c r="AC1309" s="12"/>
      <c r="AD1309" s="13"/>
      <c r="AE1309" s="12"/>
      <c r="AF1309" s="11"/>
      <c r="AG1309" s="11"/>
      <c r="AH1309" s="5" t="s">
        <v>0</v>
      </c>
      <c r="AI1309" s="4"/>
    </row>
    <row r="1310" spans="1:35" ht="15" customHeight="1" x14ac:dyDescent="0.25">
      <c r="A1310" s="221"/>
      <c r="B1310" s="240"/>
      <c r="C1310" s="367">
        <v>4603</v>
      </c>
      <c r="D1310" s="275">
        <v>42531</v>
      </c>
      <c r="E1310" s="276">
        <v>0.74</v>
      </c>
      <c r="F1310" s="277" t="s">
        <v>13</v>
      </c>
      <c r="G1310" s="227"/>
      <c r="H1310" s="227"/>
      <c r="I1310" s="227"/>
      <c r="J1310" s="227"/>
      <c r="K1310" s="315" t="s">
        <v>876</v>
      </c>
      <c r="L1310" s="26"/>
      <c r="M1310" s="25"/>
      <c r="N1310" s="23" t="str">
        <f t="shared" si="730"/>
        <v/>
      </c>
      <c r="O1310" s="23" t="str">
        <f t="shared" si="731"/>
        <v>◄</v>
      </c>
      <c r="P1310" s="24"/>
      <c r="Q1310" s="21"/>
      <c r="R1310" s="23" t="str">
        <f t="shared" si="732"/>
        <v/>
      </c>
      <c r="S1310" s="23" t="str">
        <f t="shared" si="733"/>
        <v>◄</v>
      </c>
      <c r="T1310" s="22"/>
      <c r="U1310" s="21"/>
      <c r="V1310" s="20"/>
      <c r="W1310" s="19"/>
      <c r="X1310" s="18">
        <f t="shared" si="734"/>
        <v>0</v>
      </c>
      <c r="Y1310" s="17">
        <f t="shared" si="735"/>
        <v>0</v>
      </c>
      <c r="Z1310" s="16"/>
      <c r="AA1310" s="15">
        <f t="shared" si="736"/>
        <v>0</v>
      </c>
      <c r="AB1310" s="14">
        <f t="shared" si="737"/>
        <v>0</v>
      </c>
      <c r="AC1310" s="12"/>
      <c r="AD1310" s="13"/>
      <c r="AE1310" s="12"/>
      <c r="AF1310" s="11"/>
      <c r="AG1310" s="11"/>
      <c r="AH1310" s="5" t="s">
        <v>0</v>
      </c>
      <c r="AI1310" s="4"/>
    </row>
    <row r="1311" spans="1:35" ht="15" customHeight="1" x14ac:dyDescent="0.25">
      <c r="A1311" s="221"/>
      <c r="B1311" s="240"/>
      <c r="C1311" s="367">
        <v>4604</v>
      </c>
      <c r="D1311" s="275">
        <v>42531</v>
      </c>
      <c r="E1311" s="276">
        <v>0.74</v>
      </c>
      <c r="F1311" s="277" t="s">
        <v>13</v>
      </c>
      <c r="G1311" s="227"/>
      <c r="H1311" s="227"/>
      <c r="I1311" s="227"/>
      <c r="J1311" s="227"/>
      <c r="K1311" s="315" t="s">
        <v>875</v>
      </c>
      <c r="L1311" s="26"/>
      <c r="M1311" s="25"/>
      <c r="N1311" s="23" t="str">
        <f t="shared" si="730"/>
        <v/>
      </c>
      <c r="O1311" s="23" t="str">
        <f t="shared" si="731"/>
        <v>◄</v>
      </c>
      <c r="P1311" s="24"/>
      <c r="Q1311" s="21"/>
      <c r="R1311" s="23" t="str">
        <f t="shared" si="732"/>
        <v/>
      </c>
      <c r="S1311" s="23" t="str">
        <f t="shared" si="733"/>
        <v>◄</v>
      </c>
      <c r="T1311" s="22"/>
      <c r="U1311" s="21"/>
      <c r="V1311" s="20"/>
      <c r="W1311" s="19"/>
      <c r="X1311" s="18">
        <f t="shared" si="734"/>
        <v>0</v>
      </c>
      <c r="Y1311" s="17">
        <f t="shared" si="735"/>
        <v>0</v>
      </c>
      <c r="Z1311" s="16"/>
      <c r="AA1311" s="15">
        <f t="shared" si="736"/>
        <v>0</v>
      </c>
      <c r="AB1311" s="14">
        <f t="shared" si="737"/>
        <v>0</v>
      </c>
      <c r="AC1311" s="12"/>
      <c r="AD1311" s="13"/>
      <c r="AE1311" s="12"/>
      <c r="AF1311" s="11"/>
      <c r="AG1311" s="11"/>
      <c r="AH1311" s="5" t="s">
        <v>0</v>
      </c>
      <c r="AI1311" s="4"/>
    </row>
    <row r="1312" spans="1:35" ht="15" customHeight="1" x14ac:dyDescent="0.25">
      <c r="A1312" s="221"/>
      <c r="B1312" s="240"/>
      <c r="C1312" s="367">
        <v>4605</v>
      </c>
      <c r="D1312" s="275">
        <v>42531</v>
      </c>
      <c r="E1312" s="276">
        <v>0.74</v>
      </c>
      <c r="F1312" s="277" t="s">
        <v>13</v>
      </c>
      <c r="G1312" s="227"/>
      <c r="H1312" s="227"/>
      <c r="I1312" s="227"/>
      <c r="J1312" s="227"/>
      <c r="K1312" s="315" t="s">
        <v>874</v>
      </c>
      <c r="L1312" s="26"/>
      <c r="M1312" s="25"/>
      <c r="N1312" s="23" t="str">
        <f t="shared" si="730"/>
        <v/>
      </c>
      <c r="O1312" s="23" t="str">
        <f t="shared" si="731"/>
        <v>◄</v>
      </c>
      <c r="P1312" s="24"/>
      <c r="Q1312" s="21"/>
      <c r="R1312" s="23" t="str">
        <f t="shared" si="732"/>
        <v/>
      </c>
      <c r="S1312" s="23" t="str">
        <f t="shared" si="733"/>
        <v>◄</v>
      </c>
      <c r="T1312" s="22"/>
      <c r="U1312" s="21"/>
      <c r="V1312" s="20"/>
      <c r="W1312" s="19"/>
      <c r="X1312" s="18">
        <f t="shared" si="734"/>
        <v>0</v>
      </c>
      <c r="Y1312" s="17">
        <f t="shared" si="735"/>
        <v>0</v>
      </c>
      <c r="Z1312" s="16"/>
      <c r="AA1312" s="15">
        <f t="shared" si="736"/>
        <v>0</v>
      </c>
      <c r="AB1312" s="14">
        <f t="shared" si="737"/>
        <v>0</v>
      </c>
      <c r="AC1312" s="12"/>
      <c r="AD1312" s="13"/>
      <c r="AE1312" s="12"/>
      <c r="AF1312" s="11"/>
      <c r="AG1312" s="11"/>
      <c r="AH1312" s="5" t="s">
        <v>0</v>
      </c>
      <c r="AI1312" s="4"/>
    </row>
    <row r="1313" spans="1:35" ht="15" customHeight="1" x14ac:dyDescent="0.25">
      <c r="A1313" s="221"/>
      <c r="B1313" s="240"/>
      <c r="C1313" s="367">
        <v>4606</v>
      </c>
      <c r="D1313" s="275">
        <v>42531</v>
      </c>
      <c r="E1313" s="276">
        <v>0.74</v>
      </c>
      <c r="F1313" s="277" t="s">
        <v>13</v>
      </c>
      <c r="G1313" s="227"/>
      <c r="H1313" s="227"/>
      <c r="I1313" s="227"/>
      <c r="J1313" s="227"/>
      <c r="K1313" s="315" t="s">
        <v>873</v>
      </c>
      <c r="L1313" s="26"/>
      <c r="M1313" s="25"/>
      <c r="N1313" s="23" t="str">
        <f t="shared" si="730"/>
        <v/>
      </c>
      <c r="O1313" s="23" t="str">
        <f t="shared" si="731"/>
        <v>◄</v>
      </c>
      <c r="P1313" s="24"/>
      <c r="Q1313" s="21"/>
      <c r="R1313" s="23" t="str">
        <f t="shared" si="732"/>
        <v/>
      </c>
      <c r="S1313" s="23" t="str">
        <f t="shared" si="733"/>
        <v>◄</v>
      </c>
      <c r="T1313" s="22"/>
      <c r="U1313" s="21"/>
      <c r="V1313" s="20"/>
      <c r="W1313" s="19"/>
      <c r="X1313" s="18">
        <f t="shared" si="734"/>
        <v>0</v>
      </c>
      <c r="Y1313" s="17">
        <f t="shared" si="735"/>
        <v>0</v>
      </c>
      <c r="Z1313" s="16"/>
      <c r="AA1313" s="15">
        <f t="shared" si="736"/>
        <v>0</v>
      </c>
      <c r="AB1313" s="14">
        <f t="shared" si="737"/>
        <v>0</v>
      </c>
      <c r="AC1313" s="12"/>
      <c r="AD1313" s="13"/>
      <c r="AE1313" s="12"/>
      <c r="AF1313" s="11"/>
      <c r="AG1313" s="11"/>
      <c r="AH1313" s="5" t="s">
        <v>0</v>
      </c>
      <c r="AI1313" s="4"/>
    </row>
    <row r="1314" spans="1:35" ht="15" customHeight="1" x14ac:dyDescent="0.25">
      <c r="A1314" s="221"/>
      <c r="B1314" s="240"/>
      <c r="C1314" s="367">
        <v>4607</v>
      </c>
      <c r="D1314" s="275">
        <v>42531</v>
      </c>
      <c r="E1314" s="276">
        <v>0.74</v>
      </c>
      <c r="F1314" s="277" t="s">
        <v>13</v>
      </c>
      <c r="G1314" s="227"/>
      <c r="H1314" s="227"/>
      <c r="I1314" s="227"/>
      <c r="J1314" s="227"/>
      <c r="K1314" s="315" t="s">
        <v>872</v>
      </c>
      <c r="L1314" s="26"/>
      <c r="M1314" s="25"/>
      <c r="N1314" s="23" t="str">
        <f t="shared" si="730"/>
        <v/>
      </c>
      <c r="O1314" s="23" t="str">
        <f t="shared" si="731"/>
        <v>◄</v>
      </c>
      <c r="P1314" s="24"/>
      <c r="Q1314" s="21"/>
      <c r="R1314" s="23" t="str">
        <f t="shared" si="732"/>
        <v/>
      </c>
      <c r="S1314" s="23" t="str">
        <f t="shared" si="733"/>
        <v>◄</v>
      </c>
      <c r="T1314" s="22"/>
      <c r="U1314" s="21"/>
      <c r="V1314" s="20"/>
      <c r="W1314" s="19"/>
      <c r="X1314" s="18">
        <f t="shared" si="734"/>
        <v>0</v>
      </c>
      <c r="Y1314" s="17">
        <f t="shared" si="735"/>
        <v>0</v>
      </c>
      <c r="Z1314" s="16"/>
      <c r="AA1314" s="15">
        <f t="shared" si="736"/>
        <v>0</v>
      </c>
      <c r="AB1314" s="14">
        <f t="shared" si="737"/>
        <v>0</v>
      </c>
      <c r="AC1314" s="12"/>
      <c r="AD1314" s="13"/>
      <c r="AE1314" s="12"/>
      <c r="AF1314" s="11"/>
      <c r="AG1314" s="11"/>
      <c r="AH1314" s="5" t="s">
        <v>0</v>
      </c>
      <c r="AI1314" s="4"/>
    </row>
    <row r="1315" spans="1:35" ht="15" customHeight="1" x14ac:dyDescent="0.25">
      <c r="A1315" s="221"/>
      <c r="B1315" s="240"/>
      <c r="C1315" s="367">
        <v>4608</v>
      </c>
      <c r="D1315" s="275">
        <v>42531</v>
      </c>
      <c r="E1315" s="276">
        <v>0.74</v>
      </c>
      <c r="F1315" s="277" t="s">
        <v>13</v>
      </c>
      <c r="G1315" s="227"/>
      <c r="H1315" s="227"/>
      <c r="I1315" s="227"/>
      <c r="J1315" s="227"/>
      <c r="K1315" s="315" t="s">
        <v>871</v>
      </c>
      <c r="L1315" s="26"/>
      <c r="M1315" s="25"/>
      <c r="N1315" s="23" t="str">
        <f t="shared" si="730"/>
        <v/>
      </c>
      <c r="O1315" s="23" t="str">
        <f t="shared" si="731"/>
        <v>◄</v>
      </c>
      <c r="P1315" s="24"/>
      <c r="Q1315" s="21"/>
      <c r="R1315" s="23" t="str">
        <f t="shared" si="732"/>
        <v/>
      </c>
      <c r="S1315" s="23" t="str">
        <f t="shared" si="733"/>
        <v>◄</v>
      </c>
      <c r="T1315" s="22"/>
      <c r="U1315" s="21"/>
      <c r="V1315" s="20"/>
      <c r="W1315" s="19"/>
      <c r="X1315" s="18">
        <f t="shared" si="734"/>
        <v>0</v>
      </c>
      <c r="Y1315" s="17">
        <f t="shared" si="735"/>
        <v>0</v>
      </c>
      <c r="Z1315" s="16"/>
      <c r="AA1315" s="15">
        <f t="shared" si="736"/>
        <v>0</v>
      </c>
      <c r="AB1315" s="14">
        <f t="shared" si="737"/>
        <v>0</v>
      </c>
      <c r="AC1315" s="12"/>
      <c r="AD1315" s="13"/>
      <c r="AE1315" s="12"/>
      <c r="AF1315" s="11"/>
      <c r="AG1315" s="11"/>
      <c r="AH1315" s="5" t="s">
        <v>0</v>
      </c>
      <c r="AI1315" s="4"/>
    </row>
    <row r="1316" spans="1:35" ht="15" customHeight="1" x14ac:dyDescent="0.25">
      <c r="A1316" s="221"/>
      <c r="B1316" s="240"/>
      <c r="C1316" s="367">
        <v>4609</v>
      </c>
      <c r="D1316" s="275">
        <v>42531</v>
      </c>
      <c r="E1316" s="276">
        <v>0.74</v>
      </c>
      <c r="F1316" s="277" t="s">
        <v>13</v>
      </c>
      <c r="G1316" s="227"/>
      <c r="H1316" s="227"/>
      <c r="I1316" s="227"/>
      <c r="J1316" s="227"/>
      <c r="K1316" s="315" t="s">
        <v>870</v>
      </c>
      <c r="L1316" s="26"/>
      <c r="M1316" s="25"/>
      <c r="N1316" s="23" t="str">
        <f t="shared" si="730"/>
        <v/>
      </c>
      <c r="O1316" s="23" t="str">
        <f t="shared" si="731"/>
        <v>◄</v>
      </c>
      <c r="P1316" s="24"/>
      <c r="Q1316" s="21"/>
      <c r="R1316" s="23" t="str">
        <f t="shared" si="732"/>
        <v/>
      </c>
      <c r="S1316" s="23" t="str">
        <f t="shared" si="733"/>
        <v>◄</v>
      </c>
      <c r="T1316" s="22"/>
      <c r="U1316" s="21"/>
      <c r="V1316" s="20"/>
      <c r="W1316" s="19"/>
      <c r="X1316" s="18">
        <f t="shared" si="734"/>
        <v>0</v>
      </c>
      <c r="Y1316" s="17">
        <f t="shared" si="735"/>
        <v>0</v>
      </c>
      <c r="Z1316" s="16"/>
      <c r="AA1316" s="15">
        <f t="shared" si="736"/>
        <v>0</v>
      </c>
      <c r="AB1316" s="14">
        <f t="shared" si="737"/>
        <v>0</v>
      </c>
      <c r="AC1316" s="12"/>
      <c r="AD1316" s="13"/>
      <c r="AE1316" s="12"/>
      <c r="AF1316" s="11"/>
      <c r="AG1316" s="11"/>
      <c r="AH1316" s="5" t="s">
        <v>0</v>
      </c>
      <c r="AI1316" s="4"/>
    </row>
    <row r="1317" spans="1:35" ht="15" customHeight="1" x14ac:dyDescent="0.25">
      <c r="A1317" s="221"/>
      <c r="B1317" s="240"/>
      <c r="C1317" s="367">
        <v>4610</v>
      </c>
      <c r="D1317" s="275">
        <v>42531</v>
      </c>
      <c r="E1317" s="276">
        <v>0.74</v>
      </c>
      <c r="F1317" s="277" t="s">
        <v>13</v>
      </c>
      <c r="G1317" s="227"/>
      <c r="H1317" s="227"/>
      <c r="I1317" s="227"/>
      <c r="J1317" s="227"/>
      <c r="K1317" s="315" t="s">
        <v>869</v>
      </c>
      <c r="L1317" s="26"/>
      <c r="M1317" s="25"/>
      <c r="N1317" s="23" t="str">
        <f t="shared" si="730"/>
        <v/>
      </c>
      <c r="O1317" s="23" t="str">
        <f t="shared" si="731"/>
        <v>◄</v>
      </c>
      <c r="P1317" s="24"/>
      <c r="Q1317" s="21"/>
      <c r="R1317" s="23" t="str">
        <f t="shared" si="732"/>
        <v/>
      </c>
      <c r="S1317" s="23" t="str">
        <f t="shared" si="733"/>
        <v>◄</v>
      </c>
      <c r="T1317" s="22"/>
      <c r="U1317" s="21"/>
      <c r="V1317" s="20"/>
      <c r="W1317" s="19"/>
      <c r="X1317" s="18">
        <f t="shared" si="734"/>
        <v>0</v>
      </c>
      <c r="Y1317" s="17">
        <f t="shared" si="735"/>
        <v>0</v>
      </c>
      <c r="Z1317" s="16"/>
      <c r="AA1317" s="15">
        <f t="shared" si="736"/>
        <v>0</v>
      </c>
      <c r="AB1317" s="14">
        <f t="shared" si="737"/>
        <v>0</v>
      </c>
      <c r="AC1317" s="12"/>
      <c r="AD1317" s="13"/>
      <c r="AE1317" s="12"/>
      <c r="AF1317" s="11"/>
      <c r="AG1317" s="11"/>
      <c r="AH1317" s="5" t="s">
        <v>0</v>
      </c>
      <c r="AI1317" s="4"/>
    </row>
    <row r="1318" spans="1:35" ht="15" customHeight="1" thickBot="1" x14ac:dyDescent="0.3">
      <c r="A1318" s="221"/>
      <c r="B1318" s="374" t="s">
        <v>868</v>
      </c>
      <c r="C1318" s="382"/>
      <c r="D1318" s="275">
        <v>42531</v>
      </c>
      <c r="E1318" s="276">
        <v>7.4000000000000012</v>
      </c>
      <c r="F1318" s="277" t="s">
        <v>13</v>
      </c>
      <c r="G1318" s="227"/>
      <c r="H1318" s="227"/>
      <c r="I1318" s="227"/>
      <c r="J1318" s="227"/>
      <c r="K1318" s="317" t="s">
        <v>867</v>
      </c>
      <c r="L1318" s="26"/>
      <c r="M1318" s="25"/>
      <c r="N1318" s="23" t="str">
        <f t="shared" si="730"/>
        <v/>
      </c>
      <c r="O1318" s="23" t="str">
        <f t="shared" si="731"/>
        <v>◄</v>
      </c>
      <c r="P1318" s="24"/>
      <c r="Q1318" s="21"/>
      <c r="R1318" s="23" t="str">
        <f t="shared" si="732"/>
        <v/>
      </c>
      <c r="S1318" s="23" t="str">
        <f t="shared" si="733"/>
        <v>◄</v>
      </c>
      <c r="T1318" s="22"/>
      <c r="U1318" s="21"/>
      <c r="V1318" s="20"/>
      <c r="W1318" s="19"/>
      <c r="X1318" s="18">
        <f t="shared" si="734"/>
        <v>0</v>
      </c>
      <c r="Y1318" s="17">
        <f t="shared" si="735"/>
        <v>0</v>
      </c>
      <c r="Z1318" s="16"/>
      <c r="AA1318" s="15">
        <f t="shared" si="736"/>
        <v>0</v>
      </c>
      <c r="AB1318" s="14">
        <f t="shared" si="737"/>
        <v>0</v>
      </c>
      <c r="AC1318" s="12"/>
      <c r="AD1318" s="13"/>
      <c r="AE1318" s="12"/>
      <c r="AF1318" s="11"/>
      <c r="AG1318" s="11"/>
      <c r="AH1318" s="5" t="s">
        <v>0</v>
      </c>
      <c r="AI1318" s="4"/>
    </row>
    <row r="1319" spans="1:35" ht="15" customHeight="1" thickTop="1" thickBot="1" x14ac:dyDescent="0.25">
      <c r="A1319" s="214">
        <f>ROWS(A1320:A1326)-1</f>
        <v>6</v>
      </c>
      <c r="B1319" s="334" t="s">
        <v>866</v>
      </c>
      <c r="C1319" s="334"/>
      <c r="D1319" s="334"/>
      <c r="E1319" s="334"/>
      <c r="F1319" s="335"/>
      <c r="G1319" s="334"/>
      <c r="H1319" s="334"/>
      <c r="I1319" s="334"/>
      <c r="J1319" s="334"/>
      <c r="K1319" s="333"/>
      <c r="L1319" s="6">
        <v>42602</v>
      </c>
      <c r="M1319" s="9" t="s">
        <v>865</v>
      </c>
      <c r="N1319" s="23"/>
      <c r="O1319" s="33" t="str">
        <f>IF(COUNTIF(N1320:N1326,"?")&gt;0,"?",IF(AND(P1319="◄",Q1319="►"),"◄►",IF(P1319="◄","◄",IF(Q1319="►","►",""))))</f>
        <v>◄</v>
      </c>
      <c r="P1319" s="32" t="str">
        <f>IF(SUM(P1320:P1326)+1=ROWS(P1320:P1326)-COUNTIF(P1320:P1326,"-"),"","◄")</f>
        <v>◄</v>
      </c>
      <c r="Q1319" s="31" t="str">
        <f>IF(SUM(Q1320:Q1326)&gt;0,"►","")</f>
        <v/>
      </c>
      <c r="R1319" s="23"/>
      <c r="S1319" s="33" t="str">
        <f>IF(COUNTIF(R1320:R1326,"?")&gt;0,"?",IF(AND(T1319="◄",U1319="►"),"◄►",IF(T1319="◄","◄",IF(U1319="►","►",""))))</f>
        <v>◄</v>
      </c>
      <c r="T1319" s="32" t="str">
        <f>IF(SUM(T1320:T1326)+1=ROWS(T1320:T1326)-COUNTIF(T1320:T1326,"-"),"","◄")</f>
        <v>◄</v>
      </c>
      <c r="U1319" s="31" t="str">
        <f>IF(SUM(U1320:U1326)&gt;0,"►","")</f>
        <v/>
      </c>
      <c r="V1319" s="10">
        <f>ROWS(V1320:V1326)-1</f>
        <v>6</v>
      </c>
      <c r="W1319" s="30">
        <f>SUM(W1320:W1326)-W1326</f>
        <v>0</v>
      </c>
      <c r="X1319" s="29" t="s">
        <v>17</v>
      </c>
      <c r="Y1319" s="28"/>
      <c r="Z1319" s="30">
        <f>SUM(Z1320:Z1326)-Z1326</f>
        <v>0</v>
      </c>
      <c r="AA1319" s="29" t="s">
        <v>17</v>
      </c>
      <c r="AB1319" s="28"/>
      <c r="AC1319" s="43" t="str">
        <f>IF(AD1319="◄","◄",IF(AD1319="ok","►",""))</f>
        <v>◄</v>
      </c>
      <c r="AD1319" s="42" t="str">
        <f>IF(AD1320&gt;0,"OK","◄")</f>
        <v>◄</v>
      </c>
      <c r="AE1319" s="41" t="str">
        <f>IF(AND(AF1319="◄",AG1319="►"),"◄?►",IF(AF1319="◄","◄",IF(AG1319="►","►","")))</f>
        <v>◄</v>
      </c>
      <c r="AF1319" s="32" t="str">
        <f>IF(AF1320&gt;0,"","◄")</f>
        <v>◄</v>
      </c>
      <c r="AG1319" s="31" t="str">
        <f>IF(AG1320&gt;0,"►","")</f>
        <v/>
      </c>
      <c r="AH1319" s="5" t="s">
        <v>0</v>
      </c>
      <c r="AI1319" s="4"/>
    </row>
    <row r="1320" spans="1:35" ht="15" customHeight="1" x14ac:dyDescent="0.25">
      <c r="A1320" s="221"/>
      <c r="B1320" s="240"/>
      <c r="C1320" s="367" t="s">
        <v>864</v>
      </c>
      <c r="D1320" s="275">
        <v>42602</v>
      </c>
      <c r="E1320" s="276">
        <v>1.1299999999999999</v>
      </c>
      <c r="F1320" s="342" t="s">
        <v>2</v>
      </c>
      <c r="G1320" s="227"/>
      <c r="H1320" s="227"/>
      <c r="I1320" s="227"/>
      <c r="J1320" s="227"/>
      <c r="K1320" s="278" t="s">
        <v>863</v>
      </c>
      <c r="L1320" s="26"/>
      <c r="M1320" s="25"/>
      <c r="N1320" s="23" t="str">
        <f t="shared" ref="N1320:N1325" si="738">IF(O1320="?","?","")</f>
        <v/>
      </c>
      <c r="O1320" s="23" t="str">
        <f t="shared" ref="O1320:O1325" si="739">IF(AND(P1320="",Q1320&gt;0),"?",IF(P1320="","◄",IF(Q1320&gt;=1,"►","")))</f>
        <v>◄</v>
      </c>
      <c r="P1320" s="24"/>
      <c r="Q1320" s="21"/>
      <c r="R1320" s="23" t="str">
        <f t="shared" ref="R1320:R1325" si="740">IF(S1320="?","?","")</f>
        <v/>
      </c>
      <c r="S1320" s="23" t="str">
        <f t="shared" ref="S1320:S1325" si="741">IF(AND(T1320="",U1320&gt;0),"?",IF(T1320="","◄",IF(U1320&gt;=1,"►","")))</f>
        <v>◄</v>
      </c>
      <c r="T1320" s="22"/>
      <c r="U1320" s="21"/>
      <c r="V1320" s="20"/>
      <c r="W1320" s="19"/>
      <c r="X1320" s="18">
        <f t="shared" ref="X1320:Y1325" si="742">(P1320*W1320)</f>
        <v>0</v>
      </c>
      <c r="Y1320" s="17">
        <f t="shared" si="742"/>
        <v>0</v>
      </c>
      <c r="Z1320" s="16"/>
      <c r="AA1320" s="15">
        <f t="shared" ref="AA1320:AB1325" si="743">(T1320*Z1320)</f>
        <v>0</v>
      </c>
      <c r="AB1320" s="14">
        <f t="shared" si="743"/>
        <v>0</v>
      </c>
      <c r="AC1320" s="39" t="str">
        <f>IF(AD1320&gt;0,"ok","◄")</f>
        <v>◄</v>
      </c>
      <c r="AD1320" s="40"/>
      <c r="AE1320" s="39" t="str">
        <f>IF(AND(AF1320="",AG1320&gt;0),"?",IF(AF1320="","◄",IF(AG1320&gt;=1,"►","")))</f>
        <v>◄</v>
      </c>
      <c r="AF1320" s="38"/>
      <c r="AG1320" s="37"/>
      <c r="AH1320" s="5" t="s">
        <v>0</v>
      </c>
      <c r="AI1320" s="4"/>
    </row>
    <row r="1321" spans="1:35" ht="15" customHeight="1" x14ac:dyDescent="0.25">
      <c r="A1321" s="221"/>
      <c r="B1321" s="240"/>
      <c r="C1321" s="367">
        <v>4612</v>
      </c>
      <c r="D1321" s="275">
        <v>42602</v>
      </c>
      <c r="E1321" s="276">
        <v>1.1299999999999999</v>
      </c>
      <c r="F1321" s="342" t="s">
        <v>2</v>
      </c>
      <c r="G1321" s="227"/>
      <c r="H1321" s="227"/>
      <c r="I1321" s="227"/>
      <c r="J1321" s="227"/>
      <c r="K1321" s="278" t="s">
        <v>862</v>
      </c>
      <c r="L1321" s="26"/>
      <c r="M1321" s="25"/>
      <c r="N1321" s="23" t="str">
        <f t="shared" si="738"/>
        <v/>
      </c>
      <c r="O1321" s="23" t="str">
        <f t="shared" si="739"/>
        <v>◄</v>
      </c>
      <c r="P1321" s="24"/>
      <c r="Q1321" s="21"/>
      <c r="R1321" s="23" t="str">
        <f t="shared" si="740"/>
        <v/>
      </c>
      <c r="S1321" s="23" t="str">
        <f t="shared" si="741"/>
        <v>◄</v>
      </c>
      <c r="T1321" s="22"/>
      <c r="U1321" s="21"/>
      <c r="V1321" s="20"/>
      <c r="W1321" s="19"/>
      <c r="X1321" s="18">
        <f t="shared" si="742"/>
        <v>0</v>
      </c>
      <c r="Y1321" s="17">
        <f t="shared" si="742"/>
        <v>0</v>
      </c>
      <c r="Z1321" s="16"/>
      <c r="AA1321" s="15">
        <f t="shared" si="743"/>
        <v>0</v>
      </c>
      <c r="AB1321" s="14">
        <f t="shared" si="743"/>
        <v>0</v>
      </c>
      <c r="AC1321" s="12"/>
      <c r="AD1321" s="13"/>
      <c r="AE1321" s="12"/>
      <c r="AF1321" s="149" t="str">
        <f>LEFT(M1319,17)</f>
        <v>▬ Philanews Nr. 3</v>
      </c>
      <c r="AG1321" s="150"/>
      <c r="AH1321" s="5" t="s">
        <v>0</v>
      </c>
      <c r="AI1321" s="4"/>
    </row>
    <row r="1322" spans="1:35" ht="15" customHeight="1" x14ac:dyDescent="0.25">
      <c r="A1322" s="221"/>
      <c r="B1322" s="240"/>
      <c r="C1322" s="367">
        <v>4613</v>
      </c>
      <c r="D1322" s="275">
        <v>42602</v>
      </c>
      <c r="E1322" s="276">
        <v>1.1299999999999999</v>
      </c>
      <c r="F1322" s="342" t="s">
        <v>2</v>
      </c>
      <c r="G1322" s="227"/>
      <c r="H1322" s="227"/>
      <c r="I1322" s="227"/>
      <c r="J1322" s="227"/>
      <c r="K1322" s="278" t="s">
        <v>861</v>
      </c>
      <c r="L1322" s="26"/>
      <c r="M1322" s="25"/>
      <c r="N1322" s="23" t="str">
        <f t="shared" si="738"/>
        <v/>
      </c>
      <c r="O1322" s="23" t="str">
        <f t="shared" si="739"/>
        <v>◄</v>
      </c>
      <c r="P1322" s="24"/>
      <c r="Q1322" s="21"/>
      <c r="R1322" s="23" t="str">
        <f t="shared" si="740"/>
        <v/>
      </c>
      <c r="S1322" s="23" t="str">
        <f t="shared" si="741"/>
        <v>◄</v>
      </c>
      <c r="T1322" s="22"/>
      <c r="U1322" s="21"/>
      <c r="V1322" s="20"/>
      <c r="W1322" s="19"/>
      <c r="X1322" s="18">
        <f t="shared" si="742"/>
        <v>0</v>
      </c>
      <c r="Y1322" s="17">
        <f t="shared" si="742"/>
        <v>0</v>
      </c>
      <c r="Z1322" s="16"/>
      <c r="AA1322" s="15">
        <f t="shared" si="743"/>
        <v>0</v>
      </c>
      <c r="AB1322" s="14">
        <f t="shared" si="743"/>
        <v>0</v>
      </c>
      <c r="AC1322" s="12"/>
      <c r="AD1322" s="13"/>
      <c r="AE1322" s="12"/>
      <c r="AF1322" s="151"/>
      <c r="AG1322" s="152"/>
      <c r="AH1322" s="5" t="s">
        <v>0</v>
      </c>
      <c r="AI1322" s="4"/>
    </row>
    <row r="1323" spans="1:35" ht="15" customHeight="1" x14ac:dyDescent="0.25">
      <c r="A1323" s="221"/>
      <c r="B1323" s="240"/>
      <c r="C1323" s="367">
        <v>4614</v>
      </c>
      <c r="D1323" s="275">
        <v>42602</v>
      </c>
      <c r="E1323" s="276">
        <v>1.1299999999999999</v>
      </c>
      <c r="F1323" s="342" t="s">
        <v>2</v>
      </c>
      <c r="G1323" s="227"/>
      <c r="H1323" s="227"/>
      <c r="I1323" s="227"/>
      <c r="J1323" s="227"/>
      <c r="K1323" s="278" t="s">
        <v>860</v>
      </c>
      <c r="L1323" s="26"/>
      <c r="M1323" s="25"/>
      <c r="N1323" s="23" t="str">
        <f t="shared" si="738"/>
        <v/>
      </c>
      <c r="O1323" s="23" t="str">
        <f t="shared" si="739"/>
        <v>◄</v>
      </c>
      <c r="P1323" s="24"/>
      <c r="Q1323" s="21"/>
      <c r="R1323" s="23" t="str">
        <f t="shared" si="740"/>
        <v/>
      </c>
      <c r="S1323" s="23" t="str">
        <f t="shared" si="741"/>
        <v>◄</v>
      </c>
      <c r="T1323" s="22"/>
      <c r="U1323" s="21"/>
      <c r="V1323" s="20"/>
      <c r="W1323" s="19"/>
      <c r="X1323" s="18">
        <f t="shared" si="742"/>
        <v>0</v>
      </c>
      <c r="Y1323" s="17">
        <f t="shared" si="742"/>
        <v>0</v>
      </c>
      <c r="Z1323" s="16"/>
      <c r="AA1323" s="15">
        <f t="shared" si="743"/>
        <v>0</v>
      </c>
      <c r="AB1323" s="14">
        <f t="shared" si="743"/>
        <v>0</v>
      </c>
      <c r="AC1323" s="12"/>
      <c r="AD1323" s="13"/>
      <c r="AE1323" s="12"/>
      <c r="AF1323" s="36" t="s">
        <v>47</v>
      </c>
      <c r="AG1323" s="35">
        <f>D1320</f>
        <v>42602</v>
      </c>
      <c r="AH1323" s="5" t="s">
        <v>0</v>
      </c>
      <c r="AI1323" s="4"/>
    </row>
    <row r="1324" spans="1:35" ht="15" customHeight="1" x14ac:dyDescent="0.25">
      <c r="A1324" s="221"/>
      <c r="B1324" s="240"/>
      <c r="C1324" s="367">
        <v>4615</v>
      </c>
      <c r="D1324" s="275">
        <v>42602</v>
      </c>
      <c r="E1324" s="276">
        <v>1.1299999999999999</v>
      </c>
      <c r="F1324" s="342" t="s">
        <v>2</v>
      </c>
      <c r="G1324" s="227"/>
      <c r="H1324" s="227"/>
      <c r="I1324" s="227"/>
      <c r="J1324" s="227"/>
      <c r="K1324" s="278" t="s">
        <v>859</v>
      </c>
      <c r="L1324" s="26"/>
      <c r="M1324" s="25"/>
      <c r="N1324" s="23" t="str">
        <f t="shared" si="738"/>
        <v/>
      </c>
      <c r="O1324" s="23" t="str">
        <f t="shared" si="739"/>
        <v>◄</v>
      </c>
      <c r="P1324" s="24"/>
      <c r="Q1324" s="21"/>
      <c r="R1324" s="23" t="str">
        <f t="shared" si="740"/>
        <v/>
      </c>
      <c r="S1324" s="23" t="str">
        <f t="shared" si="741"/>
        <v>◄</v>
      </c>
      <c r="T1324" s="22"/>
      <c r="U1324" s="21"/>
      <c r="V1324" s="20"/>
      <c r="W1324" s="19"/>
      <c r="X1324" s="18">
        <f t="shared" si="742"/>
        <v>0</v>
      </c>
      <c r="Y1324" s="17">
        <f t="shared" si="742"/>
        <v>0</v>
      </c>
      <c r="Z1324" s="16"/>
      <c r="AA1324" s="15">
        <f t="shared" si="743"/>
        <v>0</v>
      </c>
      <c r="AB1324" s="14">
        <f t="shared" si="743"/>
        <v>0</v>
      </c>
      <c r="AC1324" s="12"/>
      <c r="AD1324" s="13"/>
      <c r="AE1324" s="12"/>
      <c r="AF1324" s="11"/>
      <c r="AG1324" s="11"/>
      <c r="AH1324" s="5" t="s">
        <v>0</v>
      </c>
      <c r="AI1324" s="4"/>
    </row>
    <row r="1325" spans="1:35" ht="15" customHeight="1" thickBot="1" x14ac:dyDescent="0.3">
      <c r="A1325" s="221"/>
      <c r="B1325" s="374" t="s">
        <v>858</v>
      </c>
      <c r="C1325" s="367"/>
      <c r="D1325" s="314">
        <v>42602</v>
      </c>
      <c r="E1325" s="276">
        <v>5.6499999999999995</v>
      </c>
      <c r="F1325" s="342" t="s">
        <v>2</v>
      </c>
      <c r="G1325" s="227"/>
      <c r="H1325" s="227"/>
      <c r="I1325" s="227"/>
      <c r="J1325" s="227"/>
      <c r="K1325" s="317" t="s">
        <v>857</v>
      </c>
      <c r="L1325" s="26"/>
      <c r="M1325" s="25"/>
      <c r="N1325" s="23" t="str">
        <f t="shared" si="738"/>
        <v/>
      </c>
      <c r="O1325" s="23" t="str">
        <f t="shared" si="739"/>
        <v>◄</v>
      </c>
      <c r="P1325" s="24"/>
      <c r="Q1325" s="21"/>
      <c r="R1325" s="23" t="str">
        <f t="shared" si="740"/>
        <v/>
      </c>
      <c r="S1325" s="23" t="str">
        <f t="shared" si="741"/>
        <v>◄</v>
      </c>
      <c r="T1325" s="22"/>
      <c r="U1325" s="21"/>
      <c r="V1325" s="20"/>
      <c r="W1325" s="19"/>
      <c r="X1325" s="18">
        <f t="shared" si="742"/>
        <v>0</v>
      </c>
      <c r="Y1325" s="17">
        <f t="shared" si="742"/>
        <v>0</v>
      </c>
      <c r="Z1325" s="16"/>
      <c r="AA1325" s="15">
        <f t="shared" si="743"/>
        <v>0</v>
      </c>
      <c r="AB1325" s="14">
        <f t="shared" si="743"/>
        <v>0</v>
      </c>
      <c r="AC1325" s="12"/>
      <c r="AD1325" s="13"/>
      <c r="AE1325" s="12"/>
      <c r="AF1325" s="11"/>
      <c r="AG1325" s="11"/>
      <c r="AH1325" s="5" t="s">
        <v>0</v>
      </c>
      <c r="AI1325" s="4"/>
    </row>
    <row r="1326" spans="1:35" ht="15" customHeight="1" thickTop="1" thickBot="1" x14ac:dyDescent="0.25">
      <c r="A1326" s="214">
        <f>ROWS(A1327:A1333)-1</f>
        <v>6</v>
      </c>
      <c r="B1326" s="334" t="s">
        <v>856</v>
      </c>
      <c r="C1326" s="334"/>
      <c r="D1326" s="334"/>
      <c r="E1326" s="334"/>
      <c r="F1326" s="373"/>
      <c r="G1326" s="334"/>
      <c r="H1326" s="334"/>
      <c r="I1326" s="334"/>
      <c r="J1326" s="334"/>
      <c r="K1326" s="333"/>
      <c r="L1326" s="6">
        <v>42602</v>
      </c>
      <c r="M1326" s="9" t="s">
        <v>855</v>
      </c>
      <c r="N1326" s="23"/>
      <c r="O1326" s="33" t="str">
        <f>IF(COUNTIF(N1327:N1333,"?")&gt;0,"?",IF(AND(P1326="◄",Q1326="►"),"◄►",IF(P1326="◄","◄",IF(Q1326="►","►",""))))</f>
        <v>◄</v>
      </c>
      <c r="P1326" s="32" t="str">
        <f>IF(SUM(P1327:P1333)+1=ROWS(P1327:P1333)-COUNTIF(P1327:P1333,"-"),"","◄")</f>
        <v>◄</v>
      </c>
      <c r="Q1326" s="31" t="str">
        <f>IF(SUM(Q1327:Q1333)&gt;0,"►","")</f>
        <v/>
      </c>
      <c r="R1326" s="23"/>
      <c r="S1326" s="33" t="str">
        <f>IF(COUNTIF(R1327:R1333,"?")&gt;0,"?",IF(AND(T1326="◄",U1326="►"),"◄►",IF(T1326="◄","◄",IF(U1326="►","►",""))))</f>
        <v>◄</v>
      </c>
      <c r="T1326" s="32" t="str">
        <f>IF(SUM(T1327:T1333)+1=ROWS(T1327:T1333)-COUNTIF(T1327:T1333,"-"),"","◄")</f>
        <v>◄</v>
      </c>
      <c r="U1326" s="31" t="str">
        <f>IF(SUM(U1327:U1333)&gt;0,"►","")</f>
        <v/>
      </c>
      <c r="V1326" s="10">
        <f>ROWS(V1327:V1333)-1</f>
        <v>6</v>
      </c>
      <c r="W1326" s="30">
        <f>SUM(W1327:W1333)-W1333</f>
        <v>0</v>
      </c>
      <c r="X1326" s="29" t="s">
        <v>17</v>
      </c>
      <c r="Y1326" s="28"/>
      <c r="Z1326" s="30">
        <f>SUM(Z1327:Z1333)-Z1333</f>
        <v>0</v>
      </c>
      <c r="AA1326" s="29" t="s">
        <v>17</v>
      </c>
      <c r="AB1326" s="28"/>
      <c r="AC1326" s="12"/>
      <c r="AD1326" s="13"/>
      <c r="AE1326" s="12"/>
      <c r="AF1326" s="11"/>
      <c r="AG1326" s="11"/>
      <c r="AH1326" s="5" t="s">
        <v>0</v>
      </c>
      <c r="AI1326" s="4"/>
    </row>
    <row r="1327" spans="1:35" ht="15" customHeight="1" x14ac:dyDescent="0.25">
      <c r="A1327" s="221"/>
      <c r="B1327" s="240"/>
      <c r="C1327" s="367" t="s">
        <v>854</v>
      </c>
      <c r="D1327" s="275">
        <v>42602</v>
      </c>
      <c r="E1327" s="276">
        <v>1.1299999999999999</v>
      </c>
      <c r="F1327" s="342" t="s">
        <v>2</v>
      </c>
      <c r="G1327" s="227"/>
      <c r="H1327" s="227"/>
      <c r="I1327" s="227"/>
      <c r="J1327" s="227"/>
      <c r="K1327" s="315" t="s">
        <v>853</v>
      </c>
      <c r="L1327" s="26"/>
      <c r="M1327" s="25"/>
      <c r="N1327" s="23" t="str">
        <f t="shared" ref="N1327:N1332" si="744">IF(O1327="?","?","")</f>
        <v/>
      </c>
      <c r="O1327" s="23" t="str">
        <f t="shared" ref="O1327:O1332" si="745">IF(AND(P1327="",Q1327&gt;0),"?",IF(P1327="","◄",IF(Q1327&gt;=1,"►","")))</f>
        <v>◄</v>
      </c>
      <c r="P1327" s="24"/>
      <c r="Q1327" s="21"/>
      <c r="R1327" s="23" t="str">
        <f t="shared" ref="R1327:R1332" si="746">IF(S1327="?","?","")</f>
        <v/>
      </c>
      <c r="S1327" s="23" t="str">
        <f t="shared" ref="S1327:S1332" si="747">IF(AND(T1327="",U1327&gt;0),"?",IF(T1327="","◄",IF(U1327&gt;=1,"►","")))</f>
        <v>◄</v>
      </c>
      <c r="T1327" s="22"/>
      <c r="U1327" s="21"/>
      <c r="V1327" s="20"/>
      <c r="W1327" s="19"/>
      <c r="X1327" s="18">
        <f t="shared" ref="X1327:Y1332" si="748">(P1327*W1327)</f>
        <v>0</v>
      </c>
      <c r="Y1327" s="17">
        <f t="shared" si="748"/>
        <v>0</v>
      </c>
      <c r="Z1327" s="16"/>
      <c r="AA1327" s="15">
        <f t="shared" ref="AA1327:AB1332" si="749">(T1327*Z1327)</f>
        <v>0</v>
      </c>
      <c r="AB1327" s="14">
        <f t="shared" si="749"/>
        <v>0</v>
      </c>
      <c r="AC1327" s="12"/>
      <c r="AD1327" s="13"/>
      <c r="AE1327" s="12"/>
      <c r="AF1327" s="11"/>
      <c r="AG1327" s="11"/>
      <c r="AH1327" s="5" t="s">
        <v>0</v>
      </c>
      <c r="AI1327" s="4"/>
    </row>
    <row r="1328" spans="1:35" ht="15" customHeight="1" x14ac:dyDescent="0.25">
      <c r="A1328" s="221"/>
      <c r="B1328" s="240"/>
      <c r="C1328" s="367">
        <v>4617</v>
      </c>
      <c r="D1328" s="275">
        <v>42602</v>
      </c>
      <c r="E1328" s="276">
        <v>1.1299999999999999</v>
      </c>
      <c r="F1328" s="342" t="s">
        <v>2</v>
      </c>
      <c r="G1328" s="227"/>
      <c r="H1328" s="227"/>
      <c r="I1328" s="227"/>
      <c r="J1328" s="227"/>
      <c r="K1328" s="315" t="s">
        <v>852</v>
      </c>
      <c r="L1328" s="26"/>
      <c r="M1328" s="25"/>
      <c r="N1328" s="23" t="str">
        <f t="shared" si="744"/>
        <v/>
      </c>
      <c r="O1328" s="23" t="str">
        <f t="shared" si="745"/>
        <v>◄</v>
      </c>
      <c r="P1328" s="24"/>
      <c r="Q1328" s="21"/>
      <c r="R1328" s="23" t="str">
        <f t="shared" si="746"/>
        <v/>
      </c>
      <c r="S1328" s="23" t="str">
        <f t="shared" si="747"/>
        <v>◄</v>
      </c>
      <c r="T1328" s="22"/>
      <c r="U1328" s="21"/>
      <c r="V1328" s="20"/>
      <c r="W1328" s="19"/>
      <c r="X1328" s="18">
        <f t="shared" si="748"/>
        <v>0</v>
      </c>
      <c r="Y1328" s="17">
        <f t="shared" si="748"/>
        <v>0</v>
      </c>
      <c r="Z1328" s="16"/>
      <c r="AA1328" s="15">
        <f t="shared" si="749"/>
        <v>0</v>
      </c>
      <c r="AB1328" s="14">
        <f t="shared" si="749"/>
        <v>0</v>
      </c>
      <c r="AC1328" s="12"/>
      <c r="AD1328" s="13"/>
      <c r="AE1328" s="12"/>
      <c r="AF1328" s="11"/>
      <c r="AG1328" s="11"/>
      <c r="AH1328" s="5" t="s">
        <v>0</v>
      </c>
      <c r="AI1328" s="4"/>
    </row>
    <row r="1329" spans="1:35" ht="15" customHeight="1" x14ac:dyDescent="0.25">
      <c r="A1329" s="221"/>
      <c r="B1329" s="240"/>
      <c r="C1329" s="367">
        <v>4618</v>
      </c>
      <c r="D1329" s="275">
        <v>42602</v>
      </c>
      <c r="E1329" s="276">
        <v>1.1299999999999999</v>
      </c>
      <c r="F1329" s="342" t="s">
        <v>2</v>
      </c>
      <c r="G1329" s="227"/>
      <c r="H1329" s="227"/>
      <c r="I1329" s="227"/>
      <c r="J1329" s="227"/>
      <c r="K1329" s="315" t="s">
        <v>851</v>
      </c>
      <c r="L1329" s="26"/>
      <c r="M1329" s="25"/>
      <c r="N1329" s="23" t="str">
        <f t="shared" si="744"/>
        <v/>
      </c>
      <c r="O1329" s="23" t="str">
        <f t="shared" si="745"/>
        <v>◄</v>
      </c>
      <c r="P1329" s="24"/>
      <c r="Q1329" s="21"/>
      <c r="R1329" s="23" t="str">
        <f t="shared" si="746"/>
        <v/>
      </c>
      <c r="S1329" s="23" t="str">
        <f t="shared" si="747"/>
        <v>◄</v>
      </c>
      <c r="T1329" s="22"/>
      <c r="U1329" s="21"/>
      <c r="V1329" s="20"/>
      <c r="W1329" s="19"/>
      <c r="X1329" s="18">
        <f t="shared" si="748"/>
        <v>0</v>
      </c>
      <c r="Y1329" s="17">
        <f t="shared" si="748"/>
        <v>0</v>
      </c>
      <c r="Z1329" s="16"/>
      <c r="AA1329" s="15">
        <f t="shared" si="749"/>
        <v>0</v>
      </c>
      <c r="AB1329" s="14">
        <f t="shared" si="749"/>
        <v>0</v>
      </c>
      <c r="AC1329" s="12"/>
      <c r="AD1329" s="13"/>
      <c r="AE1329" s="12"/>
      <c r="AF1329" s="11"/>
      <c r="AG1329" s="11"/>
      <c r="AH1329" s="5" t="s">
        <v>0</v>
      </c>
      <c r="AI1329" s="4"/>
    </row>
    <row r="1330" spans="1:35" ht="15" customHeight="1" x14ac:dyDescent="0.25">
      <c r="A1330" s="221"/>
      <c r="B1330" s="240"/>
      <c r="C1330" s="367">
        <v>4619</v>
      </c>
      <c r="D1330" s="275">
        <v>42602</v>
      </c>
      <c r="E1330" s="276">
        <v>1.1299999999999999</v>
      </c>
      <c r="F1330" s="342" t="s">
        <v>2</v>
      </c>
      <c r="G1330" s="227"/>
      <c r="H1330" s="227"/>
      <c r="I1330" s="227"/>
      <c r="J1330" s="227"/>
      <c r="K1330" s="315" t="s">
        <v>850</v>
      </c>
      <c r="L1330" s="26"/>
      <c r="M1330" s="25"/>
      <c r="N1330" s="23" t="str">
        <f t="shared" si="744"/>
        <v/>
      </c>
      <c r="O1330" s="23" t="str">
        <f t="shared" si="745"/>
        <v>◄</v>
      </c>
      <c r="P1330" s="24"/>
      <c r="Q1330" s="21"/>
      <c r="R1330" s="23" t="str">
        <f t="shared" si="746"/>
        <v/>
      </c>
      <c r="S1330" s="23" t="str">
        <f t="shared" si="747"/>
        <v>◄</v>
      </c>
      <c r="T1330" s="22"/>
      <c r="U1330" s="21"/>
      <c r="V1330" s="20"/>
      <c r="W1330" s="19"/>
      <c r="X1330" s="18">
        <f t="shared" si="748"/>
        <v>0</v>
      </c>
      <c r="Y1330" s="17">
        <f t="shared" si="748"/>
        <v>0</v>
      </c>
      <c r="Z1330" s="16"/>
      <c r="AA1330" s="15">
        <f t="shared" si="749"/>
        <v>0</v>
      </c>
      <c r="AB1330" s="14">
        <f t="shared" si="749"/>
        <v>0</v>
      </c>
      <c r="AC1330" s="12"/>
      <c r="AD1330" s="13"/>
      <c r="AE1330" s="12"/>
      <c r="AF1330" s="11"/>
      <c r="AG1330" s="11"/>
      <c r="AH1330" s="5" t="s">
        <v>0</v>
      </c>
      <c r="AI1330" s="4"/>
    </row>
    <row r="1331" spans="1:35" ht="15" customHeight="1" x14ac:dyDescent="0.25">
      <c r="A1331" s="221"/>
      <c r="B1331" s="240"/>
      <c r="C1331" s="367">
        <v>4620</v>
      </c>
      <c r="D1331" s="275">
        <v>42602</v>
      </c>
      <c r="E1331" s="276">
        <v>1.1299999999999999</v>
      </c>
      <c r="F1331" s="342" t="s">
        <v>2</v>
      </c>
      <c r="G1331" s="227"/>
      <c r="H1331" s="227"/>
      <c r="I1331" s="227"/>
      <c r="J1331" s="227"/>
      <c r="K1331" s="315" t="s">
        <v>849</v>
      </c>
      <c r="L1331" s="26"/>
      <c r="M1331" s="25"/>
      <c r="N1331" s="23" t="str">
        <f t="shared" si="744"/>
        <v/>
      </c>
      <c r="O1331" s="23" t="str">
        <f t="shared" si="745"/>
        <v>◄</v>
      </c>
      <c r="P1331" s="24"/>
      <c r="Q1331" s="21"/>
      <c r="R1331" s="23" t="str">
        <f t="shared" si="746"/>
        <v/>
      </c>
      <c r="S1331" s="23" t="str">
        <f t="shared" si="747"/>
        <v>◄</v>
      </c>
      <c r="T1331" s="22"/>
      <c r="U1331" s="21"/>
      <c r="V1331" s="20"/>
      <c r="W1331" s="19"/>
      <c r="X1331" s="18">
        <f t="shared" si="748"/>
        <v>0</v>
      </c>
      <c r="Y1331" s="17">
        <f t="shared" si="748"/>
        <v>0</v>
      </c>
      <c r="Z1331" s="16"/>
      <c r="AA1331" s="15">
        <f t="shared" si="749"/>
        <v>0</v>
      </c>
      <c r="AB1331" s="14">
        <f t="shared" si="749"/>
        <v>0</v>
      </c>
      <c r="AC1331" s="12"/>
      <c r="AD1331" s="13"/>
      <c r="AE1331" s="12"/>
      <c r="AF1331" s="11"/>
      <c r="AG1331" s="11"/>
      <c r="AH1331" s="5" t="s">
        <v>0</v>
      </c>
      <c r="AI1331" s="4"/>
    </row>
    <row r="1332" spans="1:35" ht="15" customHeight="1" thickBot="1" x14ac:dyDescent="0.3">
      <c r="A1332" s="221"/>
      <c r="B1332" s="374" t="s">
        <v>848</v>
      </c>
      <c r="C1332" s="367"/>
      <c r="D1332" s="314">
        <v>42602</v>
      </c>
      <c r="E1332" s="276">
        <v>5.6499999999999995</v>
      </c>
      <c r="F1332" s="342" t="s">
        <v>2</v>
      </c>
      <c r="G1332" s="227"/>
      <c r="H1332" s="227"/>
      <c r="I1332" s="227"/>
      <c r="J1332" s="227"/>
      <c r="K1332" s="317" t="s">
        <v>847</v>
      </c>
      <c r="L1332" s="26"/>
      <c r="M1332" s="25"/>
      <c r="N1332" s="23" t="str">
        <f t="shared" si="744"/>
        <v/>
      </c>
      <c r="O1332" s="23" t="str">
        <f t="shared" si="745"/>
        <v>◄</v>
      </c>
      <c r="P1332" s="24"/>
      <c r="Q1332" s="21"/>
      <c r="R1332" s="23" t="str">
        <f t="shared" si="746"/>
        <v/>
      </c>
      <c r="S1332" s="23" t="str">
        <f t="shared" si="747"/>
        <v>◄</v>
      </c>
      <c r="T1332" s="22"/>
      <c r="U1332" s="21"/>
      <c r="V1332" s="20"/>
      <c r="W1332" s="19"/>
      <c r="X1332" s="18">
        <f t="shared" si="748"/>
        <v>0</v>
      </c>
      <c r="Y1332" s="17">
        <f t="shared" si="748"/>
        <v>0</v>
      </c>
      <c r="Z1332" s="16"/>
      <c r="AA1332" s="15">
        <f t="shared" si="749"/>
        <v>0</v>
      </c>
      <c r="AB1332" s="14">
        <f t="shared" si="749"/>
        <v>0</v>
      </c>
      <c r="AC1332" s="12"/>
      <c r="AD1332" s="13"/>
      <c r="AE1332" s="12"/>
      <c r="AF1332" s="11"/>
      <c r="AG1332" s="11"/>
      <c r="AH1332" s="5" t="s">
        <v>0</v>
      </c>
      <c r="AI1332" s="4"/>
    </row>
    <row r="1333" spans="1:35" ht="15" customHeight="1" thickTop="1" thickBot="1" x14ac:dyDescent="0.25">
      <c r="A1333" s="214">
        <f>ROWS(A1334:A1341)-1</f>
        <v>7</v>
      </c>
      <c r="B1333" s="334" t="s">
        <v>846</v>
      </c>
      <c r="C1333" s="334"/>
      <c r="D1333" s="334"/>
      <c r="E1333" s="334"/>
      <c r="F1333" s="373"/>
      <c r="G1333" s="334"/>
      <c r="H1333" s="334"/>
      <c r="I1333" s="334"/>
      <c r="J1333" s="334"/>
      <c r="K1333" s="333"/>
      <c r="L1333" s="6">
        <v>42602</v>
      </c>
      <c r="M1333" s="9" t="s">
        <v>845</v>
      </c>
      <c r="N1333" s="23"/>
      <c r="O1333" s="33" t="str">
        <f>IF(COUNTIF(N1334:N1341,"?")&gt;0,"?",IF(AND(P1333="◄",Q1333="►"),"◄►",IF(P1333="◄","◄",IF(Q1333="►","►",""))))</f>
        <v>◄</v>
      </c>
      <c r="P1333" s="32" t="str">
        <f>IF(SUM(P1334:P1341)+1=ROWS(P1334:P1341)-COUNTIF(P1334:P1341,"-"),"","◄")</f>
        <v>◄</v>
      </c>
      <c r="Q1333" s="31" t="str">
        <f>IF(SUM(Q1334:Q1341)&gt;0,"►","")</f>
        <v/>
      </c>
      <c r="R1333" s="23"/>
      <c r="S1333" s="33" t="str">
        <f>IF(COUNTIF(R1334:R1341,"?")&gt;0,"?",IF(AND(T1333="◄",U1333="►"),"◄►",IF(T1333="◄","◄",IF(U1333="►","►",""))))</f>
        <v>◄</v>
      </c>
      <c r="T1333" s="32" t="str">
        <f>IF(SUM(T1334:T1341)+1=ROWS(T1334:T1341)-COUNTIF(T1334:T1341,"-"),"","◄")</f>
        <v>◄</v>
      </c>
      <c r="U1333" s="31" t="str">
        <f>IF(SUM(U1334:U1341)&gt;0,"►","")</f>
        <v/>
      </c>
      <c r="V1333" s="10">
        <f>ROWS(V1334:V1341)-1</f>
        <v>7</v>
      </c>
      <c r="W1333" s="30">
        <f>SUM(W1334:W1341)-W1341</f>
        <v>0</v>
      </c>
      <c r="X1333" s="29" t="s">
        <v>17</v>
      </c>
      <c r="Y1333" s="28"/>
      <c r="Z1333" s="30">
        <f>SUM(Z1334:Z1341)-Z1341</f>
        <v>0</v>
      </c>
      <c r="AA1333" s="29" t="s">
        <v>17</v>
      </c>
      <c r="AB1333" s="28"/>
      <c r="AC1333" s="12"/>
      <c r="AD1333" s="13"/>
      <c r="AE1333" s="12"/>
      <c r="AF1333" s="11"/>
      <c r="AG1333" s="11"/>
      <c r="AH1333" s="5" t="s">
        <v>0</v>
      </c>
      <c r="AI1333" s="4"/>
    </row>
    <row r="1334" spans="1:35" ht="15" customHeight="1" x14ac:dyDescent="0.25">
      <c r="A1334" s="221"/>
      <c r="B1334" s="240"/>
      <c r="C1334" s="367" t="s">
        <v>837</v>
      </c>
      <c r="D1334" s="275">
        <v>42602</v>
      </c>
      <c r="E1334" s="276">
        <v>1.48</v>
      </c>
      <c r="F1334" s="342" t="s">
        <v>21</v>
      </c>
      <c r="G1334" s="227"/>
      <c r="H1334" s="227"/>
      <c r="I1334" s="227"/>
      <c r="J1334" s="227"/>
      <c r="K1334" s="315" t="s">
        <v>844</v>
      </c>
      <c r="L1334" s="26"/>
      <c r="M1334" s="25"/>
      <c r="N1334" s="23" t="str">
        <f t="shared" ref="N1334:N1340" si="750">IF(O1334="?","?","")</f>
        <v/>
      </c>
      <c r="O1334" s="23" t="str">
        <f t="shared" ref="O1334:O1340" si="751">IF(AND(P1334="",Q1334&gt;0),"?",IF(P1334="","◄",IF(Q1334&gt;=1,"►","")))</f>
        <v>◄</v>
      </c>
      <c r="P1334" s="24"/>
      <c r="Q1334" s="21"/>
      <c r="R1334" s="23" t="str">
        <f t="shared" ref="R1334:R1340" si="752">IF(S1334="?","?","")</f>
        <v/>
      </c>
      <c r="S1334" s="23" t="str">
        <f t="shared" ref="S1334:S1340" si="753">IF(AND(T1334="",U1334&gt;0),"?",IF(T1334="","◄",IF(U1334&gt;=1,"►","")))</f>
        <v>◄</v>
      </c>
      <c r="T1334" s="22"/>
      <c r="U1334" s="21"/>
      <c r="V1334" s="20"/>
      <c r="W1334" s="19"/>
      <c r="X1334" s="18">
        <f t="shared" ref="X1334:Y1340" si="754">(P1334*W1334)</f>
        <v>0</v>
      </c>
      <c r="Y1334" s="17">
        <f t="shared" si="754"/>
        <v>0</v>
      </c>
      <c r="Z1334" s="16"/>
      <c r="AA1334" s="15">
        <f t="shared" ref="AA1334:AB1340" si="755">(T1334*Z1334)</f>
        <v>0</v>
      </c>
      <c r="AB1334" s="14">
        <f t="shared" si="755"/>
        <v>0</v>
      </c>
      <c r="AC1334" s="12"/>
      <c r="AD1334" s="13"/>
      <c r="AE1334" s="12"/>
      <c r="AF1334" s="11"/>
      <c r="AG1334" s="11"/>
      <c r="AH1334" s="5" t="s">
        <v>0</v>
      </c>
      <c r="AI1334" s="4"/>
    </row>
    <row r="1335" spans="1:35" ht="15" customHeight="1" x14ac:dyDescent="0.25">
      <c r="A1335" s="221"/>
      <c r="B1335" s="240"/>
      <c r="C1335" s="367">
        <v>4622</v>
      </c>
      <c r="D1335" s="275">
        <v>42602</v>
      </c>
      <c r="E1335" s="276">
        <v>1.48</v>
      </c>
      <c r="F1335" s="342" t="s">
        <v>21</v>
      </c>
      <c r="G1335" s="227"/>
      <c r="H1335" s="227"/>
      <c r="I1335" s="227"/>
      <c r="J1335" s="227"/>
      <c r="K1335" s="315" t="s">
        <v>843</v>
      </c>
      <c r="L1335" s="26"/>
      <c r="M1335" s="25"/>
      <c r="N1335" s="23" t="str">
        <f t="shared" si="750"/>
        <v/>
      </c>
      <c r="O1335" s="23" t="str">
        <f t="shared" si="751"/>
        <v>◄</v>
      </c>
      <c r="P1335" s="24"/>
      <c r="Q1335" s="21"/>
      <c r="R1335" s="23" t="str">
        <f t="shared" si="752"/>
        <v/>
      </c>
      <c r="S1335" s="23" t="str">
        <f t="shared" si="753"/>
        <v>◄</v>
      </c>
      <c r="T1335" s="22"/>
      <c r="U1335" s="21"/>
      <c r="V1335" s="20"/>
      <c r="W1335" s="19"/>
      <c r="X1335" s="18">
        <f t="shared" si="754"/>
        <v>0</v>
      </c>
      <c r="Y1335" s="17">
        <f t="shared" si="754"/>
        <v>0</v>
      </c>
      <c r="Z1335" s="16"/>
      <c r="AA1335" s="15">
        <f t="shared" si="755"/>
        <v>0</v>
      </c>
      <c r="AB1335" s="14">
        <f t="shared" si="755"/>
        <v>0</v>
      </c>
      <c r="AC1335" s="12"/>
      <c r="AD1335" s="13"/>
      <c r="AE1335" s="12"/>
      <c r="AF1335" s="11"/>
      <c r="AG1335" s="11"/>
      <c r="AH1335" s="5" t="s">
        <v>0</v>
      </c>
      <c r="AI1335" s="4"/>
    </row>
    <row r="1336" spans="1:35" ht="15" customHeight="1" x14ac:dyDescent="0.25">
      <c r="A1336" s="221"/>
      <c r="B1336" s="240"/>
      <c r="C1336" s="367">
        <v>4623</v>
      </c>
      <c r="D1336" s="275">
        <v>42602</v>
      </c>
      <c r="E1336" s="276">
        <v>1.48</v>
      </c>
      <c r="F1336" s="342" t="s">
        <v>21</v>
      </c>
      <c r="G1336" s="227"/>
      <c r="H1336" s="227"/>
      <c r="I1336" s="227"/>
      <c r="J1336" s="227"/>
      <c r="K1336" s="315" t="s">
        <v>842</v>
      </c>
      <c r="L1336" s="26"/>
      <c r="M1336" s="25"/>
      <c r="N1336" s="23" t="str">
        <f t="shared" si="750"/>
        <v/>
      </c>
      <c r="O1336" s="23" t="str">
        <f t="shared" si="751"/>
        <v>◄</v>
      </c>
      <c r="P1336" s="24"/>
      <c r="Q1336" s="21"/>
      <c r="R1336" s="23" t="str">
        <f t="shared" si="752"/>
        <v/>
      </c>
      <c r="S1336" s="23" t="str">
        <f t="shared" si="753"/>
        <v>◄</v>
      </c>
      <c r="T1336" s="22"/>
      <c r="U1336" s="21"/>
      <c r="V1336" s="20"/>
      <c r="W1336" s="19"/>
      <c r="X1336" s="18">
        <f t="shared" si="754"/>
        <v>0</v>
      </c>
      <c r="Y1336" s="17">
        <f t="shared" si="754"/>
        <v>0</v>
      </c>
      <c r="Z1336" s="16"/>
      <c r="AA1336" s="15">
        <f t="shared" si="755"/>
        <v>0</v>
      </c>
      <c r="AB1336" s="14">
        <f t="shared" si="755"/>
        <v>0</v>
      </c>
      <c r="AC1336" s="12"/>
      <c r="AD1336" s="13"/>
      <c r="AE1336" s="12"/>
      <c r="AF1336" s="11"/>
      <c r="AG1336" s="11"/>
      <c r="AH1336" s="5" t="s">
        <v>0</v>
      </c>
      <c r="AI1336" s="4"/>
    </row>
    <row r="1337" spans="1:35" ht="15" customHeight="1" x14ac:dyDescent="0.25">
      <c r="A1337" s="221"/>
      <c r="B1337" s="240"/>
      <c r="C1337" s="367">
        <v>4624</v>
      </c>
      <c r="D1337" s="275">
        <v>42602</v>
      </c>
      <c r="E1337" s="276">
        <v>1.48</v>
      </c>
      <c r="F1337" s="342" t="s">
        <v>21</v>
      </c>
      <c r="G1337" s="227"/>
      <c r="H1337" s="227"/>
      <c r="I1337" s="227"/>
      <c r="J1337" s="227"/>
      <c r="K1337" s="315" t="s">
        <v>841</v>
      </c>
      <c r="L1337" s="26"/>
      <c r="M1337" s="25"/>
      <c r="N1337" s="23" t="str">
        <f t="shared" si="750"/>
        <v/>
      </c>
      <c r="O1337" s="23" t="str">
        <f t="shared" si="751"/>
        <v>◄</v>
      </c>
      <c r="P1337" s="24"/>
      <c r="Q1337" s="21"/>
      <c r="R1337" s="23" t="str">
        <f t="shared" si="752"/>
        <v/>
      </c>
      <c r="S1337" s="23" t="str">
        <f t="shared" si="753"/>
        <v>◄</v>
      </c>
      <c r="T1337" s="22"/>
      <c r="U1337" s="21"/>
      <c r="V1337" s="20"/>
      <c r="W1337" s="19"/>
      <c r="X1337" s="18">
        <f t="shared" si="754"/>
        <v>0</v>
      </c>
      <c r="Y1337" s="17">
        <f t="shared" si="754"/>
        <v>0</v>
      </c>
      <c r="Z1337" s="16"/>
      <c r="AA1337" s="15">
        <f t="shared" si="755"/>
        <v>0</v>
      </c>
      <c r="AB1337" s="14">
        <f t="shared" si="755"/>
        <v>0</v>
      </c>
      <c r="AC1337" s="12"/>
      <c r="AD1337" s="13"/>
      <c r="AE1337" s="12"/>
      <c r="AF1337" s="11"/>
      <c r="AG1337" s="11"/>
      <c r="AH1337" s="5" t="s">
        <v>0</v>
      </c>
      <c r="AI1337" s="4"/>
    </row>
    <row r="1338" spans="1:35" ht="15" customHeight="1" x14ac:dyDescent="0.25">
      <c r="A1338" s="221"/>
      <c r="B1338" s="240"/>
      <c r="C1338" s="367">
        <v>4625</v>
      </c>
      <c r="D1338" s="275">
        <v>42602</v>
      </c>
      <c r="E1338" s="276">
        <v>1.48</v>
      </c>
      <c r="F1338" s="342" t="s">
        <v>21</v>
      </c>
      <c r="G1338" s="227"/>
      <c r="H1338" s="227"/>
      <c r="I1338" s="227"/>
      <c r="J1338" s="227"/>
      <c r="K1338" s="315" t="s">
        <v>840</v>
      </c>
      <c r="L1338" s="26"/>
      <c r="M1338" s="25"/>
      <c r="N1338" s="23" t="str">
        <f t="shared" si="750"/>
        <v/>
      </c>
      <c r="O1338" s="23" t="str">
        <f t="shared" si="751"/>
        <v>◄</v>
      </c>
      <c r="P1338" s="24"/>
      <c r="Q1338" s="21"/>
      <c r="R1338" s="23" t="str">
        <f t="shared" si="752"/>
        <v/>
      </c>
      <c r="S1338" s="23" t="str">
        <f t="shared" si="753"/>
        <v>◄</v>
      </c>
      <c r="T1338" s="22"/>
      <c r="U1338" s="21"/>
      <c r="V1338" s="20"/>
      <c r="W1338" s="19"/>
      <c r="X1338" s="18">
        <f t="shared" si="754"/>
        <v>0</v>
      </c>
      <c r="Y1338" s="17">
        <f t="shared" si="754"/>
        <v>0</v>
      </c>
      <c r="Z1338" s="16"/>
      <c r="AA1338" s="15">
        <f t="shared" si="755"/>
        <v>0</v>
      </c>
      <c r="AB1338" s="14">
        <f t="shared" si="755"/>
        <v>0</v>
      </c>
      <c r="AC1338" s="12"/>
      <c r="AD1338" s="13"/>
      <c r="AE1338" s="12"/>
      <c r="AF1338" s="11"/>
      <c r="AG1338" s="11"/>
      <c r="AH1338" s="5" t="s">
        <v>0</v>
      </c>
      <c r="AI1338" s="4"/>
    </row>
    <row r="1339" spans="1:35" ht="15" customHeight="1" x14ac:dyDescent="0.25">
      <c r="A1339" s="221"/>
      <c r="B1339" s="240"/>
      <c r="C1339" s="320" t="s">
        <v>839</v>
      </c>
      <c r="D1339" s="275">
        <v>42602</v>
      </c>
      <c r="E1339" s="276">
        <v>2.96</v>
      </c>
      <c r="F1339" s="342" t="s">
        <v>838</v>
      </c>
      <c r="G1339" s="227"/>
      <c r="H1339" s="227"/>
      <c r="I1339" s="367" t="s">
        <v>837</v>
      </c>
      <c r="J1339" s="367">
        <v>4625</v>
      </c>
      <c r="K1339" s="323" t="s">
        <v>324</v>
      </c>
      <c r="L1339" s="26"/>
      <c r="M1339" s="25"/>
      <c r="N1339" s="23" t="str">
        <f t="shared" si="750"/>
        <v/>
      </c>
      <c r="O1339" s="23" t="str">
        <f t="shared" si="751"/>
        <v>◄</v>
      </c>
      <c r="P1339" s="24"/>
      <c r="Q1339" s="21"/>
      <c r="R1339" s="23" t="str">
        <f t="shared" si="752"/>
        <v/>
      </c>
      <c r="S1339" s="23" t="str">
        <f t="shared" si="753"/>
        <v>◄</v>
      </c>
      <c r="T1339" s="22"/>
      <c r="U1339" s="21"/>
      <c r="V1339" s="20"/>
      <c r="W1339" s="19"/>
      <c r="X1339" s="18">
        <f t="shared" si="754"/>
        <v>0</v>
      </c>
      <c r="Y1339" s="17">
        <f t="shared" si="754"/>
        <v>0</v>
      </c>
      <c r="Z1339" s="16"/>
      <c r="AA1339" s="15">
        <f t="shared" si="755"/>
        <v>0</v>
      </c>
      <c r="AB1339" s="14">
        <f t="shared" si="755"/>
        <v>0</v>
      </c>
      <c r="AC1339" s="12"/>
      <c r="AD1339" s="13"/>
      <c r="AE1339" s="12"/>
      <c r="AF1339" s="11"/>
      <c r="AG1339" s="11"/>
      <c r="AH1339" s="5" t="s">
        <v>0</v>
      </c>
      <c r="AI1339" s="4"/>
    </row>
    <row r="1340" spans="1:35" ht="15" customHeight="1" thickBot="1" x14ac:dyDescent="0.3">
      <c r="A1340" s="221"/>
      <c r="B1340" s="374" t="s">
        <v>836</v>
      </c>
      <c r="C1340" s="367"/>
      <c r="D1340" s="314">
        <v>42602</v>
      </c>
      <c r="E1340" s="276">
        <v>7.4</v>
      </c>
      <c r="F1340" s="342" t="s">
        <v>2</v>
      </c>
      <c r="G1340" s="227"/>
      <c r="H1340" s="227"/>
      <c r="I1340" s="227"/>
      <c r="J1340" s="227"/>
      <c r="K1340" s="317" t="s">
        <v>835</v>
      </c>
      <c r="L1340" s="26"/>
      <c r="M1340" s="25"/>
      <c r="N1340" s="23" t="str">
        <f t="shared" si="750"/>
        <v/>
      </c>
      <c r="O1340" s="23" t="str">
        <f t="shared" si="751"/>
        <v>◄</v>
      </c>
      <c r="P1340" s="24"/>
      <c r="Q1340" s="21"/>
      <c r="R1340" s="23" t="str">
        <f t="shared" si="752"/>
        <v/>
      </c>
      <c r="S1340" s="23" t="str">
        <f t="shared" si="753"/>
        <v>◄</v>
      </c>
      <c r="T1340" s="22"/>
      <c r="U1340" s="21"/>
      <c r="V1340" s="20"/>
      <c r="W1340" s="19"/>
      <c r="X1340" s="18">
        <f t="shared" si="754"/>
        <v>0</v>
      </c>
      <c r="Y1340" s="17">
        <f t="shared" si="754"/>
        <v>0</v>
      </c>
      <c r="Z1340" s="16"/>
      <c r="AA1340" s="15">
        <f t="shared" si="755"/>
        <v>0</v>
      </c>
      <c r="AB1340" s="14">
        <f t="shared" si="755"/>
        <v>0</v>
      </c>
      <c r="AC1340" s="12"/>
      <c r="AD1340" s="13"/>
      <c r="AE1340" s="12"/>
      <c r="AF1340" s="11"/>
      <c r="AG1340" s="11"/>
      <c r="AH1340" s="5" t="s">
        <v>0</v>
      </c>
      <c r="AI1340" s="4"/>
    </row>
    <row r="1341" spans="1:35" ht="15" customHeight="1" thickTop="1" thickBot="1" x14ac:dyDescent="0.25">
      <c r="A1341" s="214">
        <f>ROWS(A1342:A1348)-1</f>
        <v>6</v>
      </c>
      <c r="B1341" s="334" t="s">
        <v>834</v>
      </c>
      <c r="C1341" s="334"/>
      <c r="D1341" s="334"/>
      <c r="E1341" s="334"/>
      <c r="F1341" s="373"/>
      <c r="G1341" s="334"/>
      <c r="H1341" s="334"/>
      <c r="I1341" s="334"/>
      <c r="J1341" s="334"/>
      <c r="K1341" s="333"/>
      <c r="L1341" s="6">
        <v>42602</v>
      </c>
      <c r="M1341" s="9" t="s">
        <v>833</v>
      </c>
      <c r="N1341" s="23"/>
      <c r="O1341" s="33" t="str">
        <f>IF(COUNTIF(N1342:N1348,"?")&gt;0,"?",IF(AND(P1341="◄",Q1341="►"),"◄►",IF(P1341="◄","◄",IF(Q1341="►","►",""))))</f>
        <v>◄</v>
      </c>
      <c r="P1341" s="32" t="str">
        <f>IF(SUM(P1342:P1348)+1=ROWS(P1342:P1348)-COUNTIF(P1342:P1348,"-"),"","◄")</f>
        <v>◄</v>
      </c>
      <c r="Q1341" s="31" t="str">
        <f>IF(SUM(Q1342:Q1348)&gt;0,"►","")</f>
        <v/>
      </c>
      <c r="R1341" s="23"/>
      <c r="S1341" s="33" t="str">
        <f>IF(COUNTIF(R1342:R1348,"?")&gt;0,"?",IF(AND(T1341="◄",U1341="►"),"◄►",IF(T1341="◄","◄",IF(U1341="►","►",""))))</f>
        <v>◄</v>
      </c>
      <c r="T1341" s="32" t="str">
        <f>IF(SUM(T1342:T1348)+1=ROWS(T1342:T1348)-COUNTIF(T1342:T1348,"-"),"","◄")</f>
        <v>◄</v>
      </c>
      <c r="U1341" s="31" t="str">
        <f>IF(SUM(U1342:U1348)&gt;0,"►","")</f>
        <v/>
      </c>
      <c r="V1341" s="10">
        <f>ROWS(V1342:V1348)-1</f>
        <v>6</v>
      </c>
      <c r="W1341" s="30">
        <f>SUM(W1342:W1348)-W1348</f>
        <v>0</v>
      </c>
      <c r="X1341" s="29" t="s">
        <v>17</v>
      </c>
      <c r="Y1341" s="28"/>
      <c r="Z1341" s="30">
        <f>SUM(Z1342:Z1348)-Z1348</f>
        <v>0</v>
      </c>
      <c r="AA1341" s="29" t="s">
        <v>17</v>
      </c>
      <c r="AB1341" s="28"/>
      <c r="AC1341" s="12"/>
      <c r="AD1341" s="13"/>
      <c r="AE1341" s="12"/>
      <c r="AF1341" s="11"/>
      <c r="AG1341" s="11"/>
      <c r="AH1341" s="5" t="s">
        <v>0</v>
      </c>
      <c r="AI1341" s="4"/>
    </row>
    <row r="1342" spans="1:35" ht="15" customHeight="1" x14ac:dyDescent="0.25">
      <c r="A1342" s="221"/>
      <c r="B1342" s="240"/>
      <c r="C1342" s="367" t="s">
        <v>832</v>
      </c>
      <c r="D1342" s="275">
        <v>42602</v>
      </c>
      <c r="E1342" s="276">
        <v>1.48</v>
      </c>
      <c r="F1342" s="342" t="s">
        <v>21</v>
      </c>
      <c r="G1342" s="227"/>
      <c r="H1342" s="227"/>
      <c r="I1342" s="227"/>
      <c r="J1342" s="227"/>
      <c r="K1342" s="315" t="s">
        <v>831</v>
      </c>
      <c r="L1342" s="26"/>
      <c r="M1342" s="25"/>
      <c r="N1342" s="23" t="str">
        <f t="shared" ref="N1342:N1347" si="756">IF(O1342="?","?","")</f>
        <v/>
      </c>
      <c r="O1342" s="23" t="str">
        <f t="shared" ref="O1342:O1347" si="757">IF(AND(P1342="",Q1342&gt;0),"?",IF(P1342="","◄",IF(Q1342&gt;=1,"►","")))</f>
        <v>◄</v>
      </c>
      <c r="P1342" s="24"/>
      <c r="Q1342" s="21"/>
      <c r="R1342" s="23" t="str">
        <f t="shared" ref="R1342:R1347" si="758">IF(S1342="?","?","")</f>
        <v/>
      </c>
      <c r="S1342" s="23" t="str">
        <f t="shared" ref="S1342:S1347" si="759">IF(AND(T1342="",U1342&gt;0),"?",IF(T1342="","◄",IF(U1342&gt;=1,"►","")))</f>
        <v>◄</v>
      </c>
      <c r="T1342" s="22"/>
      <c r="U1342" s="21"/>
      <c r="V1342" s="20"/>
      <c r="W1342" s="19"/>
      <c r="X1342" s="18">
        <f t="shared" ref="X1342:Y1347" si="760">(P1342*W1342)</f>
        <v>0</v>
      </c>
      <c r="Y1342" s="17">
        <f t="shared" si="760"/>
        <v>0</v>
      </c>
      <c r="Z1342" s="16"/>
      <c r="AA1342" s="15">
        <f t="shared" ref="AA1342:AB1347" si="761">(T1342*Z1342)</f>
        <v>0</v>
      </c>
      <c r="AB1342" s="14">
        <f t="shared" si="761"/>
        <v>0</v>
      </c>
      <c r="AC1342" s="12"/>
      <c r="AD1342" s="13"/>
      <c r="AE1342" s="12"/>
      <c r="AF1342" s="11"/>
      <c r="AG1342" s="11"/>
      <c r="AH1342" s="5" t="s">
        <v>0</v>
      </c>
      <c r="AI1342" s="4"/>
    </row>
    <row r="1343" spans="1:35" ht="15" customHeight="1" x14ac:dyDescent="0.25">
      <c r="A1343" s="221"/>
      <c r="B1343" s="240"/>
      <c r="C1343" s="367">
        <v>4627</v>
      </c>
      <c r="D1343" s="275">
        <v>42602</v>
      </c>
      <c r="E1343" s="276">
        <v>1.48</v>
      </c>
      <c r="F1343" s="342" t="s">
        <v>21</v>
      </c>
      <c r="G1343" s="227"/>
      <c r="H1343" s="227"/>
      <c r="I1343" s="227"/>
      <c r="J1343" s="227"/>
      <c r="K1343" s="315" t="s">
        <v>830</v>
      </c>
      <c r="L1343" s="26"/>
      <c r="M1343" s="25"/>
      <c r="N1343" s="23" t="str">
        <f t="shared" si="756"/>
        <v/>
      </c>
      <c r="O1343" s="23" t="str">
        <f t="shared" si="757"/>
        <v>◄</v>
      </c>
      <c r="P1343" s="24"/>
      <c r="Q1343" s="21"/>
      <c r="R1343" s="23" t="str">
        <f t="shared" si="758"/>
        <v/>
      </c>
      <c r="S1343" s="23" t="str">
        <f t="shared" si="759"/>
        <v>◄</v>
      </c>
      <c r="T1343" s="22"/>
      <c r="U1343" s="21"/>
      <c r="V1343" s="20"/>
      <c r="W1343" s="19"/>
      <c r="X1343" s="18">
        <f t="shared" si="760"/>
        <v>0</v>
      </c>
      <c r="Y1343" s="17">
        <f t="shared" si="760"/>
        <v>0</v>
      </c>
      <c r="Z1343" s="16"/>
      <c r="AA1343" s="15">
        <f t="shared" si="761"/>
        <v>0</v>
      </c>
      <c r="AB1343" s="14">
        <f t="shared" si="761"/>
        <v>0</v>
      </c>
      <c r="AC1343" s="12"/>
      <c r="AD1343" s="13"/>
      <c r="AE1343" s="12"/>
      <c r="AF1343" s="11"/>
      <c r="AG1343" s="11"/>
      <c r="AH1343" s="5" t="s">
        <v>0</v>
      </c>
      <c r="AI1343" s="4"/>
    </row>
    <row r="1344" spans="1:35" ht="15" customHeight="1" x14ac:dyDescent="0.25">
      <c r="A1344" s="221"/>
      <c r="B1344" s="240"/>
      <c r="C1344" s="367">
        <v>4628</v>
      </c>
      <c r="D1344" s="275">
        <v>42602</v>
      </c>
      <c r="E1344" s="276">
        <v>1.48</v>
      </c>
      <c r="F1344" s="342" t="s">
        <v>21</v>
      </c>
      <c r="G1344" s="227"/>
      <c r="H1344" s="227"/>
      <c r="I1344" s="227"/>
      <c r="J1344" s="227"/>
      <c r="K1344" s="315" t="s">
        <v>829</v>
      </c>
      <c r="L1344" s="26"/>
      <c r="M1344" s="25"/>
      <c r="N1344" s="23" t="str">
        <f t="shared" si="756"/>
        <v/>
      </c>
      <c r="O1344" s="23" t="str">
        <f t="shared" si="757"/>
        <v>◄</v>
      </c>
      <c r="P1344" s="24"/>
      <c r="Q1344" s="21"/>
      <c r="R1344" s="23" t="str">
        <f t="shared" si="758"/>
        <v/>
      </c>
      <c r="S1344" s="23" t="str">
        <f t="shared" si="759"/>
        <v>◄</v>
      </c>
      <c r="T1344" s="22"/>
      <c r="U1344" s="21"/>
      <c r="V1344" s="20"/>
      <c r="W1344" s="19"/>
      <c r="X1344" s="18">
        <f t="shared" si="760"/>
        <v>0</v>
      </c>
      <c r="Y1344" s="17">
        <f t="shared" si="760"/>
        <v>0</v>
      </c>
      <c r="Z1344" s="16"/>
      <c r="AA1344" s="15">
        <f t="shared" si="761"/>
        <v>0</v>
      </c>
      <c r="AB1344" s="14">
        <f t="shared" si="761"/>
        <v>0</v>
      </c>
      <c r="AC1344" s="12"/>
      <c r="AD1344" s="13"/>
      <c r="AE1344" s="12"/>
      <c r="AF1344" s="11"/>
      <c r="AG1344" s="11"/>
      <c r="AH1344" s="5" t="s">
        <v>0</v>
      </c>
      <c r="AI1344" s="4"/>
    </row>
    <row r="1345" spans="1:35" ht="15" customHeight="1" x14ac:dyDescent="0.25">
      <c r="A1345" s="221"/>
      <c r="B1345" s="240"/>
      <c r="C1345" s="367">
        <v>4629</v>
      </c>
      <c r="D1345" s="275">
        <v>42602</v>
      </c>
      <c r="E1345" s="276">
        <v>1.48</v>
      </c>
      <c r="F1345" s="342" t="s">
        <v>21</v>
      </c>
      <c r="G1345" s="227"/>
      <c r="H1345" s="227"/>
      <c r="I1345" s="227"/>
      <c r="J1345" s="227"/>
      <c r="K1345" s="315" t="s">
        <v>828</v>
      </c>
      <c r="L1345" s="26"/>
      <c r="M1345" s="25"/>
      <c r="N1345" s="23" t="str">
        <f t="shared" si="756"/>
        <v/>
      </c>
      <c r="O1345" s="23" t="str">
        <f t="shared" si="757"/>
        <v>◄</v>
      </c>
      <c r="P1345" s="24"/>
      <c r="Q1345" s="21"/>
      <c r="R1345" s="23" t="str">
        <f t="shared" si="758"/>
        <v/>
      </c>
      <c r="S1345" s="23" t="str">
        <f t="shared" si="759"/>
        <v>◄</v>
      </c>
      <c r="T1345" s="22"/>
      <c r="U1345" s="21"/>
      <c r="V1345" s="20"/>
      <c r="W1345" s="19"/>
      <c r="X1345" s="18">
        <f t="shared" si="760"/>
        <v>0</v>
      </c>
      <c r="Y1345" s="17">
        <f t="shared" si="760"/>
        <v>0</v>
      </c>
      <c r="Z1345" s="16"/>
      <c r="AA1345" s="15">
        <f t="shared" si="761"/>
        <v>0</v>
      </c>
      <c r="AB1345" s="14">
        <f t="shared" si="761"/>
        <v>0</v>
      </c>
      <c r="AC1345" s="12"/>
      <c r="AD1345" s="13"/>
      <c r="AE1345" s="12"/>
      <c r="AF1345" s="11"/>
      <c r="AG1345" s="11"/>
      <c r="AH1345" s="5" t="s">
        <v>0</v>
      </c>
      <c r="AI1345" s="4"/>
    </row>
    <row r="1346" spans="1:35" ht="15" customHeight="1" x14ac:dyDescent="0.25">
      <c r="A1346" s="221"/>
      <c r="B1346" s="240"/>
      <c r="C1346" s="367">
        <v>4630</v>
      </c>
      <c r="D1346" s="275">
        <v>42602</v>
      </c>
      <c r="E1346" s="276">
        <v>1.48</v>
      </c>
      <c r="F1346" s="342" t="s">
        <v>21</v>
      </c>
      <c r="G1346" s="227"/>
      <c r="H1346" s="227"/>
      <c r="I1346" s="227"/>
      <c r="J1346" s="227"/>
      <c r="K1346" s="315" t="s">
        <v>827</v>
      </c>
      <c r="L1346" s="26"/>
      <c r="M1346" s="25"/>
      <c r="N1346" s="23" t="str">
        <f t="shared" si="756"/>
        <v/>
      </c>
      <c r="O1346" s="23" t="str">
        <f t="shared" si="757"/>
        <v>◄</v>
      </c>
      <c r="P1346" s="24"/>
      <c r="Q1346" s="21"/>
      <c r="R1346" s="23" t="str">
        <f t="shared" si="758"/>
        <v/>
      </c>
      <c r="S1346" s="23" t="str">
        <f t="shared" si="759"/>
        <v>◄</v>
      </c>
      <c r="T1346" s="22"/>
      <c r="U1346" s="21"/>
      <c r="V1346" s="20"/>
      <c r="W1346" s="19"/>
      <c r="X1346" s="18">
        <f t="shared" si="760"/>
        <v>0</v>
      </c>
      <c r="Y1346" s="17">
        <f t="shared" si="760"/>
        <v>0</v>
      </c>
      <c r="Z1346" s="16"/>
      <c r="AA1346" s="15">
        <f t="shared" si="761"/>
        <v>0</v>
      </c>
      <c r="AB1346" s="14">
        <f t="shared" si="761"/>
        <v>0</v>
      </c>
      <c r="AC1346" s="12"/>
      <c r="AD1346" s="13"/>
      <c r="AE1346" s="12"/>
      <c r="AF1346" s="11"/>
      <c r="AG1346" s="11"/>
      <c r="AH1346" s="5" t="s">
        <v>0</v>
      </c>
      <c r="AI1346" s="4"/>
    </row>
    <row r="1347" spans="1:35" ht="15" customHeight="1" thickBot="1" x14ac:dyDescent="0.3">
      <c r="A1347" s="221"/>
      <c r="B1347" s="374" t="s">
        <v>826</v>
      </c>
      <c r="C1347" s="367"/>
      <c r="D1347" s="314">
        <v>42602</v>
      </c>
      <c r="E1347" s="276">
        <v>7.4</v>
      </c>
      <c r="F1347" s="342" t="s">
        <v>21</v>
      </c>
      <c r="G1347" s="227"/>
      <c r="H1347" s="227"/>
      <c r="I1347" s="227"/>
      <c r="J1347" s="227"/>
      <c r="K1347" s="317" t="s">
        <v>825</v>
      </c>
      <c r="L1347" s="26"/>
      <c r="M1347" s="25"/>
      <c r="N1347" s="23" t="str">
        <f t="shared" si="756"/>
        <v/>
      </c>
      <c r="O1347" s="23" t="str">
        <f t="shared" si="757"/>
        <v>◄</v>
      </c>
      <c r="P1347" s="24"/>
      <c r="Q1347" s="21"/>
      <c r="R1347" s="23" t="str">
        <f t="shared" si="758"/>
        <v/>
      </c>
      <c r="S1347" s="23" t="str">
        <f t="shared" si="759"/>
        <v>◄</v>
      </c>
      <c r="T1347" s="22"/>
      <c r="U1347" s="21"/>
      <c r="V1347" s="20"/>
      <c r="W1347" s="19"/>
      <c r="X1347" s="18">
        <f t="shared" si="760"/>
        <v>0</v>
      </c>
      <c r="Y1347" s="17">
        <f t="shared" si="760"/>
        <v>0</v>
      </c>
      <c r="Z1347" s="16"/>
      <c r="AA1347" s="15">
        <f t="shared" si="761"/>
        <v>0</v>
      </c>
      <c r="AB1347" s="14">
        <f t="shared" si="761"/>
        <v>0</v>
      </c>
      <c r="AC1347" s="12"/>
      <c r="AD1347" s="13"/>
      <c r="AE1347" s="12"/>
      <c r="AF1347" s="11"/>
      <c r="AG1347" s="11"/>
      <c r="AH1347" s="5" t="s">
        <v>0</v>
      </c>
      <c r="AI1347" s="4"/>
    </row>
    <row r="1348" spans="1:35" ht="15" customHeight="1" thickTop="1" thickBot="1" x14ac:dyDescent="0.25">
      <c r="A1348" s="214">
        <f>ROWS(A1349:A1357)-1</f>
        <v>8</v>
      </c>
      <c r="B1348" s="334" t="s">
        <v>824</v>
      </c>
      <c r="C1348" s="334"/>
      <c r="D1348" s="334"/>
      <c r="E1348" s="334"/>
      <c r="F1348" s="373"/>
      <c r="G1348" s="334"/>
      <c r="H1348" s="334"/>
      <c r="I1348" s="334"/>
      <c r="J1348" s="334"/>
      <c r="K1348" s="333"/>
      <c r="L1348" s="6">
        <v>42602</v>
      </c>
      <c r="M1348" s="9" t="s">
        <v>823</v>
      </c>
      <c r="N1348" s="23"/>
      <c r="O1348" s="33" t="str">
        <f>IF(COUNTIF(N1349:N1357,"?")&gt;0,"?",IF(AND(P1348="◄",Q1348="►"),"◄►",IF(P1348="◄","◄",IF(Q1348="►","►",""))))</f>
        <v>◄</v>
      </c>
      <c r="P1348" s="32" t="str">
        <f>IF(SUM(P1349:P1357)+1=ROWS(P1349:P1357)-COUNTIF(P1349:P1357,"-"),"","◄")</f>
        <v>◄</v>
      </c>
      <c r="Q1348" s="31" t="str">
        <f>IF(SUM(Q1349:Q1357)&gt;0,"►","")</f>
        <v/>
      </c>
      <c r="R1348" s="23"/>
      <c r="S1348" s="33" t="str">
        <f>IF(COUNTIF(R1349:R1357,"?")&gt;0,"?",IF(AND(T1348="◄",U1348="►"),"◄►",IF(T1348="◄","◄",IF(U1348="►","►",""))))</f>
        <v>◄</v>
      </c>
      <c r="T1348" s="32" t="str">
        <f>IF(SUM(T1349:T1357)+1=ROWS(T1349:T1357)-COUNTIF(T1349:T1357,"-"),"","◄")</f>
        <v>◄</v>
      </c>
      <c r="U1348" s="31" t="str">
        <f>IF(SUM(U1349:U1357)&gt;0,"►","")</f>
        <v/>
      </c>
      <c r="V1348" s="10">
        <f>ROWS(V1349:V1357)-1</f>
        <v>8</v>
      </c>
      <c r="W1348" s="30">
        <f>SUM(W1349:W1357)-W1357</f>
        <v>0</v>
      </c>
      <c r="X1348" s="29" t="s">
        <v>17</v>
      </c>
      <c r="Y1348" s="28"/>
      <c r="Z1348" s="30">
        <f>SUM(Z1349:Z1357)-Z1357</f>
        <v>0</v>
      </c>
      <c r="AA1348" s="29" t="s">
        <v>17</v>
      </c>
      <c r="AB1348" s="28"/>
      <c r="AC1348" s="12"/>
      <c r="AD1348" s="13"/>
      <c r="AE1348" s="12"/>
      <c r="AF1348" s="11"/>
      <c r="AG1348" s="11"/>
      <c r="AH1348" s="5" t="s">
        <v>0</v>
      </c>
      <c r="AI1348" s="4"/>
    </row>
    <row r="1349" spans="1:35" ht="15" customHeight="1" x14ac:dyDescent="0.25">
      <c r="A1349" s="221"/>
      <c r="B1349" s="240"/>
      <c r="C1349" s="367" t="s">
        <v>816</v>
      </c>
      <c r="D1349" s="275">
        <v>42602</v>
      </c>
      <c r="E1349" s="276">
        <v>1.35</v>
      </c>
      <c r="F1349" s="342" t="s">
        <v>27</v>
      </c>
      <c r="G1349" s="227"/>
      <c r="H1349" s="227"/>
      <c r="I1349" s="227"/>
      <c r="J1349" s="227"/>
      <c r="K1349" s="315" t="s">
        <v>822</v>
      </c>
      <c r="L1349" s="26"/>
      <c r="M1349" s="25"/>
      <c r="N1349" s="23" t="str">
        <f t="shared" ref="N1349:N1356" si="762">IF(O1349="?","?","")</f>
        <v/>
      </c>
      <c r="O1349" s="23" t="str">
        <f t="shared" ref="O1349:O1356" si="763">IF(AND(P1349="",Q1349&gt;0),"?",IF(P1349="","◄",IF(Q1349&gt;=1,"►","")))</f>
        <v>◄</v>
      </c>
      <c r="P1349" s="24"/>
      <c r="Q1349" s="21"/>
      <c r="R1349" s="23" t="str">
        <f t="shared" ref="R1349:R1356" si="764">IF(S1349="?","?","")</f>
        <v/>
      </c>
      <c r="S1349" s="23" t="str">
        <f t="shared" ref="S1349:S1356" si="765">IF(AND(T1349="",U1349&gt;0),"?",IF(T1349="","◄",IF(U1349&gt;=1,"►","")))</f>
        <v>◄</v>
      </c>
      <c r="T1349" s="22"/>
      <c r="U1349" s="21"/>
      <c r="V1349" s="20"/>
      <c r="W1349" s="19"/>
      <c r="X1349" s="18">
        <f t="shared" ref="X1349:Y1356" si="766">(P1349*W1349)</f>
        <v>0</v>
      </c>
      <c r="Y1349" s="17">
        <f t="shared" si="766"/>
        <v>0</v>
      </c>
      <c r="Z1349" s="16"/>
      <c r="AA1349" s="15">
        <f t="shared" ref="AA1349:AB1356" si="767">(T1349*Z1349)</f>
        <v>0</v>
      </c>
      <c r="AB1349" s="14">
        <f t="shared" si="767"/>
        <v>0</v>
      </c>
      <c r="AC1349" s="12"/>
      <c r="AD1349" s="13"/>
      <c r="AE1349" s="12"/>
      <c r="AF1349" s="11"/>
      <c r="AG1349" s="11"/>
      <c r="AH1349" s="5" t="s">
        <v>0</v>
      </c>
      <c r="AI1349" s="4"/>
    </row>
    <row r="1350" spans="1:35" ht="15" customHeight="1" x14ac:dyDescent="0.25">
      <c r="A1350" s="221"/>
      <c r="B1350" s="240"/>
      <c r="C1350" s="367">
        <v>4632</v>
      </c>
      <c r="D1350" s="275">
        <v>42602</v>
      </c>
      <c r="E1350" s="276">
        <v>1.35</v>
      </c>
      <c r="F1350" s="342" t="s">
        <v>27</v>
      </c>
      <c r="G1350" s="227"/>
      <c r="H1350" s="227"/>
      <c r="I1350" s="227"/>
      <c r="J1350" s="227"/>
      <c r="K1350" s="315" t="s">
        <v>821</v>
      </c>
      <c r="L1350" s="26"/>
      <c r="M1350" s="25"/>
      <c r="N1350" s="23" t="str">
        <f t="shared" si="762"/>
        <v/>
      </c>
      <c r="O1350" s="23" t="str">
        <f t="shared" si="763"/>
        <v>◄</v>
      </c>
      <c r="P1350" s="24"/>
      <c r="Q1350" s="21"/>
      <c r="R1350" s="23" t="str">
        <f t="shared" si="764"/>
        <v/>
      </c>
      <c r="S1350" s="23" t="str">
        <f t="shared" si="765"/>
        <v>◄</v>
      </c>
      <c r="T1350" s="22"/>
      <c r="U1350" s="21"/>
      <c r="V1350" s="20"/>
      <c r="W1350" s="19"/>
      <c r="X1350" s="18">
        <f t="shared" si="766"/>
        <v>0</v>
      </c>
      <c r="Y1350" s="17">
        <f t="shared" si="766"/>
        <v>0</v>
      </c>
      <c r="Z1350" s="16"/>
      <c r="AA1350" s="15">
        <f t="shared" si="767"/>
        <v>0</v>
      </c>
      <c r="AB1350" s="14">
        <f t="shared" si="767"/>
        <v>0</v>
      </c>
      <c r="AC1350" s="12"/>
      <c r="AD1350" s="13"/>
      <c r="AE1350" s="12"/>
      <c r="AF1350" s="11"/>
      <c r="AG1350" s="11"/>
      <c r="AH1350" s="5" t="s">
        <v>0</v>
      </c>
      <c r="AI1350" s="4"/>
    </row>
    <row r="1351" spans="1:35" ht="15" customHeight="1" x14ac:dyDescent="0.25">
      <c r="A1351" s="221"/>
      <c r="B1351" s="240"/>
      <c r="C1351" s="367">
        <v>4633</v>
      </c>
      <c r="D1351" s="275">
        <v>42602</v>
      </c>
      <c r="E1351" s="276">
        <v>1.35</v>
      </c>
      <c r="F1351" s="342" t="s">
        <v>27</v>
      </c>
      <c r="G1351" s="227"/>
      <c r="H1351" s="227"/>
      <c r="I1351" s="227"/>
      <c r="J1351" s="227"/>
      <c r="K1351" s="315" t="s">
        <v>820</v>
      </c>
      <c r="L1351" s="26"/>
      <c r="M1351" s="25"/>
      <c r="N1351" s="23" t="str">
        <f t="shared" si="762"/>
        <v/>
      </c>
      <c r="O1351" s="23" t="str">
        <f t="shared" si="763"/>
        <v>◄</v>
      </c>
      <c r="P1351" s="24"/>
      <c r="Q1351" s="21"/>
      <c r="R1351" s="23" t="str">
        <f t="shared" si="764"/>
        <v/>
      </c>
      <c r="S1351" s="23" t="str">
        <f t="shared" si="765"/>
        <v>◄</v>
      </c>
      <c r="T1351" s="22"/>
      <c r="U1351" s="21"/>
      <c r="V1351" s="20"/>
      <c r="W1351" s="19"/>
      <c r="X1351" s="18">
        <f t="shared" si="766"/>
        <v>0</v>
      </c>
      <c r="Y1351" s="17">
        <f t="shared" si="766"/>
        <v>0</v>
      </c>
      <c r="Z1351" s="16"/>
      <c r="AA1351" s="15">
        <f t="shared" si="767"/>
        <v>0</v>
      </c>
      <c r="AB1351" s="14">
        <f t="shared" si="767"/>
        <v>0</v>
      </c>
      <c r="AC1351" s="12"/>
      <c r="AD1351" s="13"/>
      <c r="AE1351" s="12"/>
      <c r="AF1351" s="11"/>
      <c r="AG1351" s="11"/>
      <c r="AH1351" s="5" t="s">
        <v>0</v>
      </c>
      <c r="AI1351" s="4"/>
    </row>
    <row r="1352" spans="1:35" ht="15" customHeight="1" x14ac:dyDescent="0.25">
      <c r="A1352" s="221"/>
      <c r="B1352" s="240"/>
      <c r="C1352" s="367">
        <v>4634</v>
      </c>
      <c r="D1352" s="275">
        <v>42602</v>
      </c>
      <c r="E1352" s="276">
        <v>1.35</v>
      </c>
      <c r="F1352" s="342" t="s">
        <v>27</v>
      </c>
      <c r="G1352" s="227"/>
      <c r="H1352" s="227"/>
      <c r="I1352" s="227"/>
      <c r="J1352" s="227"/>
      <c r="K1352" s="315" t="s">
        <v>819</v>
      </c>
      <c r="L1352" s="26"/>
      <c r="M1352" s="25"/>
      <c r="N1352" s="23" t="str">
        <f t="shared" si="762"/>
        <v/>
      </c>
      <c r="O1352" s="23" t="str">
        <f t="shared" si="763"/>
        <v>◄</v>
      </c>
      <c r="P1352" s="24"/>
      <c r="Q1352" s="21"/>
      <c r="R1352" s="23" t="str">
        <f t="shared" si="764"/>
        <v/>
      </c>
      <c r="S1352" s="23" t="str">
        <f t="shared" si="765"/>
        <v>◄</v>
      </c>
      <c r="T1352" s="22"/>
      <c r="U1352" s="21"/>
      <c r="V1352" s="20"/>
      <c r="W1352" s="19"/>
      <c r="X1352" s="18">
        <f t="shared" si="766"/>
        <v>0</v>
      </c>
      <c r="Y1352" s="17">
        <f t="shared" si="766"/>
        <v>0</v>
      </c>
      <c r="Z1352" s="16"/>
      <c r="AA1352" s="15">
        <f t="shared" si="767"/>
        <v>0</v>
      </c>
      <c r="AB1352" s="14">
        <f t="shared" si="767"/>
        <v>0</v>
      </c>
      <c r="AC1352" s="12"/>
      <c r="AD1352" s="13"/>
      <c r="AE1352" s="12"/>
      <c r="AF1352" s="11"/>
      <c r="AG1352" s="11"/>
      <c r="AH1352" s="5" t="s">
        <v>0</v>
      </c>
      <c r="AI1352" s="4"/>
    </row>
    <row r="1353" spans="1:35" ht="15" customHeight="1" x14ac:dyDescent="0.25">
      <c r="A1353" s="221"/>
      <c r="B1353" s="240"/>
      <c r="C1353" s="367">
        <v>4635</v>
      </c>
      <c r="D1353" s="275">
        <v>42602</v>
      </c>
      <c r="E1353" s="276">
        <v>1.35</v>
      </c>
      <c r="F1353" s="342" t="s">
        <v>27</v>
      </c>
      <c r="G1353" s="227"/>
      <c r="H1353" s="227"/>
      <c r="I1353" s="227"/>
      <c r="J1353" s="227"/>
      <c r="K1353" s="315" t="s">
        <v>818</v>
      </c>
      <c r="L1353" s="26"/>
      <c r="M1353" s="25"/>
      <c r="N1353" s="23" t="str">
        <f t="shared" si="762"/>
        <v/>
      </c>
      <c r="O1353" s="23" t="str">
        <f t="shared" si="763"/>
        <v>◄</v>
      </c>
      <c r="P1353" s="24"/>
      <c r="Q1353" s="21"/>
      <c r="R1353" s="23" t="str">
        <f t="shared" si="764"/>
        <v/>
      </c>
      <c r="S1353" s="23" t="str">
        <f t="shared" si="765"/>
        <v>◄</v>
      </c>
      <c r="T1353" s="22"/>
      <c r="U1353" s="21"/>
      <c r="V1353" s="20"/>
      <c r="W1353" s="19"/>
      <c r="X1353" s="18">
        <f t="shared" si="766"/>
        <v>0</v>
      </c>
      <c r="Y1353" s="17">
        <f t="shared" si="766"/>
        <v>0</v>
      </c>
      <c r="Z1353" s="16"/>
      <c r="AA1353" s="15">
        <f t="shared" si="767"/>
        <v>0</v>
      </c>
      <c r="AB1353" s="14">
        <f t="shared" si="767"/>
        <v>0</v>
      </c>
      <c r="AC1353" s="12"/>
      <c r="AD1353" s="13"/>
      <c r="AE1353" s="12"/>
      <c r="AF1353" s="11"/>
      <c r="AG1353" s="11"/>
      <c r="AH1353" s="5" t="s">
        <v>0</v>
      </c>
      <c r="AI1353" s="4"/>
    </row>
    <row r="1354" spans="1:35" ht="15" customHeight="1" x14ac:dyDescent="0.25">
      <c r="A1354" s="221"/>
      <c r="B1354" s="240"/>
      <c r="C1354" s="320" t="s">
        <v>817</v>
      </c>
      <c r="D1354" s="275">
        <v>42602</v>
      </c>
      <c r="E1354" s="276">
        <v>2.7</v>
      </c>
      <c r="F1354" s="342" t="s">
        <v>27</v>
      </c>
      <c r="G1354" s="227"/>
      <c r="H1354" s="227"/>
      <c r="I1354" s="367" t="s">
        <v>816</v>
      </c>
      <c r="J1354" s="367">
        <v>4635</v>
      </c>
      <c r="K1354" s="323" t="s">
        <v>339</v>
      </c>
      <c r="L1354" s="26"/>
      <c r="M1354" s="25"/>
      <c r="N1354" s="23" t="str">
        <f t="shared" si="762"/>
        <v/>
      </c>
      <c r="O1354" s="23" t="str">
        <f t="shared" si="763"/>
        <v>◄</v>
      </c>
      <c r="P1354" s="24"/>
      <c r="Q1354" s="21"/>
      <c r="R1354" s="23" t="str">
        <f t="shared" si="764"/>
        <v/>
      </c>
      <c r="S1354" s="23" t="str">
        <f t="shared" si="765"/>
        <v>◄</v>
      </c>
      <c r="T1354" s="22"/>
      <c r="U1354" s="21"/>
      <c r="V1354" s="20"/>
      <c r="W1354" s="19"/>
      <c r="X1354" s="18">
        <f t="shared" si="766"/>
        <v>0</v>
      </c>
      <c r="Y1354" s="17">
        <f t="shared" si="766"/>
        <v>0</v>
      </c>
      <c r="Z1354" s="16"/>
      <c r="AA1354" s="15">
        <f t="shared" si="767"/>
        <v>0</v>
      </c>
      <c r="AB1354" s="14">
        <f t="shared" si="767"/>
        <v>0</v>
      </c>
      <c r="AC1354" s="12"/>
      <c r="AD1354" s="13"/>
      <c r="AE1354" s="12"/>
      <c r="AF1354" s="11"/>
      <c r="AG1354" s="11"/>
      <c r="AH1354" s="5" t="s">
        <v>0</v>
      </c>
      <c r="AI1354" s="4"/>
    </row>
    <row r="1355" spans="1:35" ht="15" customHeight="1" x14ac:dyDescent="0.25">
      <c r="A1355" s="221"/>
      <c r="B1355" s="240"/>
      <c r="C1355" s="320" t="s">
        <v>815</v>
      </c>
      <c r="D1355" s="275">
        <v>42602</v>
      </c>
      <c r="E1355" s="276">
        <v>2.7</v>
      </c>
      <c r="F1355" s="342" t="s">
        <v>27</v>
      </c>
      <c r="G1355" s="227"/>
      <c r="H1355" s="227"/>
      <c r="I1355" s="274">
        <v>4634</v>
      </c>
      <c r="J1355" s="274">
        <v>4635</v>
      </c>
      <c r="K1355" s="323" t="s">
        <v>339</v>
      </c>
      <c r="L1355" s="26"/>
      <c r="M1355" s="25"/>
      <c r="N1355" s="23" t="str">
        <f t="shared" si="762"/>
        <v/>
      </c>
      <c r="O1355" s="23" t="str">
        <f t="shared" si="763"/>
        <v>◄</v>
      </c>
      <c r="P1355" s="24"/>
      <c r="Q1355" s="21"/>
      <c r="R1355" s="23" t="str">
        <f t="shared" si="764"/>
        <v/>
      </c>
      <c r="S1355" s="23" t="str">
        <f t="shared" si="765"/>
        <v>◄</v>
      </c>
      <c r="T1355" s="22"/>
      <c r="U1355" s="21"/>
      <c r="V1355" s="20"/>
      <c r="W1355" s="19"/>
      <c r="X1355" s="18">
        <f t="shared" si="766"/>
        <v>0</v>
      </c>
      <c r="Y1355" s="17">
        <f t="shared" si="766"/>
        <v>0</v>
      </c>
      <c r="Z1355" s="16"/>
      <c r="AA1355" s="15">
        <f t="shared" si="767"/>
        <v>0</v>
      </c>
      <c r="AB1355" s="14">
        <f t="shared" si="767"/>
        <v>0</v>
      </c>
      <c r="AC1355" s="12"/>
      <c r="AD1355" s="13"/>
      <c r="AE1355" s="12"/>
      <c r="AF1355" s="11"/>
      <c r="AG1355" s="11"/>
      <c r="AH1355" s="5" t="s">
        <v>0</v>
      </c>
      <c r="AI1355" s="4"/>
    </row>
    <row r="1356" spans="1:35" ht="15" customHeight="1" thickBot="1" x14ac:dyDescent="0.3">
      <c r="A1356" s="221"/>
      <c r="B1356" s="374" t="s">
        <v>814</v>
      </c>
      <c r="C1356" s="367"/>
      <c r="D1356" s="314">
        <v>42602</v>
      </c>
      <c r="E1356" s="276">
        <v>6.75</v>
      </c>
      <c r="F1356" s="342" t="s">
        <v>27</v>
      </c>
      <c r="G1356" s="227"/>
      <c r="H1356" s="227"/>
      <c r="I1356" s="227"/>
      <c r="J1356" s="227"/>
      <c r="K1356" s="237" t="s">
        <v>813</v>
      </c>
      <c r="L1356" s="26"/>
      <c r="M1356" s="25"/>
      <c r="N1356" s="23" t="str">
        <f t="shared" si="762"/>
        <v/>
      </c>
      <c r="O1356" s="23" t="str">
        <f t="shared" si="763"/>
        <v>◄</v>
      </c>
      <c r="P1356" s="24"/>
      <c r="Q1356" s="21"/>
      <c r="R1356" s="23" t="str">
        <f t="shared" si="764"/>
        <v/>
      </c>
      <c r="S1356" s="23" t="str">
        <f t="shared" si="765"/>
        <v>◄</v>
      </c>
      <c r="T1356" s="22"/>
      <c r="U1356" s="21"/>
      <c r="V1356" s="20"/>
      <c r="W1356" s="19"/>
      <c r="X1356" s="18">
        <f t="shared" si="766"/>
        <v>0</v>
      </c>
      <c r="Y1356" s="17">
        <f t="shared" si="766"/>
        <v>0</v>
      </c>
      <c r="Z1356" s="16"/>
      <c r="AA1356" s="15">
        <f t="shared" si="767"/>
        <v>0</v>
      </c>
      <c r="AB1356" s="14">
        <f t="shared" si="767"/>
        <v>0</v>
      </c>
      <c r="AC1356" s="12"/>
      <c r="AD1356" s="13"/>
      <c r="AE1356" s="12"/>
      <c r="AF1356" s="11"/>
      <c r="AG1356" s="11"/>
      <c r="AH1356" s="5" t="s">
        <v>0</v>
      </c>
      <c r="AI1356" s="4"/>
    </row>
    <row r="1357" spans="1:35" ht="15" customHeight="1" thickTop="1" thickBot="1" x14ac:dyDescent="0.25">
      <c r="A1357" s="214">
        <f>ROWS(A1358:A1373)-1</f>
        <v>15</v>
      </c>
      <c r="B1357" s="334" t="s">
        <v>812</v>
      </c>
      <c r="C1357" s="334"/>
      <c r="D1357" s="334"/>
      <c r="E1357" s="334"/>
      <c r="F1357" s="335"/>
      <c r="G1357" s="334"/>
      <c r="H1357" s="334"/>
      <c r="I1357" s="334"/>
      <c r="J1357" s="334"/>
      <c r="K1357" s="333"/>
      <c r="L1357" s="6">
        <v>42665</v>
      </c>
      <c r="M1357" s="9" t="s">
        <v>811</v>
      </c>
      <c r="N1357" s="23"/>
      <c r="O1357" s="33" t="str">
        <f>IF(COUNTIF(N1358:N1373,"?")&gt;0,"?",IF(AND(P1357="◄",Q1357="►"),"◄►",IF(P1357="◄","◄",IF(Q1357="►","►",""))))</f>
        <v>◄</v>
      </c>
      <c r="P1357" s="32" t="str">
        <f>IF(SUM(P1358:P1373)+1=ROWS(P1358:P1373)-COUNTIF(P1358:P1373,"-"),"","◄")</f>
        <v>◄</v>
      </c>
      <c r="Q1357" s="31" t="str">
        <f>IF(SUM(Q1358:Q1373)&gt;0,"►","")</f>
        <v/>
      </c>
      <c r="R1357" s="23"/>
      <c r="S1357" s="33" t="str">
        <f>IF(COUNTIF(R1358:R1373,"?")&gt;0,"?",IF(AND(T1357="◄",U1357="►"),"◄►",IF(T1357="◄","◄",IF(U1357="►","►",""))))</f>
        <v>◄</v>
      </c>
      <c r="T1357" s="32" t="str">
        <f>IF(SUM(T1358:T1373)+1=ROWS(T1358:T1373)-COUNTIF(T1358:T1373,"-"),"","◄")</f>
        <v>◄</v>
      </c>
      <c r="U1357" s="31" t="str">
        <f>IF(SUM(U1358:U1373)&gt;0,"►","")</f>
        <v/>
      </c>
      <c r="V1357" s="10">
        <f>ROWS(V1358:V1373)-1</f>
        <v>15</v>
      </c>
      <c r="W1357" s="30">
        <f>SUM(W1358:W1373)-W1373</f>
        <v>0</v>
      </c>
      <c r="X1357" s="29" t="s">
        <v>17</v>
      </c>
      <c r="Y1357" s="28"/>
      <c r="Z1357" s="30">
        <f>SUM(Z1358:Z1373)-Z1373</f>
        <v>0</v>
      </c>
      <c r="AA1357" s="29" t="s">
        <v>17</v>
      </c>
      <c r="AB1357" s="28"/>
      <c r="AC1357" s="43" t="str">
        <f>IF(AD1357="◄","◄",IF(AD1357="ok","►",""))</f>
        <v>◄</v>
      </c>
      <c r="AD1357" s="42" t="str">
        <f>IF(AD1358&gt;0,"OK","◄")</f>
        <v>◄</v>
      </c>
      <c r="AE1357" s="41" t="str">
        <f>IF(AND(AF1357="◄",AG1357="►"),"◄?►",IF(AF1357="◄","◄",IF(AG1357="►","►","")))</f>
        <v>◄</v>
      </c>
      <c r="AF1357" s="32" t="str">
        <f>IF(AF1358&gt;0,"","◄")</f>
        <v>◄</v>
      </c>
      <c r="AG1357" s="31" t="str">
        <f>IF(AG1358&gt;0,"►","")</f>
        <v/>
      </c>
      <c r="AH1357" s="5" t="s">
        <v>0</v>
      </c>
      <c r="AI1357" s="4"/>
    </row>
    <row r="1358" spans="1:35" ht="15" customHeight="1" x14ac:dyDescent="0.25">
      <c r="A1358" s="221"/>
      <c r="B1358" s="240"/>
      <c r="C1358" s="383" t="s">
        <v>799</v>
      </c>
      <c r="D1358" s="275">
        <v>42665</v>
      </c>
      <c r="E1358" s="276">
        <v>0.74</v>
      </c>
      <c r="F1358" s="277" t="s">
        <v>13</v>
      </c>
      <c r="G1358" s="227"/>
      <c r="H1358" s="227"/>
      <c r="I1358" s="227"/>
      <c r="J1358" s="227"/>
      <c r="K1358" s="315" t="s">
        <v>802</v>
      </c>
      <c r="L1358" s="26"/>
      <c r="M1358" s="25"/>
      <c r="N1358" s="23" t="str">
        <f t="shared" ref="N1358:N1372" si="768">IF(O1358="?","?","")</f>
        <v/>
      </c>
      <c r="O1358" s="23" t="str">
        <f t="shared" ref="O1358:O1372" si="769">IF(AND(P1358="",Q1358&gt;0),"?",IF(P1358="","◄",IF(Q1358&gt;=1,"►","")))</f>
        <v>◄</v>
      </c>
      <c r="P1358" s="24"/>
      <c r="Q1358" s="21"/>
      <c r="R1358" s="23" t="str">
        <f t="shared" ref="R1358:R1372" si="770">IF(S1358="?","?","")</f>
        <v/>
      </c>
      <c r="S1358" s="23" t="str">
        <f t="shared" ref="S1358:S1372" si="771">IF(AND(T1358="",U1358&gt;0),"?",IF(T1358="","◄",IF(U1358&gt;=1,"►","")))</f>
        <v>◄</v>
      </c>
      <c r="T1358" s="22"/>
      <c r="U1358" s="21"/>
      <c r="V1358" s="20"/>
      <c r="W1358" s="19"/>
      <c r="X1358" s="18">
        <f t="shared" ref="X1358:X1372" si="772">(P1358*W1358)</f>
        <v>0</v>
      </c>
      <c r="Y1358" s="17">
        <f t="shared" ref="Y1358:Y1372" si="773">(Q1358*X1358)</f>
        <v>0</v>
      </c>
      <c r="Z1358" s="16"/>
      <c r="AA1358" s="15">
        <f t="shared" ref="AA1358:AA1372" si="774">(T1358*Z1358)</f>
        <v>0</v>
      </c>
      <c r="AB1358" s="14">
        <f t="shared" ref="AB1358:AB1372" si="775">(U1358*AA1358)</f>
        <v>0</v>
      </c>
      <c r="AC1358" s="39" t="str">
        <f>IF(AD1358&gt;0,"ok","◄")</f>
        <v>◄</v>
      </c>
      <c r="AD1358" s="40"/>
      <c r="AE1358" s="39" t="str">
        <f>IF(AND(AF1358="",AG1358&gt;0),"?",IF(AF1358="","◄",IF(AG1358&gt;=1,"►","")))</f>
        <v>◄</v>
      </c>
      <c r="AF1358" s="38"/>
      <c r="AG1358" s="37"/>
      <c r="AH1358" s="5" t="s">
        <v>0</v>
      </c>
      <c r="AI1358" s="4"/>
    </row>
    <row r="1359" spans="1:35" ht="15" customHeight="1" x14ac:dyDescent="0.25">
      <c r="A1359" s="221"/>
      <c r="B1359" s="240"/>
      <c r="C1359" s="274">
        <v>4637</v>
      </c>
      <c r="D1359" s="275">
        <v>42665</v>
      </c>
      <c r="E1359" s="276">
        <v>0.74</v>
      </c>
      <c r="F1359" s="277" t="s">
        <v>13</v>
      </c>
      <c r="G1359" s="227"/>
      <c r="H1359" s="227"/>
      <c r="I1359" s="227"/>
      <c r="J1359" s="227"/>
      <c r="K1359" s="315" t="s">
        <v>810</v>
      </c>
      <c r="L1359" s="26"/>
      <c r="M1359" s="25"/>
      <c r="N1359" s="23" t="str">
        <f t="shared" si="768"/>
        <v/>
      </c>
      <c r="O1359" s="23" t="str">
        <f t="shared" si="769"/>
        <v>◄</v>
      </c>
      <c r="P1359" s="24"/>
      <c r="Q1359" s="21"/>
      <c r="R1359" s="23" t="str">
        <f t="shared" si="770"/>
        <v/>
      </c>
      <c r="S1359" s="23" t="str">
        <f t="shared" si="771"/>
        <v>◄</v>
      </c>
      <c r="T1359" s="22"/>
      <c r="U1359" s="21"/>
      <c r="V1359" s="20"/>
      <c r="W1359" s="19"/>
      <c r="X1359" s="18">
        <f t="shared" si="772"/>
        <v>0</v>
      </c>
      <c r="Y1359" s="17">
        <f t="shared" si="773"/>
        <v>0</v>
      </c>
      <c r="Z1359" s="16"/>
      <c r="AA1359" s="15">
        <f t="shared" si="774"/>
        <v>0</v>
      </c>
      <c r="AB1359" s="14">
        <f t="shared" si="775"/>
        <v>0</v>
      </c>
      <c r="AC1359" s="12"/>
      <c r="AD1359" s="13"/>
      <c r="AE1359" s="12"/>
      <c r="AF1359" s="149" t="str">
        <f>LEFT(M1357,17)</f>
        <v>▬ Philanews Nr. 4</v>
      </c>
      <c r="AG1359" s="150"/>
      <c r="AH1359" s="5" t="s">
        <v>0</v>
      </c>
      <c r="AI1359" s="4"/>
    </row>
    <row r="1360" spans="1:35" ht="15" customHeight="1" x14ac:dyDescent="0.25">
      <c r="A1360" s="221"/>
      <c r="B1360" s="240"/>
      <c r="C1360" s="274">
        <v>4638</v>
      </c>
      <c r="D1360" s="275">
        <v>42665</v>
      </c>
      <c r="E1360" s="276">
        <v>0.74</v>
      </c>
      <c r="F1360" s="277" t="s">
        <v>13</v>
      </c>
      <c r="G1360" s="227"/>
      <c r="H1360" s="227"/>
      <c r="I1360" s="227"/>
      <c r="J1360" s="227"/>
      <c r="K1360" s="315" t="s">
        <v>809</v>
      </c>
      <c r="L1360" s="26"/>
      <c r="M1360" s="25"/>
      <c r="N1360" s="23" t="str">
        <f t="shared" si="768"/>
        <v/>
      </c>
      <c r="O1360" s="23" t="str">
        <f t="shared" si="769"/>
        <v>◄</v>
      </c>
      <c r="P1360" s="24"/>
      <c r="Q1360" s="21"/>
      <c r="R1360" s="23" t="str">
        <f t="shared" si="770"/>
        <v/>
      </c>
      <c r="S1360" s="23" t="str">
        <f t="shared" si="771"/>
        <v>◄</v>
      </c>
      <c r="T1360" s="22"/>
      <c r="U1360" s="21"/>
      <c r="V1360" s="20"/>
      <c r="W1360" s="19"/>
      <c r="X1360" s="18">
        <f t="shared" si="772"/>
        <v>0</v>
      </c>
      <c r="Y1360" s="17">
        <f t="shared" si="773"/>
        <v>0</v>
      </c>
      <c r="Z1360" s="16"/>
      <c r="AA1360" s="15">
        <f t="shared" si="774"/>
        <v>0</v>
      </c>
      <c r="AB1360" s="14">
        <f t="shared" si="775"/>
        <v>0</v>
      </c>
      <c r="AC1360" s="12"/>
      <c r="AD1360" s="13"/>
      <c r="AE1360" s="12"/>
      <c r="AF1360" s="151"/>
      <c r="AG1360" s="152"/>
      <c r="AH1360" s="5" t="s">
        <v>0</v>
      </c>
      <c r="AI1360" s="4"/>
    </row>
    <row r="1361" spans="1:35" ht="15" customHeight="1" x14ac:dyDescent="0.25">
      <c r="A1361" s="221"/>
      <c r="B1361" s="240"/>
      <c r="C1361" s="274">
        <v>4639</v>
      </c>
      <c r="D1361" s="275">
        <v>42665</v>
      </c>
      <c r="E1361" s="276">
        <v>0.74</v>
      </c>
      <c r="F1361" s="277" t="s">
        <v>13</v>
      </c>
      <c r="G1361" s="227"/>
      <c r="H1361" s="227"/>
      <c r="I1361" s="227"/>
      <c r="J1361" s="227"/>
      <c r="K1361" s="315" t="s">
        <v>808</v>
      </c>
      <c r="L1361" s="26"/>
      <c r="M1361" s="25"/>
      <c r="N1361" s="23" t="str">
        <f t="shared" si="768"/>
        <v/>
      </c>
      <c r="O1361" s="23" t="str">
        <f t="shared" si="769"/>
        <v>◄</v>
      </c>
      <c r="P1361" s="24"/>
      <c r="Q1361" s="21"/>
      <c r="R1361" s="23" t="str">
        <f t="shared" si="770"/>
        <v/>
      </c>
      <c r="S1361" s="23" t="str">
        <f t="shared" si="771"/>
        <v>◄</v>
      </c>
      <c r="T1361" s="22"/>
      <c r="U1361" s="21"/>
      <c r="V1361" s="20"/>
      <c r="W1361" s="19"/>
      <c r="X1361" s="18">
        <f t="shared" si="772"/>
        <v>0</v>
      </c>
      <c r="Y1361" s="17">
        <f t="shared" si="773"/>
        <v>0</v>
      </c>
      <c r="Z1361" s="16"/>
      <c r="AA1361" s="15">
        <f t="shared" si="774"/>
        <v>0</v>
      </c>
      <c r="AB1361" s="14">
        <f t="shared" si="775"/>
        <v>0</v>
      </c>
      <c r="AC1361" s="12"/>
      <c r="AD1361" s="13"/>
      <c r="AE1361" s="12"/>
      <c r="AF1361" s="36" t="s">
        <v>47</v>
      </c>
      <c r="AG1361" s="35">
        <f>D1358</f>
        <v>42665</v>
      </c>
      <c r="AH1361" s="5" t="s">
        <v>0</v>
      </c>
      <c r="AI1361" s="4"/>
    </row>
    <row r="1362" spans="1:35" ht="15" customHeight="1" x14ac:dyDescent="0.25">
      <c r="A1362" s="221"/>
      <c r="B1362" s="240"/>
      <c r="C1362" s="274">
        <v>4640</v>
      </c>
      <c r="D1362" s="275">
        <v>42665</v>
      </c>
      <c r="E1362" s="276">
        <v>0.74</v>
      </c>
      <c r="F1362" s="277" t="s">
        <v>13</v>
      </c>
      <c r="G1362" s="227"/>
      <c r="H1362" s="227"/>
      <c r="I1362" s="227"/>
      <c r="J1362" s="227"/>
      <c r="K1362" s="315" t="s">
        <v>807</v>
      </c>
      <c r="L1362" s="26"/>
      <c r="M1362" s="25"/>
      <c r="N1362" s="23" t="str">
        <f t="shared" si="768"/>
        <v/>
      </c>
      <c r="O1362" s="23" t="str">
        <f t="shared" si="769"/>
        <v>◄</v>
      </c>
      <c r="P1362" s="24"/>
      <c r="Q1362" s="21"/>
      <c r="R1362" s="23" t="str">
        <f t="shared" si="770"/>
        <v/>
      </c>
      <c r="S1362" s="23" t="str">
        <f t="shared" si="771"/>
        <v>◄</v>
      </c>
      <c r="T1362" s="22"/>
      <c r="U1362" s="21"/>
      <c r="V1362" s="20"/>
      <c r="W1362" s="19"/>
      <c r="X1362" s="18">
        <f t="shared" si="772"/>
        <v>0</v>
      </c>
      <c r="Y1362" s="17">
        <f t="shared" si="773"/>
        <v>0</v>
      </c>
      <c r="Z1362" s="16"/>
      <c r="AA1362" s="15">
        <f t="shared" si="774"/>
        <v>0</v>
      </c>
      <c r="AB1362" s="14">
        <f t="shared" si="775"/>
        <v>0</v>
      </c>
      <c r="AC1362" s="12"/>
      <c r="AD1362" s="13"/>
      <c r="AE1362" s="12"/>
      <c r="AF1362" s="11"/>
      <c r="AG1362" s="11"/>
      <c r="AH1362" s="5" t="s">
        <v>0</v>
      </c>
      <c r="AI1362" s="4"/>
    </row>
    <row r="1363" spans="1:35" ht="15" customHeight="1" x14ac:dyDescent="0.25">
      <c r="A1363" s="221"/>
      <c r="B1363" s="240"/>
      <c r="C1363" s="274">
        <v>4641</v>
      </c>
      <c r="D1363" s="275">
        <v>42665</v>
      </c>
      <c r="E1363" s="276">
        <v>0.74</v>
      </c>
      <c r="F1363" s="277" t="s">
        <v>13</v>
      </c>
      <c r="G1363" s="227"/>
      <c r="H1363" s="227"/>
      <c r="I1363" s="227"/>
      <c r="J1363" s="227"/>
      <c r="K1363" s="315" t="s">
        <v>806</v>
      </c>
      <c r="L1363" s="26"/>
      <c r="M1363" s="25"/>
      <c r="N1363" s="23" t="str">
        <f t="shared" si="768"/>
        <v/>
      </c>
      <c r="O1363" s="23" t="str">
        <f t="shared" si="769"/>
        <v>◄</v>
      </c>
      <c r="P1363" s="24"/>
      <c r="Q1363" s="21"/>
      <c r="R1363" s="23" t="str">
        <f t="shared" si="770"/>
        <v/>
      </c>
      <c r="S1363" s="23" t="str">
        <f t="shared" si="771"/>
        <v>◄</v>
      </c>
      <c r="T1363" s="22"/>
      <c r="U1363" s="21"/>
      <c r="V1363" s="20"/>
      <c r="W1363" s="19"/>
      <c r="X1363" s="18">
        <f t="shared" si="772"/>
        <v>0</v>
      </c>
      <c r="Y1363" s="17">
        <f t="shared" si="773"/>
        <v>0</v>
      </c>
      <c r="Z1363" s="16"/>
      <c r="AA1363" s="15">
        <f t="shared" si="774"/>
        <v>0</v>
      </c>
      <c r="AB1363" s="14">
        <f t="shared" si="775"/>
        <v>0</v>
      </c>
      <c r="AC1363" s="12"/>
      <c r="AD1363" s="13"/>
      <c r="AE1363" s="12"/>
      <c r="AF1363" s="11"/>
      <c r="AG1363" s="11"/>
      <c r="AH1363" s="5" t="s">
        <v>0</v>
      </c>
      <c r="AI1363" s="4"/>
    </row>
    <row r="1364" spans="1:35" ht="28.8" customHeight="1" x14ac:dyDescent="0.25">
      <c r="A1364" s="221"/>
      <c r="B1364" s="240"/>
      <c r="C1364" s="274">
        <v>4642</v>
      </c>
      <c r="D1364" s="275">
        <v>42665</v>
      </c>
      <c r="E1364" s="276">
        <v>0.74</v>
      </c>
      <c r="F1364" s="277" t="s">
        <v>13</v>
      </c>
      <c r="G1364" s="227"/>
      <c r="H1364" s="227"/>
      <c r="I1364" s="227"/>
      <c r="J1364" s="227"/>
      <c r="K1364" s="228" t="s">
        <v>805</v>
      </c>
      <c r="L1364" s="26"/>
      <c r="M1364" s="25"/>
      <c r="N1364" s="23" t="str">
        <f t="shared" si="768"/>
        <v/>
      </c>
      <c r="O1364" s="23" t="str">
        <f t="shared" si="769"/>
        <v>◄</v>
      </c>
      <c r="P1364" s="24"/>
      <c r="Q1364" s="21"/>
      <c r="R1364" s="23" t="str">
        <f t="shared" si="770"/>
        <v/>
      </c>
      <c r="S1364" s="23" t="str">
        <f t="shared" si="771"/>
        <v>◄</v>
      </c>
      <c r="T1364" s="22"/>
      <c r="U1364" s="21"/>
      <c r="V1364" s="20"/>
      <c r="W1364" s="19"/>
      <c r="X1364" s="18">
        <f t="shared" si="772"/>
        <v>0</v>
      </c>
      <c r="Y1364" s="17">
        <f t="shared" si="773"/>
        <v>0</v>
      </c>
      <c r="Z1364" s="16"/>
      <c r="AA1364" s="15">
        <f t="shared" si="774"/>
        <v>0</v>
      </c>
      <c r="AB1364" s="14">
        <f t="shared" si="775"/>
        <v>0</v>
      </c>
      <c r="AC1364" s="12"/>
      <c r="AD1364" s="13"/>
      <c r="AE1364" s="12"/>
      <c r="AF1364" s="11"/>
      <c r="AG1364" s="11"/>
      <c r="AH1364" s="5" t="s">
        <v>0</v>
      </c>
      <c r="AI1364" s="4"/>
    </row>
    <row r="1365" spans="1:35" ht="15" customHeight="1" x14ac:dyDescent="0.25">
      <c r="A1365" s="221"/>
      <c r="B1365" s="240"/>
      <c r="C1365" s="274">
        <v>4643</v>
      </c>
      <c r="D1365" s="275">
        <v>42665</v>
      </c>
      <c r="E1365" s="276">
        <v>0.74</v>
      </c>
      <c r="F1365" s="277" t="s">
        <v>13</v>
      </c>
      <c r="G1365" s="227"/>
      <c r="H1365" s="227"/>
      <c r="I1365" s="227"/>
      <c r="J1365" s="227"/>
      <c r="K1365" s="315" t="s">
        <v>804</v>
      </c>
      <c r="L1365" s="26"/>
      <c r="M1365" s="25"/>
      <c r="N1365" s="23" t="str">
        <f t="shared" si="768"/>
        <v/>
      </c>
      <c r="O1365" s="23" t="str">
        <f t="shared" si="769"/>
        <v>◄</v>
      </c>
      <c r="P1365" s="24"/>
      <c r="Q1365" s="21"/>
      <c r="R1365" s="23" t="str">
        <f t="shared" si="770"/>
        <v/>
      </c>
      <c r="S1365" s="23" t="str">
        <f t="shared" si="771"/>
        <v>◄</v>
      </c>
      <c r="T1365" s="22"/>
      <c r="U1365" s="21"/>
      <c r="V1365" s="20"/>
      <c r="W1365" s="19"/>
      <c r="X1365" s="18">
        <f t="shared" si="772"/>
        <v>0</v>
      </c>
      <c r="Y1365" s="17">
        <f t="shared" si="773"/>
        <v>0</v>
      </c>
      <c r="Z1365" s="16"/>
      <c r="AA1365" s="15">
        <f t="shared" si="774"/>
        <v>0</v>
      </c>
      <c r="AB1365" s="14">
        <f t="shared" si="775"/>
        <v>0</v>
      </c>
      <c r="AC1365" s="12"/>
      <c r="AD1365" s="13"/>
      <c r="AE1365" s="12"/>
      <c r="AF1365" s="11"/>
      <c r="AG1365" s="11"/>
      <c r="AH1365" s="5" t="s">
        <v>0</v>
      </c>
      <c r="AI1365" s="4"/>
    </row>
    <row r="1366" spans="1:35" ht="15" customHeight="1" x14ac:dyDescent="0.25">
      <c r="A1366" s="221"/>
      <c r="B1366" s="240"/>
      <c r="C1366" s="274">
        <v>4644</v>
      </c>
      <c r="D1366" s="275">
        <v>42665</v>
      </c>
      <c r="E1366" s="276">
        <v>0.74</v>
      </c>
      <c r="F1366" s="277" t="s">
        <v>13</v>
      </c>
      <c r="G1366" s="227"/>
      <c r="H1366" s="227"/>
      <c r="I1366" s="227"/>
      <c r="J1366" s="227"/>
      <c r="K1366" s="315" t="s">
        <v>803</v>
      </c>
      <c r="L1366" s="26"/>
      <c r="M1366" s="25"/>
      <c r="N1366" s="23" t="str">
        <f t="shared" si="768"/>
        <v/>
      </c>
      <c r="O1366" s="23" t="str">
        <f t="shared" si="769"/>
        <v>◄</v>
      </c>
      <c r="P1366" s="24"/>
      <c r="Q1366" s="21"/>
      <c r="R1366" s="23" t="str">
        <f t="shared" si="770"/>
        <v/>
      </c>
      <c r="S1366" s="23" t="str">
        <f t="shared" si="771"/>
        <v>◄</v>
      </c>
      <c r="T1366" s="22"/>
      <c r="U1366" s="21"/>
      <c r="V1366" s="20"/>
      <c r="W1366" s="19"/>
      <c r="X1366" s="18">
        <f t="shared" si="772"/>
        <v>0</v>
      </c>
      <c r="Y1366" s="17">
        <f t="shared" si="773"/>
        <v>0</v>
      </c>
      <c r="Z1366" s="16"/>
      <c r="AA1366" s="15">
        <f t="shared" si="774"/>
        <v>0</v>
      </c>
      <c r="AB1366" s="14">
        <f t="shared" si="775"/>
        <v>0</v>
      </c>
      <c r="AC1366" s="12"/>
      <c r="AD1366" s="13"/>
      <c r="AE1366" s="12"/>
      <c r="AF1366" s="11"/>
      <c r="AG1366" s="11"/>
      <c r="AH1366" s="5" t="s">
        <v>0</v>
      </c>
      <c r="AI1366" s="4"/>
    </row>
    <row r="1367" spans="1:35" ht="15" customHeight="1" x14ac:dyDescent="0.25">
      <c r="A1367" s="221"/>
      <c r="B1367" s="240"/>
      <c r="C1367" s="274">
        <v>4645</v>
      </c>
      <c r="D1367" s="275">
        <v>42665</v>
      </c>
      <c r="E1367" s="276">
        <v>0.74</v>
      </c>
      <c r="F1367" s="277" t="s">
        <v>13</v>
      </c>
      <c r="G1367" s="227"/>
      <c r="H1367" s="227"/>
      <c r="I1367" s="227"/>
      <c r="J1367" s="227"/>
      <c r="K1367" s="315" t="s">
        <v>802</v>
      </c>
      <c r="L1367" s="26"/>
      <c r="M1367" s="25"/>
      <c r="N1367" s="23" t="str">
        <f t="shared" si="768"/>
        <v/>
      </c>
      <c r="O1367" s="23" t="str">
        <f t="shared" si="769"/>
        <v>◄</v>
      </c>
      <c r="P1367" s="24"/>
      <c r="Q1367" s="21"/>
      <c r="R1367" s="23" t="str">
        <f t="shared" si="770"/>
        <v/>
      </c>
      <c r="S1367" s="23" t="str">
        <f t="shared" si="771"/>
        <v>◄</v>
      </c>
      <c r="T1367" s="22"/>
      <c r="U1367" s="21"/>
      <c r="V1367" s="20"/>
      <c r="W1367" s="19"/>
      <c r="X1367" s="18">
        <f t="shared" si="772"/>
        <v>0</v>
      </c>
      <c r="Y1367" s="17">
        <f t="shared" si="773"/>
        <v>0</v>
      </c>
      <c r="Z1367" s="16"/>
      <c r="AA1367" s="15">
        <f t="shared" si="774"/>
        <v>0</v>
      </c>
      <c r="AB1367" s="14">
        <f t="shared" si="775"/>
        <v>0</v>
      </c>
      <c r="AC1367" s="12"/>
      <c r="AD1367" s="13"/>
      <c r="AE1367" s="12"/>
      <c r="AF1367" s="11"/>
      <c r="AG1367" s="11"/>
      <c r="AH1367" s="5" t="s">
        <v>0</v>
      </c>
      <c r="AI1367" s="4"/>
    </row>
    <row r="1368" spans="1:35" ht="15" customHeight="1" x14ac:dyDescent="0.25">
      <c r="A1368" s="221"/>
      <c r="B1368" s="240"/>
      <c r="C1368" s="320" t="s">
        <v>801</v>
      </c>
      <c r="D1368" s="275">
        <v>42665</v>
      </c>
      <c r="E1368" s="276">
        <v>1.48</v>
      </c>
      <c r="F1368" s="277" t="s">
        <v>13</v>
      </c>
      <c r="G1368" s="227"/>
      <c r="H1368" s="227"/>
      <c r="I1368" s="274" t="s">
        <v>799</v>
      </c>
      <c r="J1368" s="274">
        <v>4637</v>
      </c>
      <c r="K1368" s="323" t="s">
        <v>324</v>
      </c>
      <c r="L1368" s="26"/>
      <c r="M1368" s="25"/>
      <c r="N1368" s="23" t="str">
        <f t="shared" si="768"/>
        <v/>
      </c>
      <c r="O1368" s="23" t="str">
        <f t="shared" si="769"/>
        <v>◄</v>
      </c>
      <c r="P1368" s="24"/>
      <c r="Q1368" s="21"/>
      <c r="R1368" s="23" t="str">
        <f t="shared" si="770"/>
        <v/>
      </c>
      <c r="S1368" s="23" t="str">
        <f t="shared" si="771"/>
        <v>◄</v>
      </c>
      <c r="T1368" s="22"/>
      <c r="U1368" s="21"/>
      <c r="V1368" s="20"/>
      <c r="W1368" s="19"/>
      <c r="X1368" s="18">
        <f t="shared" si="772"/>
        <v>0</v>
      </c>
      <c r="Y1368" s="17">
        <f t="shared" si="773"/>
        <v>0</v>
      </c>
      <c r="Z1368" s="16"/>
      <c r="AA1368" s="15">
        <f t="shared" si="774"/>
        <v>0</v>
      </c>
      <c r="AB1368" s="14">
        <f t="shared" si="775"/>
        <v>0</v>
      </c>
      <c r="AC1368" s="12"/>
      <c r="AD1368" s="13"/>
      <c r="AE1368" s="12"/>
      <c r="AF1368" s="11"/>
      <c r="AG1368" s="11"/>
      <c r="AH1368" s="5" t="s">
        <v>0</v>
      </c>
      <c r="AI1368" s="4"/>
    </row>
    <row r="1369" spans="1:35" ht="15" customHeight="1" x14ac:dyDescent="0.25">
      <c r="A1369" s="221"/>
      <c r="B1369" s="240"/>
      <c r="C1369" s="320" t="s">
        <v>800</v>
      </c>
      <c r="D1369" s="275">
        <v>42665</v>
      </c>
      <c r="E1369" s="276">
        <v>1.48</v>
      </c>
      <c r="F1369" s="277" t="s">
        <v>13</v>
      </c>
      <c r="G1369" s="227"/>
      <c r="H1369" s="227"/>
      <c r="I1369" s="274" t="s">
        <v>799</v>
      </c>
      <c r="J1369" s="274">
        <v>4638</v>
      </c>
      <c r="K1369" s="323" t="s">
        <v>339</v>
      </c>
      <c r="L1369" s="26"/>
      <c r="M1369" s="25"/>
      <c r="N1369" s="23" t="str">
        <f t="shared" si="768"/>
        <v/>
      </c>
      <c r="O1369" s="23" t="str">
        <f t="shared" si="769"/>
        <v>◄</v>
      </c>
      <c r="P1369" s="24"/>
      <c r="Q1369" s="21"/>
      <c r="R1369" s="23" t="str">
        <f t="shared" si="770"/>
        <v/>
      </c>
      <c r="S1369" s="23" t="str">
        <f t="shared" si="771"/>
        <v>◄</v>
      </c>
      <c r="T1369" s="22"/>
      <c r="U1369" s="21"/>
      <c r="V1369" s="20"/>
      <c r="W1369" s="19"/>
      <c r="X1369" s="18">
        <f t="shared" si="772"/>
        <v>0</v>
      </c>
      <c r="Y1369" s="17">
        <f t="shared" si="773"/>
        <v>0</v>
      </c>
      <c r="Z1369" s="16"/>
      <c r="AA1369" s="15">
        <f t="shared" si="774"/>
        <v>0</v>
      </c>
      <c r="AB1369" s="14">
        <f t="shared" si="775"/>
        <v>0</v>
      </c>
      <c r="AC1369" s="12"/>
      <c r="AD1369" s="13"/>
      <c r="AE1369" s="12"/>
      <c r="AF1369" s="11"/>
      <c r="AG1369" s="11"/>
      <c r="AH1369" s="5" t="s">
        <v>0</v>
      </c>
      <c r="AI1369" s="4"/>
    </row>
    <row r="1370" spans="1:35" ht="15" customHeight="1" x14ac:dyDescent="0.25">
      <c r="A1370" s="221"/>
      <c r="B1370" s="240"/>
      <c r="C1370" s="320" t="s">
        <v>798</v>
      </c>
      <c r="D1370" s="275">
        <v>42665</v>
      </c>
      <c r="E1370" s="276">
        <v>1.48</v>
      </c>
      <c r="F1370" s="277" t="s">
        <v>13</v>
      </c>
      <c r="G1370" s="227"/>
      <c r="H1370" s="227"/>
      <c r="I1370" s="274">
        <v>4640</v>
      </c>
      <c r="J1370" s="274">
        <v>4641</v>
      </c>
      <c r="K1370" s="323" t="s">
        <v>339</v>
      </c>
      <c r="L1370" s="26"/>
      <c r="M1370" s="25"/>
      <c r="N1370" s="23" t="str">
        <f t="shared" si="768"/>
        <v/>
      </c>
      <c r="O1370" s="23" t="str">
        <f t="shared" si="769"/>
        <v>◄</v>
      </c>
      <c r="P1370" s="24"/>
      <c r="Q1370" s="21"/>
      <c r="R1370" s="23" t="str">
        <f t="shared" si="770"/>
        <v/>
      </c>
      <c r="S1370" s="23" t="str">
        <f t="shared" si="771"/>
        <v>◄</v>
      </c>
      <c r="T1370" s="22"/>
      <c r="U1370" s="21"/>
      <c r="V1370" s="20"/>
      <c r="W1370" s="19"/>
      <c r="X1370" s="18">
        <f t="shared" si="772"/>
        <v>0</v>
      </c>
      <c r="Y1370" s="17">
        <f t="shared" si="773"/>
        <v>0</v>
      </c>
      <c r="Z1370" s="16"/>
      <c r="AA1370" s="15">
        <f t="shared" si="774"/>
        <v>0</v>
      </c>
      <c r="AB1370" s="14">
        <f t="shared" si="775"/>
        <v>0</v>
      </c>
      <c r="AC1370" s="12"/>
      <c r="AD1370" s="13"/>
      <c r="AE1370" s="12"/>
      <c r="AF1370" s="11"/>
      <c r="AG1370" s="11"/>
      <c r="AH1370" s="5" t="s">
        <v>0</v>
      </c>
      <c r="AI1370" s="4"/>
    </row>
    <row r="1371" spans="1:35" ht="15" customHeight="1" x14ac:dyDescent="0.25">
      <c r="A1371" s="221"/>
      <c r="B1371" s="240"/>
      <c r="C1371" s="320" t="s">
        <v>797</v>
      </c>
      <c r="D1371" s="275">
        <v>42665</v>
      </c>
      <c r="E1371" s="276">
        <v>2.96</v>
      </c>
      <c r="F1371" s="277" t="s">
        <v>13</v>
      </c>
      <c r="G1371" s="227"/>
      <c r="H1371" s="274">
        <v>4642</v>
      </c>
      <c r="I1371" s="167" t="s">
        <v>0</v>
      </c>
      <c r="J1371" s="274">
        <v>4645</v>
      </c>
      <c r="K1371" s="323" t="s">
        <v>796</v>
      </c>
      <c r="L1371" s="26"/>
      <c r="M1371" s="25"/>
      <c r="N1371" s="23" t="str">
        <f t="shared" si="768"/>
        <v/>
      </c>
      <c r="O1371" s="23" t="str">
        <f t="shared" si="769"/>
        <v>◄</v>
      </c>
      <c r="P1371" s="24"/>
      <c r="Q1371" s="21"/>
      <c r="R1371" s="23" t="str">
        <f t="shared" si="770"/>
        <v/>
      </c>
      <c r="S1371" s="23" t="str">
        <f t="shared" si="771"/>
        <v>◄</v>
      </c>
      <c r="T1371" s="22"/>
      <c r="U1371" s="21"/>
      <c r="V1371" s="20"/>
      <c r="W1371" s="19"/>
      <c r="X1371" s="18">
        <f t="shared" si="772"/>
        <v>0</v>
      </c>
      <c r="Y1371" s="17">
        <f t="shared" si="773"/>
        <v>0</v>
      </c>
      <c r="Z1371" s="16"/>
      <c r="AA1371" s="15">
        <f t="shared" si="774"/>
        <v>0</v>
      </c>
      <c r="AB1371" s="14">
        <f t="shared" si="775"/>
        <v>0</v>
      </c>
      <c r="AC1371" s="12"/>
      <c r="AD1371" s="13"/>
      <c r="AE1371" s="12"/>
      <c r="AF1371" s="11"/>
      <c r="AG1371" s="11"/>
      <c r="AH1371" s="5" t="s">
        <v>0</v>
      </c>
      <c r="AI1371" s="4"/>
    </row>
    <row r="1372" spans="1:35" ht="15" customHeight="1" thickBot="1" x14ac:dyDescent="0.3">
      <c r="A1372" s="221"/>
      <c r="B1372" s="374" t="s">
        <v>795</v>
      </c>
      <c r="C1372" s="367"/>
      <c r="D1372" s="314">
        <v>42665</v>
      </c>
      <c r="E1372" s="276">
        <v>7.4000000000000012</v>
      </c>
      <c r="F1372" s="277" t="s">
        <v>13</v>
      </c>
      <c r="G1372" s="227"/>
      <c r="H1372" s="227"/>
      <c r="I1372" s="227"/>
      <c r="J1372" s="227"/>
      <c r="K1372" s="237" t="s">
        <v>794</v>
      </c>
      <c r="L1372" s="26"/>
      <c r="M1372" s="25"/>
      <c r="N1372" s="23" t="str">
        <f t="shared" si="768"/>
        <v/>
      </c>
      <c r="O1372" s="23" t="str">
        <f t="shared" si="769"/>
        <v>◄</v>
      </c>
      <c r="P1372" s="24"/>
      <c r="Q1372" s="21"/>
      <c r="R1372" s="23" t="str">
        <f t="shared" si="770"/>
        <v/>
      </c>
      <c r="S1372" s="23" t="str">
        <f t="shared" si="771"/>
        <v>◄</v>
      </c>
      <c r="T1372" s="22"/>
      <c r="U1372" s="21"/>
      <c r="V1372" s="20"/>
      <c r="W1372" s="19"/>
      <c r="X1372" s="18">
        <f t="shared" si="772"/>
        <v>0</v>
      </c>
      <c r="Y1372" s="17">
        <f t="shared" si="773"/>
        <v>0</v>
      </c>
      <c r="Z1372" s="16"/>
      <c r="AA1372" s="15">
        <f t="shared" si="774"/>
        <v>0</v>
      </c>
      <c r="AB1372" s="14">
        <f t="shared" si="775"/>
        <v>0</v>
      </c>
      <c r="AC1372" s="12"/>
      <c r="AD1372" s="13"/>
      <c r="AE1372" s="12"/>
      <c r="AF1372" s="11"/>
      <c r="AG1372" s="11"/>
      <c r="AH1372" s="5" t="s">
        <v>0</v>
      </c>
      <c r="AI1372" s="4"/>
    </row>
    <row r="1373" spans="1:35" ht="15" customHeight="1" thickTop="1" thickBot="1" x14ac:dyDescent="0.25">
      <c r="A1373" s="214">
        <f>ROWS(A1374:A1376)-1</f>
        <v>2</v>
      </c>
      <c r="B1373" s="334" t="s">
        <v>793</v>
      </c>
      <c r="C1373" s="334"/>
      <c r="D1373" s="334"/>
      <c r="E1373" s="334"/>
      <c r="F1373" s="335"/>
      <c r="G1373" s="334"/>
      <c r="H1373" s="334"/>
      <c r="I1373" s="334"/>
      <c r="J1373" s="334"/>
      <c r="K1373" s="333"/>
      <c r="L1373" s="6">
        <v>42665</v>
      </c>
      <c r="M1373" s="9" t="s">
        <v>792</v>
      </c>
      <c r="N1373" s="23"/>
      <c r="O1373" s="33" t="str">
        <f>IF(COUNTIF(N1374:N1376,"?")&gt;0,"?",IF(AND(P1373="◄",Q1373="►"),"◄►",IF(P1373="◄","◄",IF(Q1373="►","►",""))))</f>
        <v>◄</v>
      </c>
      <c r="P1373" s="32" t="str">
        <f>IF(SUM(P1374:P1376)+1=ROWS(P1374:P1376)-COUNTIF(P1374:P1376,"-"),"","◄")</f>
        <v>◄</v>
      </c>
      <c r="Q1373" s="31" t="str">
        <f>IF(SUM(Q1374:Q1376)&gt;0,"►","")</f>
        <v/>
      </c>
      <c r="R1373" s="23"/>
      <c r="S1373" s="33" t="str">
        <f>IF(COUNTIF(R1374:R1376,"?")&gt;0,"?",IF(AND(T1373="◄",U1373="►"),"◄►",IF(T1373="◄","◄",IF(U1373="►","►",""))))</f>
        <v>◄</v>
      </c>
      <c r="T1373" s="32" t="str">
        <f>IF(SUM(T1374:T1376)+1=ROWS(T1374:T1376)-COUNTIF(T1374:T1376,"-"),"","◄")</f>
        <v>◄</v>
      </c>
      <c r="U1373" s="31" t="str">
        <f>IF(SUM(U1374:U1376)&gt;0,"►","")</f>
        <v/>
      </c>
      <c r="V1373" s="10">
        <f>ROWS(V1374:V1376)-1</f>
        <v>2</v>
      </c>
      <c r="W1373" s="30">
        <f>SUM(W1374:W1376)-W1376</f>
        <v>0</v>
      </c>
      <c r="X1373" s="29" t="s">
        <v>17</v>
      </c>
      <c r="Y1373" s="28"/>
      <c r="Z1373" s="30">
        <f>SUM(Z1374:Z1376)-Z1376</f>
        <v>0</v>
      </c>
      <c r="AA1373" s="29" t="s">
        <v>17</v>
      </c>
      <c r="AB1373" s="28"/>
      <c r="AC1373" s="12"/>
      <c r="AD1373" s="13"/>
      <c r="AE1373" s="12"/>
      <c r="AF1373" s="11"/>
      <c r="AG1373" s="11"/>
      <c r="AH1373" s="5" t="s">
        <v>0</v>
      </c>
      <c r="AI1373" s="4"/>
    </row>
    <row r="1374" spans="1:35" ht="15" customHeight="1" x14ac:dyDescent="0.25">
      <c r="A1374" s="221"/>
      <c r="B1374" s="240"/>
      <c r="C1374" s="367" t="s">
        <v>790</v>
      </c>
      <c r="D1374" s="275">
        <v>42665</v>
      </c>
      <c r="E1374" s="276">
        <v>0.74</v>
      </c>
      <c r="F1374" s="277" t="s">
        <v>13</v>
      </c>
      <c r="G1374" s="227"/>
      <c r="H1374" s="227"/>
      <c r="I1374" s="227"/>
      <c r="J1374" s="227"/>
      <c r="K1374" s="228" t="s">
        <v>791</v>
      </c>
      <c r="L1374" s="26"/>
      <c r="M1374" s="25"/>
      <c r="N1374" s="23" t="str">
        <f>IF(O1374="?","?","")</f>
        <v/>
      </c>
      <c r="O1374" s="23" t="str">
        <f>IF(AND(P1374="",Q1374&gt;0),"?",IF(P1374="","◄",IF(Q1374&gt;=1,"►","")))</f>
        <v>◄</v>
      </c>
      <c r="P1374" s="24"/>
      <c r="Q1374" s="21"/>
      <c r="R1374" s="23" t="str">
        <f>IF(S1374="?","?","")</f>
        <v/>
      </c>
      <c r="S1374" s="23" t="str">
        <f>IF(AND(T1374="",U1374&gt;0),"?",IF(T1374="","◄",IF(U1374&gt;=1,"►","")))</f>
        <v>◄</v>
      </c>
      <c r="T1374" s="22"/>
      <c r="U1374" s="21"/>
      <c r="V1374" s="20"/>
      <c r="W1374" s="19"/>
      <c r="X1374" s="18">
        <f>(P1374*W1374)</f>
        <v>0</v>
      </c>
      <c r="Y1374" s="17">
        <f>(Q1374*X1374)</f>
        <v>0</v>
      </c>
      <c r="Z1374" s="16"/>
      <c r="AA1374" s="15">
        <f>(T1374*Z1374)</f>
        <v>0</v>
      </c>
      <c r="AB1374" s="14">
        <f>(U1374*AA1374)</f>
        <v>0</v>
      </c>
      <c r="AC1374" s="12"/>
      <c r="AD1374" s="13"/>
      <c r="AE1374" s="12"/>
      <c r="AF1374" s="11"/>
      <c r="AG1374" s="11"/>
      <c r="AH1374" s="5" t="s">
        <v>0</v>
      </c>
      <c r="AI1374" s="4"/>
    </row>
    <row r="1375" spans="1:35" ht="15" customHeight="1" thickBot="1" x14ac:dyDescent="0.3">
      <c r="A1375" s="221"/>
      <c r="B1375" s="369" t="s">
        <v>57</v>
      </c>
      <c r="C1375" s="375" t="s">
        <v>790</v>
      </c>
      <c r="D1375" s="224">
        <v>40250</v>
      </c>
      <c r="E1375" s="371">
        <v>7.4</v>
      </c>
      <c r="F1375" s="277" t="s">
        <v>13</v>
      </c>
      <c r="G1375" s="227"/>
      <c r="H1375" s="227"/>
      <c r="I1375" s="227"/>
      <c r="J1375" s="227"/>
      <c r="K1375" s="237" t="s">
        <v>789</v>
      </c>
      <c r="L1375" s="26"/>
      <c r="M1375" s="47" t="s">
        <v>788</v>
      </c>
      <c r="N1375" s="23" t="str">
        <f>IF(O1375="?","?","")</f>
        <v/>
      </c>
      <c r="O1375" s="23" t="str">
        <f>IF(AND(P1375="",Q1375&gt;0),"?",IF(P1375="","◄",IF(Q1375&gt;=1,"►","")))</f>
        <v>◄</v>
      </c>
      <c r="P1375" s="24"/>
      <c r="Q1375" s="21"/>
      <c r="R1375" s="23" t="str">
        <f>IF(S1375="?","?","")</f>
        <v/>
      </c>
      <c r="S1375" s="23" t="str">
        <f>IF(AND(T1375="",U1375&gt;0),"?",IF(T1375="","◄",IF(U1375&gt;=1,"►","")))</f>
        <v>◄</v>
      </c>
      <c r="T1375" s="22"/>
      <c r="U1375" s="21"/>
      <c r="V1375" s="20"/>
      <c r="W1375" s="19"/>
      <c r="X1375" s="18">
        <f>(P1375*W1375)</f>
        <v>0</v>
      </c>
      <c r="Y1375" s="17">
        <f>(Q1375*X1375)</f>
        <v>0</v>
      </c>
      <c r="Z1375" s="16"/>
      <c r="AA1375" s="15">
        <f>(T1375*Z1375)</f>
        <v>0</v>
      </c>
      <c r="AB1375" s="14">
        <f>(U1375*AA1375)</f>
        <v>0</v>
      </c>
      <c r="AC1375" s="12"/>
      <c r="AD1375" s="13"/>
      <c r="AE1375" s="12"/>
      <c r="AF1375" s="11"/>
      <c r="AG1375" s="11"/>
      <c r="AH1375" s="5" t="s">
        <v>0</v>
      </c>
      <c r="AI1375" s="4"/>
    </row>
    <row r="1376" spans="1:35" ht="15" customHeight="1" thickTop="1" thickBot="1" x14ac:dyDescent="0.25">
      <c r="A1376" s="214">
        <f>ROWS(A1377:A1384)-1</f>
        <v>7</v>
      </c>
      <c r="B1376" s="334" t="s">
        <v>787</v>
      </c>
      <c r="C1376" s="334"/>
      <c r="D1376" s="334"/>
      <c r="E1376" s="334"/>
      <c r="F1376" s="335"/>
      <c r="G1376" s="334"/>
      <c r="H1376" s="334"/>
      <c r="I1376" s="334"/>
      <c r="J1376" s="334"/>
      <c r="K1376" s="333"/>
      <c r="L1376" s="6">
        <v>42665</v>
      </c>
      <c r="M1376" s="9" t="s">
        <v>786</v>
      </c>
      <c r="N1376" s="23"/>
      <c r="O1376" s="33" t="str">
        <f>IF(COUNTIF(N1377:N1384,"?")&gt;0,"?",IF(AND(P1376="◄",Q1376="►"),"◄►",IF(P1376="◄","◄",IF(Q1376="►","►",""))))</f>
        <v>◄</v>
      </c>
      <c r="P1376" s="32" t="str">
        <f>IF(SUM(P1377:P1384)+1=ROWS(P1377:P1384)-COUNTIF(P1377:P1384,"-"),"","◄")</f>
        <v>◄</v>
      </c>
      <c r="Q1376" s="31" t="str">
        <f>IF(SUM(Q1377:Q1384)&gt;0,"►","")</f>
        <v/>
      </c>
      <c r="R1376" s="23"/>
      <c r="S1376" s="33" t="str">
        <f>IF(COUNTIF(R1377:R1384,"?")&gt;0,"?",IF(AND(T1376="◄",U1376="►"),"◄►",IF(T1376="◄","◄",IF(U1376="►","►",""))))</f>
        <v>◄</v>
      </c>
      <c r="T1376" s="32" t="str">
        <f>IF(SUM(T1377:T1384)+1=ROWS(T1377:T1384)-COUNTIF(T1377:T1384,"-"),"","◄")</f>
        <v>◄</v>
      </c>
      <c r="U1376" s="31" t="str">
        <f>IF(SUM(U1377:U1384)&gt;0,"►","")</f>
        <v/>
      </c>
      <c r="V1376" s="10">
        <f>ROWS(V1377:V1384)-1</f>
        <v>7</v>
      </c>
      <c r="W1376" s="30">
        <f>SUM(W1377:W1384)-W1384</f>
        <v>0</v>
      </c>
      <c r="X1376" s="29" t="s">
        <v>17</v>
      </c>
      <c r="Y1376" s="28"/>
      <c r="Z1376" s="30">
        <f>SUM(Z1377:Z1384)-Z1384</f>
        <v>0</v>
      </c>
      <c r="AA1376" s="29" t="s">
        <v>17</v>
      </c>
      <c r="AB1376" s="28"/>
      <c r="AC1376" s="12"/>
      <c r="AD1376" s="13"/>
      <c r="AE1376" s="12"/>
      <c r="AF1376" s="11"/>
      <c r="AG1376" s="11"/>
      <c r="AH1376" s="5" t="s">
        <v>0</v>
      </c>
      <c r="AI1376" s="4"/>
    </row>
    <row r="1377" spans="1:35" ht="15" customHeight="1" x14ac:dyDescent="0.25">
      <c r="A1377" s="221"/>
      <c r="B1377" s="240"/>
      <c r="C1377" s="367" t="s">
        <v>779</v>
      </c>
      <c r="D1377" s="275">
        <v>42665</v>
      </c>
      <c r="E1377" s="276">
        <v>1.1299999999999999</v>
      </c>
      <c r="F1377" s="342" t="s">
        <v>2</v>
      </c>
      <c r="G1377" s="227"/>
      <c r="H1377" s="227"/>
      <c r="I1377" s="227"/>
      <c r="J1377" s="227"/>
      <c r="K1377" s="315" t="s">
        <v>785</v>
      </c>
      <c r="L1377" s="26"/>
      <c r="M1377" s="25"/>
      <c r="N1377" s="23" t="str">
        <f t="shared" ref="N1377:N1383" si="776">IF(O1377="?","?","")</f>
        <v/>
      </c>
      <c r="O1377" s="23" t="str">
        <f t="shared" ref="O1377:O1383" si="777">IF(AND(P1377="",Q1377&gt;0),"?",IF(P1377="","◄",IF(Q1377&gt;=1,"►","")))</f>
        <v>◄</v>
      </c>
      <c r="P1377" s="24"/>
      <c r="Q1377" s="21"/>
      <c r="R1377" s="23" t="str">
        <f t="shared" ref="R1377:R1383" si="778">IF(S1377="?","?","")</f>
        <v/>
      </c>
      <c r="S1377" s="23" t="str">
        <f t="shared" ref="S1377:S1383" si="779">IF(AND(T1377="",U1377&gt;0),"?",IF(T1377="","◄",IF(U1377&gt;=1,"►","")))</f>
        <v>◄</v>
      </c>
      <c r="T1377" s="22"/>
      <c r="U1377" s="21"/>
      <c r="V1377" s="20"/>
      <c r="W1377" s="19"/>
      <c r="X1377" s="18">
        <f t="shared" ref="X1377:Y1383" si="780">(P1377*W1377)</f>
        <v>0</v>
      </c>
      <c r="Y1377" s="17">
        <f t="shared" si="780"/>
        <v>0</v>
      </c>
      <c r="Z1377" s="16"/>
      <c r="AA1377" s="15">
        <f t="shared" ref="AA1377:AB1383" si="781">(T1377*Z1377)</f>
        <v>0</v>
      </c>
      <c r="AB1377" s="14">
        <f t="shared" si="781"/>
        <v>0</v>
      </c>
      <c r="AC1377" s="12"/>
      <c r="AD1377" s="13"/>
      <c r="AE1377" s="12"/>
      <c r="AF1377" s="11"/>
      <c r="AG1377" s="11"/>
      <c r="AH1377" s="5" t="s">
        <v>0</v>
      </c>
      <c r="AI1377" s="4"/>
    </row>
    <row r="1378" spans="1:35" ht="15" customHeight="1" x14ac:dyDescent="0.25">
      <c r="A1378" s="221"/>
      <c r="B1378" s="240"/>
      <c r="C1378" s="367">
        <v>4648</v>
      </c>
      <c r="D1378" s="275">
        <v>42665</v>
      </c>
      <c r="E1378" s="276">
        <v>1.1299999999999999</v>
      </c>
      <c r="F1378" s="342" t="s">
        <v>2</v>
      </c>
      <c r="G1378" s="227"/>
      <c r="H1378" s="227"/>
      <c r="I1378" s="227"/>
      <c r="J1378" s="227"/>
      <c r="K1378" s="315" t="s">
        <v>784</v>
      </c>
      <c r="L1378" s="26"/>
      <c r="M1378" s="25"/>
      <c r="N1378" s="23" t="str">
        <f t="shared" si="776"/>
        <v/>
      </c>
      <c r="O1378" s="23" t="str">
        <f t="shared" si="777"/>
        <v>◄</v>
      </c>
      <c r="P1378" s="24"/>
      <c r="Q1378" s="21"/>
      <c r="R1378" s="23" t="str">
        <f t="shared" si="778"/>
        <v/>
      </c>
      <c r="S1378" s="23" t="str">
        <f t="shared" si="779"/>
        <v>◄</v>
      </c>
      <c r="T1378" s="22"/>
      <c r="U1378" s="21"/>
      <c r="V1378" s="20"/>
      <c r="W1378" s="19"/>
      <c r="X1378" s="18">
        <f t="shared" si="780"/>
        <v>0</v>
      </c>
      <c r="Y1378" s="17">
        <f t="shared" si="780"/>
        <v>0</v>
      </c>
      <c r="Z1378" s="16"/>
      <c r="AA1378" s="15">
        <f t="shared" si="781"/>
        <v>0</v>
      </c>
      <c r="AB1378" s="14">
        <f t="shared" si="781"/>
        <v>0</v>
      </c>
      <c r="AC1378" s="12"/>
      <c r="AD1378" s="13"/>
      <c r="AE1378" s="12"/>
      <c r="AF1378" s="11"/>
      <c r="AG1378" s="11"/>
      <c r="AH1378" s="5" t="s">
        <v>0</v>
      </c>
      <c r="AI1378" s="4"/>
    </row>
    <row r="1379" spans="1:35" ht="15" customHeight="1" x14ac:dyDescent="0.25">
      <c r="A1379" s="221"/>
      <c r="B1379" s="240"/>
      <c r="C1379" s="367">
        <v>4649</v>
      </c>
      <c r="D1379" s="275">
        <v>42665</v>
      </c>
      <c r="E1379" s="276">
        <v>1.1299999999999999</v>
      </c>
      <c r="F1379" s="342" t="s">
        <v>2</v>
      </c>
      <c r="G1379" s="227"/>
      <c r="H1379" s="227"/>
      <c r="I1379" s="227"/>
      <c r="J1379" s="227"/>
      <c r="K1379" s="315" t="s">
        <v>783</v>
      </c>
      <c r="L1379" s="26"/>
      <c r="M1379" s="25"/>
      <c r="N1379" s="23" t="str">
        <f t="shared" si="776"/>
        <v/>
      </c>
      <c r="O1379" s="23" t="str">
        <f t="shared" si="777"/>
        <v>◄</v>
      </c>
      <c r="P1379" s="24"/>
      <c r="Q1379" s="21"/>
      <c r="R1379" s="23" t="str">
        <f t="shared" si="778"/>
        <v/>
      </c>
      <c r="S1379" s="23" t="str">
        <f t="shared" si="779"/>
        <v>◄</v>
      </c>
      <c r="T1379" s="22"/>
      <c r="U1379" s="21"/>
      <c r="V1379" s="20"/>
      <c r="W1379" s="19"/>
      <c r="X1379" s="18">
        <f t="shared" si="780"/>
        <v>0</v>
      </c>
      <c r="Y1379" s="17">
        <f t="shared" si="780"/>
        <v>0</v>
      </c>
      <c r="Z1379" s="16"/>
      <c r="AA1379" s="15">
        <f t="shared" si="781"/>
        <v>0</v>
      </c>
      <c r="AB1379" s="14">
        <f t="shared" si="781"/>
        <v>0</v>
      </c>
      <c r="AC1379" s="12"/>
      <c r="AD1379" s="13"/>
      <c r="AE1379" s="12"/>
      <c r="AF1379" s="11"/>
      <c r="AG1379" s="11"/>
      <c r="AH1379" s="5" t="s">
        <v>0</v>
      </c>
      <c r="AI1379" s="4"/>
    </row>
    <row r="1380" spans="1:35" ht="15" customHeight="1" x14ac:dyDescent="0.25">
      <c r="A1380" s="221"/>
      <c r="B1380" s="240"/>
      <c r="C1380" s="367">
        <v>4650</v>
      </c>
      <c r="D1380" s="275">
        <v>42665</v>
      </c>
      <c r="E1380" s="276">
        <v>1.1299999999999999</v>
      </c>
      <c r="F1380" s="342" t="s">
        <v>2</v>
      </c>
      <c r="G1380" s="227"/>
      <c r="H1380" s="227"/>
      <c r="I1380" s="227"/>
      <c r="J1380" s="227"/>
      <c r="K1380" s="315" t="s">
        <v>782</v>
      </c>
      <c r="L1380" s="26"/>
      <c r="M1380" s="25"/>
      <c r="N1380" s="23" t="str">
        <f t="shared" si="776"/>
        <v/>
      </c>
      <c r="O1380" s="23" t="str">
        <f t="shared" si="777"/>
        <v>◄</v>
      </c>
      <c r="P1380" s="24"/>
      <c r="Q1380" s="21"/>
      <c r="R1380" s="23" t="str">
        <f t="shared" si="778"/>
        <v/>
      </c>
      <c r="S1380" s="23" t="str">
        <f t="shared" si="779"/>
        <v>◄</v>
      </c>
      <c r="T1380" s="22"/>
      <c r="U1380" s="21"/>
      <c r="V1380" s="20"/>
      <c r="W1380" s="19"/>
      <c r="X1380" s="18">
        <f t="shared" si="780"/>
        <v>0</v>
      </c>
      <c r="Y1380" s="17">
        <f t="shared" si="780"/>
        <v>0</v>
      </c>
      <c r="Z1380" s="16"/>
      <c r="AA1380" s="15">
        <f t="shared" si="781"/>
        <v>0</v>
      </c>
      <c r="AB1380" s="14">
        <f t="shared" si="781"/>
        <v>0</v>
      </c>
      <c r="AC1380" s="12"/>
      <c r="AD1380" s="13"/>
      <c r="AE1380" s="12"/>
      <c r="AF1380" s="11"/>
      <c r="AG1380" s="11"/>
      <c r="AH1380" s="5" t="s">
        <v>0</v>
      </c>
      <c r="AI1380" s="4"/>
    </row>
    <row r="1381" spans="1:35" ht="15" customHeight="1" x14ac:dyDescent="0.25">
      <c r="A1381" s="221"/>
      <c r="B1381" s="240"/>
      <c r="C1381" s="367">
        <v>4651</v>
      </c>
      <c r="D1381" s="275">
        <v>42665</v>
      </c>
      <c r="E1381" s="276">
        <v>1.1299999999999999</v>
      </c>
      <c r="F1381" s="342" t="s">
        <v>2</v>
      </c>
      <c r="G1381" s="227"/>
      <c r="H1381" s="227"/>
      <c r="I1381" s="227"/>
      <c r="J1381" s="227"/>
      <c r="K1381" s="315" t="s">
        <v>781</v>
      </c>
      <c r="L1381" s="26"/>
      <c r="M1381" s="25"/>
      <c r="N1381" s="23" t="str">
        <f t="shared" si="776"/>
        <v/>
      </c>
      <c r="O1381" s="23" t="str">
        <f t="shared" si="777"/>
        <v>◄</v>
      </c>
      <c r="P1381" s="24"/>
      <c r="Q1381" s="21"/>
      <c r="R1381" s="23" t="str">
        <f t="shared" si="778"/>
        <v/>
      </c>
      <c r="S1381" s="23" t="str">
        <f t="shared" si="779"/>
        <v>◄</v>
      </c>
      <c r="T1381" s="22"/>
      <c r="U1381" s="21"/>
      <c r="V1381" s="20"/>
      <c r="W1381" s="19"/>
      <c r="X1381" s="18">
        <f t="shared" si="780"/>
        <v>0</v>
      </c>
      <c r="Y1381" s="17">
        <f t="shared" si="780"/>
        <v>0</v>
      </c>
      <c r="Z1381" s="16"/>
      <c r="AA1381" s="15">
        <f t="shared" si="781"/>
        <v>0</v>
      </c>
      <c r="AB1381" s="14">
        <f t="shared" si="781"/>
        <v>0</v>
      </c>
      <c r="AC1381" s="12"/>
      <c r="AD1381" s="13"/>
      <c r="AE1381" s="12"/>
      <c r="AF1381" s="11"/>
      <c r="AG1381" s="11"/>
      <c r="AH1381" s="5" t="s">
        <v>0</v>
      </c>
      <c r="AI1381" s="4"/>
    </row>
    <row r="1382" spans="1:35" ht="15" customHeight="1" x14ac:dyDescent="0.25">
      <c r="A1382" s="221"/>
      <c r="B1382" s="240"/>
      <c r="C1382" s="320" t="s">
        <v>780</v>
      </c>
      <c r="D1382" s="275">
        <v>42665</v>
      </c>
      <c r="E1382" s="276">
        <v>5.6499999999999995</v>
      </c>
      <c r="F1382" s="277" t="s">
        <v>13</v>
      </c>
      <c r="G1382" s="227"/>
      <c r="H1382" s="274" t="s">
        <v>779</v>
      </c>
      <c r="I1382" s="167" t="s">
        <v>0</v>
      </c>
      <c r="J1382" s="274">
        <v>4651</v>
      </c>
      <c r="K1382" s="323" t="s">
        <v>778</v>
      </c>
      <c r="L1382" s="26"/>
      <c r="M1382" s="25"/>
      <c r="N1382" s="23" t="str">
        <f t="shared" si="776"/>
        <v/>
      </c>
      <c r="O1382" s="23" t="str">
        <f t="shared" si="777"/>
        <v>◄</v>
      </c>
      <c r="P1382" s="24"/>
      <c r="Q1382" s="21"/>
      <c r="R1382" s="23" t="str">
        <f t="shared" si="778"/>
        <v/>
      </c>
      <c r="S1382" s="23" t="str">
        <f t="shared" si="779"/>
        <v>◄</v>
      </c>
      <c r="T1382" s="22"/>
      <c r="U1382" s="21"/>
      <c r="V1382" s="20"/>
      <c r="W1382" s="19"/>
      <c r="X1382" s="18">
        <f t="shared" si="780"/>
        <v>0</v>
      </c>
      <c r="Y1382" s="17">
        <f t="shared" si="780"/>
        <v>0</v>
      </c>
      <c r="Z1382" s="16"/>
      <c r="AA1382" s="15">
        <f t="shared" si="781"/>
        <v>0</v>
      </c>
      <c r="AB1382" s="14">
        <f t="shared" si="781"/>
        <v>0</v>
      </c>
      <c r="AC1382" s="12"/>
      <c r="AD1382" s="13"/>
      <c r="AE1382" s="12"/>
      <c r="AF1382" s="11"/>
      <c r="AG1382" s="11"/>
      <c r="AH1382" s="5" t="s">
        <v>0</v>
      </c>
      <c r="AI1382" s="4"/>
    </row>
    <row r="1383" spans="1:35" ht="15" customHeight="1" thickBot="1" x14ac:dyDescent="0.3">
      <c r="A1383" s="221"/>
      <c r="B1383" s="374" t="s">
        <v>777</v>
      </c>
      <c r="C1383" s="367"/>
      <c r="D1383" s="314">
        <v>42665</v>
      </c>
      <c r="E1383" s="276">
        <v>5.6499999999999995</v>
      </c>
      <c r="F1383" s="342" t="s">
        <v>2</v>
      </c>
      <c r="G1383" s="227"/>
      <c r="H1383" s="227"/>
      <c r="I1383" s="227"/>
      <c r="J1383" s="227"/>
      <c r="K1383" s="237" t="s">
        <v>776</v>
      </c>
      <c r="L1383" s="26"/>
      <c r="M1383" s="54"/>
      <c r="N1383" s="23" t="str">
        <f t="shared" si="776"/>
        <v/>
      </c>
      <c r="O1383" s="23" t="str">
        <f t="shared" si="777"/>
        <v>◄</v>
      </c>
      <c r="P1383" s="24"/>
      <c r="Q1383" s="21"/>
      <c r="R1383" s="23" t="str">
        <f t="shared" si="778"/>
        <v/>
      </c>
      <c r="S1383" s="23" t="str">
        <f t="shared" si="779"/>
        <v>◄</v>
      </c>
      <c r="T1383" s="22"/>
      <c r="U1383" s="21"/>
      <c r="V1383" s="20"/>
      <c r="W1383" s="19"/>
      <c r="X1383" s="18">
        <f t="shared" si="780"/>
        <v>0</v>
      </c>
      <c r="Y1383" s="17">
        <f t="shared" si="780"/>
        <v>0</v>
      </c>
      <c r="Z1383" s="16"/>
      <c r="AA1383" s="15">
        <f t="shared" si="781"/>
        <v>0</v>
      </c>
      <c r="AB1383" s="14">
        <f t="shared" si="781"/>
        <v>0</v>
      </c>
      <c r="AC1383" s="12"/>
      <c r="AD1383" s="13"/>
      <c r="AE1383" s="12"/>
      <c r="AF1383" s="11"/>
      <c r="AG1383" s="11"/>
      <c r="AH1383" s="5" t="s">
        <v>0</v>
      </c>
      <c r="AI1383" s="4"/>
    </row>
    <row r="1384" spans="1:35" ht="15" customHeight="1" thickTop="1" thickBot="1" x14ac:dyDescent="0.25">
      <c r="A1384" s="214">
        <f>ROWS(A1385:A1387)-1</f>
        <v>2</v>
      </c>
      <c r="B1384" s="334" t="s">
        <v>775</v>
      </c>
      <c r="C1384" s="334"/>
      <c r="D1384" s="334"/>
      <c r="E1384" s="334"/>
      <c r="F1384" s="373"/>
      <c r="G1384" s="334"/>
      <c r="H1384" s="334"/>
      <c r="I1384" s="334"/>
      <c r="J1384" s="334"/>
      <c r="K1384" s="333"/>
      <c r="L1384" s="6">
        <v>42665</v>
      </c>
      <c r="M1384" s="9" t="s">
        <v>774</v>
      </c>
      <c r="N1384" s="23"/>
      <c r="O1384" s="33" t="str">
        <f>IF(COUNTIF(N1385:N1387,"?")&gt;0,"?",IF(AND(P1384="◄",Q1384="►"),"◄►",IF(P1384="◄","◄",IF(Q1384="►","►",""))))</f>
        <v>◄</v>
      </c>
      <c r="P1384" s="32" t="str">
        <f>IF(SUM(P1385:P1387)+1=ROWS(P1385:P1387)-COUNTIF(P1385:P1387,"-"),"","◄")</f>
        <v>◄</v>
      </c>
      <c r="Q1384" s="31" t="str">
        <f>IF(SUM(Q1385:Q1387)&gt;0,"►","")</f>
        <v/>
      </c>
      <c r="R1384" s="23"/>
      <c r="S1384" s="33" t="str">
        <f>IF(COUNTIF(R1385:R1387,"?")&gt;0,"?",IF(AND(T1384="◄",U1384="►"),"◄►",IF(T1384="◄","◄",IF(U1384="►","►",""))))</f>
        <v>◄</v>
      </c>
      <c r="T1384" s="32" t="str">
        <f>IF(SUM(T1385:T1387)+1=ROWS(T1385:T1387)-COUNTIF(T1385:T1387,"-"),"","◄")</f>
        <v>◄</v>
      </c>
      <c r="U1384" s="31" t="str">
        <f>IF(SUM(U1385:U1387)&gt;0,"►","")</f>
        <v/>
      </c>
      <c r="V1384" s="10">
        <f>ROWS(V1385:V1387)-1</f>
        <v>2</v>
      </c>
      <c r="W1384" s="30">
        <f>SUM(W1385:W1387)-W1387</f>
        <v>0</v>
      </c>
      <c r="X1384" s="29" t="s">
        <v>17</v>
      </c>
      <c r="Y1384" s="28"/>
      <c r="Z1384" s="30">
        <f>SUM(Z1385:Z1387)-Z1387</f>
        <v>0</v>
      </c>
      <c r="AA1384" s="29" t="s">
        <v>17</v>
      </c>
      <c r="AB1384" s="28"/>
      <c r="AC1384" s="12"/>
      <c r="AD1384" s="13"/>
      <c r="AE1384" s="12"/>
      <c r="AF1384" s="11"/>
      <c r="AG1384" s="11"/>
      <c r="AH1384" s="5" t="s">
        <v>0</v>
      </c>
      <c r="AI1384" s="4"/>
    </row>
    <row r="1385" spans="1:35" ht="31.8" customHeight="1" x14ac:dyDescent="0.25">
      <c r="A1385" s="221"/>
      <c r="B1385" s="240"/>
      <c r="C1385" s="367" t="s">
        <v>772</v>
      </c>
      <c r="D1385" s="275">
        <v>42665</v>
      </c>
      <c r="E1385" s="276">
        <v>1.1299999999999999</v>
      </c>
      <c r="F1385" s="342" t="s">
        <v>2</v>
      </c>
      <c r="G1385" s="227"/>
      <c r="H1385" s="227"/>
      <c r="I1385" s="227"/>
      <c r="J1385" s="227"/>
      <c r="K1385" s="228" t="s">
        <v>773</v>
      </c>
      <c r="L1385" s="26"/>
      <c r="M1385" s="25"/>
      <c r="N1385" s="23" t="str">
        <f>IF(O1385="?","?","")</f>
        <v/>
      </c>
      <c r="O1385" s="23" t="str">
        <f>IF(AND(P1385="",Q1385&gt;0),"?",IF(P1385="","◄",IF(Q1385&gt;=1,"►","")))</f>
        <v>◄</v>
      </c>
      <c r="P1385" s="24"/>
      <c r="Q1385" s="21"/>
      <c r="R1385" s="23" t="str">
        <f>IF(S1385="?","?","")</f>
        <v/>
      </c>
      <c r="S1385" s="23" t="str">
        <f>IF(AND(T1385="",U1385&gt;0),"?",IF(T1385="","◄",IF(U1385&gt;=1,"►","")))</f>
        <v>◄</v>
      </c>
      <c r="T1385" s="22"/>
      <c r="U1385" s="21"/>
      <c r="V1385" s="20"/>
      <c r="W1385" s="19"/>
      <c r="X1385" s="18">
        <f>(P1385*W1385)</f>
        <v>0</v>
      </c>
      <c r="Y1385" s="17">
        <f>(Q1385*X1385)</f>
        <v>0</v>
      </c>
      <c r="Z1385" s="16"/>
      <c r="AA1385" s="15">
        <f>(T1385*Z1385)</f>
        <v>0</v>
      </c>
      <c r="AB1385" s="14">
        <f>(U1385*AA1385)</f>
        <v>0</v>
      </c>
      <c r="AC1385" s="12"/>
      <c r="AD1385" s="13"/>
      <c r="AE1385" s="12"/>
      <c r="AF1385" s="11"/>
      <c r="AG1385" s="11"/>
      <c r="AH1385" s="5" t="s">
        <v>0</v>
      </c>
      <c r="AI1385" s="4"/>
    </row>
    <row r="1386" spans="1:35" ht="15" customHeight="1" thickBot="1" x14ac:dyDescent="0.3">
      <c r="A1386" s="221"/>
      <c r="B1386" s="369" t="s">
        <v>23</v>
      </c>
      <c r="C1386" s="370" t="s">
        <v>772</v>
      </c>
      <c r="D1386" s="224">
        <v>42665</v>
      </c>
      <c r="E1386" s="371">
        <v>5.6499999999999995</v>
      </c>
      <c r="F1386" s="342" t="s">
        <v>2</v>
      </c>
      <c r="G1386" s="227"/>
      <c r="H1386" s="227"/>
      <c r="I1386" s="227"/>
      <c r="J1386" s="227"/>
      <c r="K1386" s="376" t="s">
        <v>771</v>
      </c>
      <c r="L1386" s="26"/>
      <c r="M1386" s="47" t="s">
        <v>770</v>
      </c>
      <c r="N1386" s="23" t="str">
        <f>IF(O1386="?","?","")</f>
        <v/>
      </c>
      <c r="O1386" s="23" t="str">
        <f>IF(AND(P1386="",Q1386&gt;0),"?",IF(P1386="","◄",IF(Q1386&gt;=1,"►","")))</f>
        <v>◄</v>
      </c>
      <c r="P1386" s="24"/>
      <c r="Q1386" s="21"/>
      <c r="R1386" s="23" t="str">
        <f>IF(S1386="?","?","")</f>
        <v/>
      </c>
      <c r="S1386" s="23" t="str">
        <f>IF(AND(T1386="",U1386&gt;0),"?",IF(T1386="","◄",IF(U1386&gt;=1,"►","")))</f>
        <v>◄</v>
      </c>
      <c r="T1386" s="22"/>
      <c r="U1386" s="21"/>
      <c r="V1386" s="20"/>
      <c r="W1386" s="19"/>
      <c r="X1386" s="18">
        <f>(P1386*W1386)</f>
        <v>0</v>
      </c>
      <c r="Y1386" s="17">
        <f>(Q1386*X1386)</f>
        <v>0</v>
      </c>
      <c r="Z1386" s="16"/>
      <c r="AA1386" s="15">
        <f>(T1386*Z1386)</f>
        <v>0</v>
      </c>
      <c r="AB1386" s="14">
        <f>(U1386*AA1386)</f>
        <v>0</v>
      </c>
      <c r="AC1386" s="12"/>
      <c r="AD1386" s="13"/>
      <c r="AE1386" s="12"/>
      <c r="AF1386" s="11"/>
      <c r="AG1386" s="11"/>
      <c r="AH1386" s="5" t="s">
        <v>0</v>
      </c>
      <c r="AI1386" s="4"/>
    </row>
    <row r="1387" spans="1:35" ht="15" customHeight="1" thickTop="1" thickBot="1" x14ac:dyDescent="0.25">
      <c r="A1387" s="214">
        <f>ROWS(A1388:A1399)-1</f>
        <v>11</v>
      </c>
      <c r="B1387" s="334" t="s">
        <v>769</v>
      </c>
      <c r="C1387" s="334"/>
      <c r="D1387" s="334"/>
      <c r="E1387" s="334"/>
      <c r="F1387" s="373"/>
      <c r="G1387" s="334"/>
      <c r="H1387" s="334"/>
      <c r="I1387" s="334"/>
      <c r="J1387" s="334"/>
      <c r="K1387" s="333"/>
      <c r="L1387" s="6">
        <v>42665</v>
      </c>
      <c r="M1387" s="9" t="s">
        <v>768</v>
      </c>
      <c r="N1387" s="23"/>
      <c r="O1387" s="33" t="str">
        <f>IF(COUNTIF(N1388:N1399,"?")&gt;0,"?",IF(AND(P1387="◄",Q1387="►"),"◄►",IF(P1387="◄","◄",IF(Q1387="►","►",""))))</f>
        <v>◄</v>
      </c>
      <c r="P1387" s="32" t="str">
        <f>IF(SUM(P1388:P1399)+1=ROWS(P1388:P1399)-COUNTIF(P1388:P1399,"-"),"","◄")</f>
        <v>◄</v>
      </c>
      <c r="Q1387" s="31" t="str">
        <f>IF(SUM(Q1388:Q1399)&gt;0,"►","")</f>
        <v/>
      </c>
      <c r="R1387" s="23"/>
      <c r="S1387" s="33" t="str">
        <f>IF(COUNTIF(R1388:R1399,"?")&gt;0,"?",IF(AND(T1387="◄",U1387="►"),"◄►",IF(T1387="◄","◄",IF(U1387="►","►",""))))</f>
        <v>◄</v>
      </c>
      <c r="T1387" s="32" t="str">
        <f>IF(SUM(T1388:T1399)+1=ROWS(T1388:T1399)-COUNTIF(T1388:T1399,"-"),"","◄")</f>
        <v>◄</v>
      </c>
      <c r="U1387" s="31" t="str">
        <f>IF(SUM(U1388:U1399)&gt;0,"►","")</f>
        <v/>
      </c>
      <c r="V1387" s="10">
        <f>ROWS(V1388:V1399)-1</f>
        <v>11</v>
      </c>
      <c r="W1387" s="30">
        <f>SUM(W1388:W1399)-W1399</f>
        <v>0</v>
      </c>
      <c r="X1387" s="29" t="s">
        <v>17</v>
      </c>
      <c r="Y1387" s="28"/>
      <c r="Z1387" s="30">
        <f>SUM(Z1388:Z1399)-Z1399</f>
        <v>0</v>
      </c>
      <c r="AA1387" s="29" t="s">
        <v>17</v>
      </c>
      <c r="AB1387" s="28"/>
      <c r="AC1387" s="12"/>
      <c r="AD1387" s="13"/>
      <c r="AE1387" s="12"/>
      <c r="AF1387" s="11"/>
      <c r="AG1387" s="11"/>
      <c r="AH1387" s="5" t="s">
        <v>0</v>
      </c>
      <c r="AI1387" s="4"/>
    </row>
    <row r="1388" spans="1:35" ht="15" customHeight="1" x14ac:dyDescent="0.25">
      <c r="A1388" s="221"/>
      <c r="B1388" s="240"/>
      <c r="C1388" s="367" t="s">
        <v>767</v>
      </c>
      <c r="D1388" s="275">
        <v>42665</v>
      </c>
      <c r="E1388" s="276">
        <v>0.74</v>
      </c>
      <c r="F1388" s="342" t="s">
        <v>13</v>
      </c>
      <c r="G1388" s="227"/>
      <c r="H1388" s="227"/>
      <c r="I1388" s="227"/>
      <c r="J1388" s="227"/>
      <c r="K1388" s="315" t="s">
        <v>766</v>
      </c>
      <c r="L1388" s="26"/>
      <c r="M1388" s="25"/>
      <c r="N1388" s="23" t="str">
        <f t="shared" ref="N1388:N1398" si="782">IF(O1388="?","?","")</f>
        <v/>
      </c>
      <c r="O1388" s="23" t="str">
        <f t="shared" ref="O1388:O1398" si="783">IF(AND(P1388="",Q1388&gt;0),"?",IF(P1388="","◄",IF(Q1388&gt;=1,"►","")))</f>
        <v>◄</v>
      </c>
      <c r="P1388" s="24"/>
      <c r="Q1388" s="21"/>
      <c r="R1388" s="23" t="str">
        <f t="shared" ref="R1388:R1398" si="784">IF(S1388="?","?","")</f>
        <v/>
      </c>
      <c r="S1388" s="23" t="str">
        <f t="shared" ref="S1388:S1398" si="785">IF(AND(T1388="",U1388&gt;0),"?",IF(T1388="","◄",IF(U1388&gt;=1,"►","")))</f>
        <v>◄</v>
      </c>
      <c r="T1388" s="22"/>
      <c r="U1388" s="21"/>
      <c r="V1388" s="20"/>
      <c r="W1388" s="19"/>
      <c r="X1388" s="18">
        <f t="shared" ref="X1388:X1398" si="786">(P1388*W1388)</f>
        <v>0</v>
      </c>
      <c r="Y1388" s="17">
        <f t="shared" ref="Y1388:Y1398" si="787">(Q1388*X1388)</f>
        <v>0</v>
      </c>
      <c r="Z1388" s="16"/>
      <c r="AA1388" s="15">
        <f t="shared" ref="AA1388:AA1398" si="788">(T1388*Z1388)</f>
        <v>0</v>
      </c>
      <c r="AB1388" s="14">
        <f t="shared" ref="AB1388:AB1398" si="789">(U1388*AA1388)</f>
        <v>0</v>
      </c>
      <c r="AC1388" s="12"/>
      <c r="AD1388" s="13"/>
      <c r="AE1388" s="12"/>
      <c r="AF1388" s="11"/>
      <c r="AG1388" s="11"/>
      <c r="AH1388" s="5" t="s">
        <v>0</v>
      </c>
      <c r="AI1388" s="4"/>
    </row>
    <row r="1389" spans="1:35" ht="15" customHeight="1" x14ac:dyDescent="0.25">
      <c r="A1389" s="221"/>
      <c r="B1389" s="240"/>
      <c r="C1389" s="367">
        <v>4654</v>
      </c>
      <c r="D1389" s="275">
        <v>42665</v>
      </c>
      <c r="E1389" s="276">
        <v>0.74</v>
      </c>
      <c r="F1389" s="342" t="s">
        <v>13</v>
      </c>
      <c r="G1389" s="227"/>
      <c r="H1389" s="227"/>
      <c r="I1389" s="227"/>
      <c r="J1389" s="227"/>
      <c r="K1389" s="315" t="s">
        <v>765</v>
      </c>
      <c r="L1389" s="26"/>
      <c r="M1389" s="25"/>
      <c r="N1389" s="23" t="str">
        <f t="shared" si="782"/>
        <v/>
      </c>
      <c r="O1389" s="23" t="str">
        <f t="shared" si="783"/>
        <v>◄</v>
      </c>
      <c r="P1389" s="24"/>
      <c r="Q1389" s="21"/>
      <c r="R1389" s="23" t="str">
        <f t="shared" si="784"/>
        <v/>
      </c>
      <c r="S1389" s="23" t="str">
        <f t="shared" si="785"/>
        <v>◄</v>
      </c>
      <c r="T1389" s="22"/>
      <c r="U1389" s="21"/>
      <c r="V1389" s="20"/>
      <c r="W1389" s="19"/>
      <c r="X1389" s="18">
        <f t="shared" si="786"/>
        <v>0</v>
      </c>
      <c r="Y1389" s="17">
        <f t="shared" si="787"/>
        <v>0</v>
      </c>
      <c r="Z1389" s="16"/>
      <c r="AA1389" s="15">
        <f t="shared" si="788"/>
        <v>0</v>
      </c>
      <c r="AB1389" s="14">
        <f t="shared" si="789"/>
        <v>0</v>
      </c>
      <c r="AC1389" s="12"/>
      <c r="AD1389" s="13"/>
      <c r="AE1389" s="12"/>
      <c r="AF1389" s="11"/>
      <c r="AG1389" s="11"/>
      <c r="AH1389" s="5" t="s">
        <v>0</v>
      </c>
      <c r="AI1389" s="4"/>
    </row>
    <row r="1390" spans="1:35" ht="15" customHeight="1" x14ac:dyDescent="0.25">
      <c r="A1390" s="221"/>
      <c r="B1390" s="240"/>
      <c r="C1390" s="367">
        <v>4655</v>
      </c>
      <c r="D1390" s="275">
        <v>42665</v>
      </c>
      <c r="E1390" s="276">
        <v>0.74</v>
      </c>
      <c r="F1390" s="342" t="s">
        <v>13</v>
      </c>
      <c r="G1390" s="227"/>
      <c r="H1390" s="227"/>
      <c r="I1390" s="227"/>
      <c r="J1390" s="227"/>
      <c r="K1390" s="315" t="s">
        <v>764</v>
      </c>
      <c r="L1390" s="26"/>
      <c r="M1390" s="25"/>
      <c r="N1390" s="23" t="str">
        <f t="shared" si="782"/>
        <v/>
      </c>
      <c r="O1390" s="23" t="str">
        <f t="shared" si="783"/>
        <v>◄</v>
      </c>
      <c r="P1390" s="24"/>
      <c r="Q1390" s="21"/>
      <c r="R1390" s="23" t="str">
        <f t="shared" si="784"/>
        <v/>
      </c>
      <c r="S1390" s="23" t="str">
        <f t="shared" si="785"/>
        <v>◄</v>
      </c>
      <c r="T1390" s="22"/>
      <c r="U1390" s="21"/>
      <c r="V1390" s="20"/>
      <c r="W1390" s="19"/>
      <c r="X1390" s="18">
        <f t="shared" si="786"/>
        <v>0</v>
      </c>
      <c r="Y1390" s="17">
        <f t="shared" si="787"/>
        <v>0</v>
      </c>
      <c r="Z1390" s="16"/>
      <c r="AA1390" s="15">
        <f t="shared" si="788"/>
        <v>0</v>
      </c>
      <c r="AB1390" s="14">
        <f t="shared" si="789"/>
        <v>0</v>
      </c>
      <c r="AC1390" s="12"/>
      <c r="AD1390" s="13"/>
      <c r="AE1390" s="12"/>
      <c r="AF1390" s="11"/>
      <c r="AG1390" s="11"/>
      <c r="AH1390" s="5" t="s">
        <v>0</v>
      </c>
      <c r="AI1390" s="4"/>
    </row>
    <row r="1391" spans="1:35" ht="15" customHeight="1" x14ac:dyDescent="0.25">
      <c r="A1391" s="221"/>
      <c r="B1391" s="240"/>
      <c r="C1391" s="367">
        <v>4656</v>
      </c>
      <c r="D1391" s="275">
        <v>42665</v>
      </c>
      <c r="E1391" s="276">
        <v>0.74</v>
      </c>
      <c r="F1391" s="342" t="s">
        <v>13</v>
      </c>
      <c r="G1391" s="227"/>
      <c r="H1391" s="227"/>
      <c r="I1391" s="227"/>
      <c r="J1391" s="227"/>
      <c r="K1391" s="315" t="s">
        <v>763</v>
      </c>
      <c r="L1391" s="26"/>
      <c r="M1391" s="25"/>
      <c r="N1391" s="23" t="str">
        <f t="shared" si="782"/>
        <v/>
      </c>
      <c r="O1391" s="23" t="str">
        <f t="shared" si="783"/>
        <v>◄</v>
      </c>
      <c r="P1391" s="24"/>
      <c r="Q1391" s="21"/>
      <c r="R1391" s="23" t="str">
        <f t="shared" si="784"/>
        <v/>
      </c>
      <c r="S1391" s="23" t="str">
        <f t="shared" si="785"/>
        <v>◄</v>
      </c>
      <c r="T1391" s="22"/>
      <c r="U1391" s="21"/>
      <c r="V1391" s="20"/>
      <c r="W1391" s="19"/>
      <c r="X1391" s="18">
        <f t="shared" si="786"/>
        <v>0</v>
      </c>
      <c r="Y1391" s="17">
        <f t="shared" si="787"/>
        <v>0</v>
      </c>
      <c r="Z1391" s="16"/>
      <c r="AA1391" s="15">
        <f t="shared" si="788"/>
        <v>0</v>
      </c>
      <c r="AB1391" s="14">
        <f t="shared" si="789"/>
        <v>0</v>
      </c>
      <c r="AC1391" s="12"/>
      <c r="AD1391" s="13"/>
      <c r="AE1391" s="12"/>
      <c r="AF1391" s="11"/>
      <c r="AG1391" s="11"/>
      <c r="AH1391" s="5" t="s">
        <v>0</v>
      </c>
      <c r="AI1391" s="4"/>
    </row>
    <row r="1392" spans="1:35" ht="15" customHeight="1" x14ac:dyDescent="0.25">
      <c r="A1392" s="221"/>
      <c r="B1392" s="240"/>
      <c r="C1392" s="367">
        <v>4657</v>
      </c>
      <c r="D1392" s="275">
        <v>42665</v>
      </c>
      <c r="E1392" s="276">
        <v>0.74</v>
      </c>
      <c r="F1392" s="342" t="s">
        <v>13</v>
      </c>
      <c r="G1392" s="227"/>
      <c r="H1392" s="227"/>
      <c r="I1392" s="227"/>
      <c r="J1392" s="227"/>
      <c r="K1392" s="315" t="s">
        <v>762</v>
      </c>
      <c r="L1392" s="26"/>
      <c r="M1392" s="25"/>
      <c r="N1392" s="23" t="str">
        <f t="shared" si="782"/>
        <v/>
      </c>
      <c r="O1392" s="23" t="str">
        <f t="shared" si="783"/>
        <v>◄</v>
      </c>
      <c r="P1392" s="24"/>
      <c r="Q1392" s="21"/>
      <c r="R1392" s="23" t="str">
        <f t="shared" si="784"/>
        <v/>
      </c>
      <c r="S1392" s="23" t="str">
        <f t="shared" si="785"/>
        <v>◄</v>
      </c>
      <c r="T1392" s="22"/>
      <c r="U1392" s="21"/>
      <c r="V1392" s="20"/>
      <c r="W1392" s="19"/>
      <c r="X1392" s="18">
        <f t="shared" si="786"/>
        <v>0</v>
      </c>
      <c r="Y1392" s="17">
        <f t="shared" si="787"/>
        <v>0</v>
      </c>
      <c r="Z1392" s="16"/>
      <c r="AA1392" s="15">
        <f t="shared" si="788"/>
        <v>0</v>
      </c>
      <c r="AB1392" s="14">
        <f t="shared" si="789"/>
        <v>0</v>
      </c>
      <c r="AC1392" s="12"/>
      <c r="AD1392" s="13"/>
      <c r="AE1392" s="12"/>
      <c r="AF1392" s="11"/>
      <c r="AG1392" s="11"/>
      <c r="AH1392" s="5" t="s">
        <v>0</v>
      </c>
      <c r="AI1392" s="4"/>
    </row>
    <row r="1393" spans="1:35" ht="15" customHeight="1" x14ac:dyDescent="0.25">
      <c r="A1393" s="221"/>
      <c r="B1393" s="240"/>
      <c r="C1393" s="367">
        <v>4658</v>
      </c>
      <c r="D1393" s="275">
        <v>42665</v>
      </c>
      <c r="E1393" s="276">
        <v>0.74</v>
      </c>
      <c r="F1393" s="342" t="s">
        <v>13</v>
      </c>
      <c r="G1393" s="227"/>
      <c r="H1393" s="227"/>
      <c r="I1393" s="227"/>
      <c r="J1393" s="227"/>
      <c r="K1393" s="315" t="s">
        <v>761</v>
      </c>
      <c r="L1393" s="26"/>
      <c r="M1393" s="25"/>
      <c r="N1393" s="23" t="str">
        <f t="shared" si="782"/>
        <v/>
      </c>
      <c r="O1393" s="23" t="str">
        <f t="shared" si="783"/>
        <v>◄</v>
      </c>
      <c r="P1393" s="24"/>
      <c r="Q1393" s="21"/>
      <c r="R1393" s="23" t="str">
        <f t="shared" si="784"/>
        <v/>
      </c>
      <c r="S1393" s="23" t="str">
        <f t="shared" si="785"/>
        <v>◄</v>
      </c>
      <c r="T1393" s="22"/>
      <c r="U1393" s="21"/>
      <c r="V1393" s="20"/>
      <c r="W1393" s="19"/>
      <c r="X1393" s="18">
        <f t="shared" si="786"/>
        <v>0</v>
      </c>
      <c r="Y1393" s="17">
        <f t="shared" si="787"/>
        <v>0</v>
      </c>
      <c r="Z1393" s="16"/>
      <c r="AA1393" s="15">
        <f t="shared" si="788"/>
        <v>0</v>
      </c>
      <c r="AB1393" s="14">
        <f t="shared" si="789"/>
        <v>0</v>
      </c>
      <c r="AC1393" s="12"/>
      <c r="AD1393" s="13"/>
      <c r="AE1393" s="12"/>
      <c r="AF1393" s="11"/>
      <c r="AG1393" s="11"/>
      <c r="AH1393" s="5" t="s">
        <v>0</v>
      </c>
      <c r="AI1393" s="4"/>
    </row>
    <row r="1394" spans="1:35" ht="15" customHeight="1" x14ac:dyDescent="0.25">
      <c r="A1394" s="221"/>
      <c r="B1394" s="240"/>
      <c r="C1394" s="367">
        <v>4659</v>
      </c>
      <c r="D1394" s="275">
        <v>42665</v>
      </c>
      <c r="E1394" s="276">
        <v>0.74</v>
      </c>
      <c r="F1394" s="342" t="s">
        <v>13</v>
      </c>
      <c r="G1394" s="227"/>
      <c r="H1394" s="227"/>
      <c r="I1394" s="227"/>
      <c r="J1394" s="227"/>
      <c r="K1394" s="315" t="s">
        <v>760</v>
      </c>
      <c r="L1394" s="26"/>
      <c r="M1394" s="25"/>
      <c r="N1394" s="23" t="str">
        <f t="shared" si="782"/>
        <v/>
      </c>
      <c r="O1394" s="23" t="str">
        <f t="shared" si="783"/>
        <v>◄</v>
      </c>
      <c r="P1394" s="24"/>
      <c r="Q1394" s="21"/>
      <c r="R1394" s="23" t="str">
        <f t="shared" si="784"/>
        <v/>
      </c>
      <c r="S1394" s="23" t="str">
        <f t="shared" si="785"/>
        <v>◄</v>
      </c>
      <c r="T1394" s="22"/>
      <c r="U1394" s="21"/>
      <c r="V1394" s="20"/>
      <c r="W1394" s="19"/>
      <c r="X1394" s="18">
        <f t="shared" si="786"/>
        <v>0</v>
      </c>
      <c r="Y1394" s="17">
        <f t="shared" si="787"/>
        <v>0</v>
      </c>
      <c r="Z1394" s="16"/>
      <c r="AA1394" s="15">
        <f t="shared" si="788"/>
        <v>0</v>
      </c>
      <c r="AB1394" s="14">
        <f t="shared" si="789"/>
        <v>0</v>
      </c>
      <c r="AC1394" s="12"/>
      <c r="AD1394" s="13"/>
      <c r="AE1394" s="12"/>
      <c r="AF1394" s="11"/>
      <c r="AG1394" s="11"/>
      <c r="AH1394" s="5" t="s">
        <v>0</v>
      </c>
      <c r="AI1394" s="4"/>
    </row>
    <row r="1395" spans="1:35" ht="15" customHeight="1" x14ac:dyDescent="0.25">
      <c r="A1395" s="221"/>
      <c r="B1395" s="240"/>
      <c r="C1395" s="367">
        <v>4660</v>
      </c>
      <c r="D1395" s="275">
        <v>42665</v>
      </c>
      <c r="E1395" s="276">
        <v>0.74</v>
      </c>
      <c r="F1395" s="342" t="s">
        <v>13</v>
      </c>
      <c r="G1395" s="227"/>
      <c r="H1395" s="227"/>
      <c r="I1395" s="227"/>
      <c r="J1395" s="227"/>
      <c r="K1395" s="315" t="s">
        <v>759</v>
      </c>
      <c r="L1395" s="26"/>
      <c r="M1395" s="25"/>
      <c r="N1395" s="23" t="str">
        <f t="shared" si="782"/>
        <v/>
      </c>
      <c r="O1395" s="23" t="str">
        <f t="shared" si="783"/>
        <v>◄</v>
      </c>
      <c r="P1395" s="24"/>
      <c r="Q1395" s="21"/>
      <c r="R1395" s="23" t="str">
        <f t="shared" si="784"/>
        <v/>
      </c>
      <c r="S1395" s="23" t="str">
        <f t="shared" si="785"/>
        <v>◄</v>
      </c>
      <c r="T1395" s="22"/>
      <c r="U1395" s="21"/>
      <c r="V1395" s="20"/>
      <c r="W1395" s="19"/>
      <c r="X1395" s="18">
        <f t="shared" si="786"/>
        <v>0</v>
      </c>
      <c r="Y1395" s="17">
        <f t="shared" si="787"/>
        <v>0</v>
      </c>
      <c r="Z1395" s="16"/>
      <c r="AA1395" s="15">
        <f t="shared" si="788"/>
        <v>0</v>
      </c>
      <c r="AB1395" s="14">
        <f t="shared" si="789"/>
        <v>0</v>
      </c>
      <c r="AC1395" s="12"/>
      <c r="AD1395" s="13"/>
      <c r="AE1395" s="12"/>
      <c r="AF1395" s="11"/>
      <c r="AG1395" s="11"/>
      <c r="AH1395" s="5" t="s">
        <v>0</v>
      </c>
      <c r="AI1395" s="4"/>
    </row>
    <row r="1396" spans="1:35" ht="15" customHeight="1" x14ac:dyDescent="0.25">
      <c r="A1396" s="221"/>
      <c r="B1396" s="240"/>
      <c r="C1396" s="367">
        <v>4661</v>
      </c>
      <c r="D1396" s="275">
        <v>42665</v>
      </c>
      <c r="E1396" s="276">
        <v>0.74</v>
      </c>
      <c r="F1396" s="342" t="s">
        <v>13</v>
      </c>
      <c r="G1396" s="227"/>
      <c r="H1396" s="227"/>
      <c r="I1396" s="227"/>
      <c r="J1396" s="227"/>
      <c r="K1396" s="315" t="s">
        <v>758</v>
      </c>
      <c r="L1396" s="26"/>
      <c r="M1396" s="25"/>
      <c r="N1396" s="23" t="str">
        <f t="shared" si="782"/>
        <v/>
      </c>
      <c r="O1396" s="23" t="str">
        <f t="shared" si="783"/>
        <v>◄</v>
      </c>
      <c r="P1396" s="24"/>
      <c r="Q1396" s="21"/>
      <c r="R1396" s="23" t="str">
        <f t="shared" si="784"/>
        <v/>
      </c>
      <c r="S1396" s="23" t="str">
        <f t="shared" si="785"/>
        <v>◄</v>
      </c>
      <c r="T1396" s="22"/>
      <c r="U1396" s="21"/>
      <c r="V1396" s="20"/>
      <c r="W1396" s="19"/>
      <c r="X1396" s="18">
        <f t="shared" si="786"/>
        <v>0</v>
      </c>
      <c r="Y1396" s="17">
        <f t="shared" si="787"/>
        <v>0</v>
      </c>
      <c r="Z1396" s="16"/>
      <c r="AA1396" s="15">
        <f t="shared" si="788"/>
        <v>0</v>
      </c>
      <c r="AB1396" s="14">
        <f t="shared" si="789"/>
        <v>0</v>
      </c>
      <c r="AC1396" s="12"/>
      <c r="AD1396" s="13"/>
      <c r="AE1396" s="12"/>
      <c r="AF1396" s="11"/>
      <c r="AG1396" s="11"/>
      <c r="AH1396" s="5" t="s">
        <v>0</v>
      </c>
      <c r="AI1396" s="4"/>
    </row>
    <row r="1397" spans="1:35" ht="15" customHeight="1" x14ac:dyDescent="0.25">
      <c r="A1397" s="221"/>
      <c r="B1397" s="240"/>
      <c r="C1397" s="367">
        <v>4662</v>
      </c>
      <c r="D1397" s="275">
        <v>42665</v>
      </c>
      <c r="E1397" s="276">
        <v>0.74</v>
      </c>
      <c r="F1397" s="342" t="s">
        <v>13</v>
      </c>
      <c r="G1397" s="227"/>
      <c r="H1397" s="227"/>
      <c r="I1397" s="227"/>
      <c r="J1397" s="227"/>
      <c r="K1397" s="315" t="s">
        <v>757</v>
      </c>
      <c r="L1397" s="26"/>
      <c r="M1397" s="25"/>
      <c r="N1397" s="23" t="str">
        <f t="shared" si="782"/>
        <v/>
      </c>
      <c r="O1397" s="23" t="str">
        <f t="shared" si="783"/>
        <v>◄</v>
      </c>
      <c r="P1397" s="24"/>
      <c r="Q1397" s="21"/>
      <c r="R1397" s="23" t="str">
        <f t="shared" si="784"/>
        <v/>
      </c>
      <c r="S1397" s="23" t="str">
        <f t="shared" si="785"/>
        <v>◄</v>
      </c>
      <c r="T1397" s="22"/>
      <c r="U1397" s="21"/>
      <c r="V1397" s="20"/>
      <c r="W1397" s="19"/>
      <c r="X1397" s="18">
        <f t="shared" si="786"/>
        <v>0</v>
      </c>
      <c r="Y1397" s="17">
        <f t="shared" si="787"/>
        <v>0</v>
      </c>
      <c r="Z1397" s="16"/>
      <c r="AA1397" s="15">
        <f t="shared" si="788"/>
        <v>0</v>
      </c>
      <c r="AB1397" s="14">
        <f t="shared" si="789"/>
        <v>0</v>
      </c>
      <c r="AC1397" s="12"/>
      <c r="AD1397" s="13"/>
      <c r="AE1397" s="12"/>
      <c r="AF1397" s="11"/>
      <c r="AG1397" s="11"/>
      <c r="AH1397" s="5" t="s">
        <v>0</v>
      </c>
      <c r="AI1397" s="4"/>
    </row>
    <row r="1398" spans="1:35" ht="15" customHeight="1" thickBot="1" x14ac:dyDescent="0.3">
      <c r="A1398" s="221"/>
      <c r="B1398" s="384"/>
      <c r="C1398" s="385" t="s">
        <v>756</v>
      </c>
      <c r="D1398" s="275">
        <f>D1397</f>
        <v>42665</v>
      </c>
      <c r="E1398" s="276">
        <f>E1397*100</f>
        <v>74</v>
      </c>
      <c r="F1398" s="342" t="s">
        <v>13</v>
      </c>
      <c r="G1398" s="386"/>
      <c r="H1398" s="386"/>
      <c r="I1398" s="386"/>
      <c r="J1398" s="386"/>
      <c r="K1398" s="387" t="s">
        <v>755</v>
      </c>
      <c r="L1398" s="46"/>
      <c r="M1398" s="25"/>
      <c r="N1398" s="23" t="str">
        <f t="shared" si="782"/>
        <v/>
      </c>
      <c r="O1398" s="23" t="str">
        <f t="shared" si="783"/>
        <v>◄</v>
      </c>
      <c r="P1398" s="24"/>
      <c r="Q1398" s="21"/>
      <c r="R1398" s="23" t="str">
        <f t="shared" si="784"/>
        <v/>
      </c>
      <c r="S1398" s="23" t="str">
        <f t="shared" si="785"/>
        <v>◄</v>
      </c>
      <c r="T1398" s="22"/>
      <c r="U1398" s="21"/>
      <c r="V1398" s="20"/>
      <c r="W1398" s="19"/>
      <c r="X1398" s="18">
        <f t="shared" si="786"/>
        <v>0</v>
      </c>
      <c r="Y1398" s="17">
        <f t="shared" si="787"/>
        <v>0</v>
      </c>
      <c r="Z1398" s="16"/>
      <c r="AA1398" s="15">
        <f t="shared" si="788"/>
        <v>0</v>
      </c>
      <c r="AB1398" s="14">
        <f t="shared" si="789"/>
        <v>0</v>
      </c>
      <c r="AC1398" s="12"/>
      <c r="AD1398" s="13"/>
      <c r="AE1398" s="12"/>
      <c r="AF1398" s="11"/>
      <c r="AG1398" s="11"/>
      <c r="AH1398" s="5" t="s">
        <v>0</v>
      </c>
      <c r="AI1398" s="4"/>
    </row>
    <row r="1399" spans="1:35" ht="15" customHeight="1" thickTop="1" thickBot="1" x14ac:dyDescent="0.25">
      <c r="A1399" s="214">
        <f>ROWS(A1400:A1404)-1</f>
        <v>4</v>
      </c>
      <c r="B1399" s="334" t="s">
        <v>754</v>
      </c>
      <c r="C1399" s="334"/>
      <c r="D1399" s="334"/>
      <c r="E1399" s="334"/>
      <c r="F1399" s="373"/>
      <c r="G1399" s="334"/>
      <c r="H1399" s="334"/>
      <c r="I1399" s="334"/>
      <c r="J1399" s="334"/>
      <c r="K1399" s="333"/>
      <c r="L1399" s="6">
        <v>42665</v>
      </c>
      <c r="M1399" s="9" t="s">
        <v>746</v>
      </c>
      <c r="N1399" s="23"/>
      <c r="O1399" s="33" t="str">
        <f>IF(COUNTIF(N1400:N1404,"?")&gt;0,"?",IF(AND(P1399="◄",Q1399="►"),"◄►",IF(P1399="◄","◄",IF(Q1399="►","►",""))))</f>
        <v>◄</v>
      </c>
      <c r="P1399" s="32" t="str">
        <f>IF(SUM(P1400:P1404)+1=ROWS(P1400:P1404)-COUNTIF(P1400:P1404,"-"),"","◄")</f>
        <v>◄</v>
      </c>
      <c r="Q1399" s="31" t="str">
        <f>IF(SUM(Q1400:Q1404)&gt;0,"►","")</f>
        <v/>
      </c>
      <c r="R1399" s="23"/>
      <c r="S1399" s="33" t="str">
        <f>IF(COUNTIF(R1400:R1404,"?")&gt;0,"?",IF(AND(T1399="◄",U1399="►"),"◄►",IF(T1399="◄","◄",IF(U1399="►","►",""))))</f>
        <v>◄</v>
      </c>
      <c r="T1399" s="32" t="str">
        <f>IF(SUM(T1400:T1404)+1=ROWS(T1400:T1404)-COUNTIF(T1400:T1404,"-"),"","◄")</f>
        <v>◄</v>
      </c>
      <c r="U1399" s="31" t="str">
        <f>IF(SUM(U1400:U1404)&gt;0,"►","")</f>
        <v/>
      </c>
      <c r="V1399" s="10">
        <f>ROWS(V1400:V1404)-1</f>
        <v>4</v>
      </c>
      <c r="W1399" s="30">
        <f>SUM(W1400:W1404)-W1404</f>
        <v>0</v>
      </c>
      <c r="X1399" s="29" t="s">
        <v>17</v>
      </c>
      <c r="Y1399" s="28"/>
      <c r="Z1399" s="30">
        <f>SUM(Z1400:Z1404)-Z1404</f>
        <v>0</v>
      </c>
      <c r="AA1399" s="29" t="s">
        <v>17</v>
      </c>
      <c r="AB1399" s="28"/>
      <c r="AC1399" s="12"/>
      <c r="AD1399" s="13"/>
      <c r="AE1399" s="12"/>
      <c r="AF1399" s="11"/>
      <c r="AG1399" s="11"/>
      <c r="AH1399" s="5" t="s">
        <v>0</v>
      </c>
      <c r="AI1399" s="4"/>
    </row>
    <row r="1400" spans="1:35" ht="15" customHeight="1" x14ac:dyDescent="0.25">
      <c r="A1400" s="221"/>
      <c r="B1400" s="240"/>
      <c r="C1400" s="367" t="s">
        <v>751</v>
      </c>
      <c r="D1400" s="275">
        <v>42665</v>
      </c>
      <c r="E1400" s="276">
        <v>0.74</v>
      </c>
      <c r="F1400" s="342" t="s">
        <v>13</v>
      </c>
      <c r="G1400" s="227"/>
      <c r="H1400" s="227"/>
      <c r="I1400" s="227"/>
      <c r="J1400" s="227"/>
      <c r="K1400" s="315" t="s">
        <v>183</v>
      </c>
      <c r="L1400" s="26"/>
      <c r="M1400" s="25"/>
      <c r="N1400" s="23" t="str">
        <f>IF(O1400="?","?","")</f>
        <v/>
      </c>
      <c r="O1400" s="23" t="str">
        <f>IF(AND(P1400="",Q1400&gt;0),"?",IF(P1400="","◄",IF(Q1400&gt;=1,"►","")))</f>
        <v>◄</v>
      </c>
      <c r="P1400" s="24"/>
      <c r="Q1400" s="21"/>
      <c r="R1400" s="23" t="str">
        <f>IF(S1400="?","?","")</f>
        <v/>
      </c>
      <c r="S1400" s="23" t="str">
        <f>IF(AND(T1400="",U1400&gt;0),"?",IF(T1400="","◄",IF(U1400&gt;=1,"►","")))</f>
        <v>◄</v>
      </c>
      <c r="T1400" s="22"/>
      <c r="U1400" s="21"/>
      <c r="V1400" s="20"/>
      <c r="W1400" s="19"/>
      <c r="X1400" s="18">
        <f t="shared" ref="X1400:Y1403" si="790">(P1400*W1400)</f>
        <v>0</v>
      </c>
      <c r="Y1400" s="17">
        <f t="shared" si="790"/>
        <v>0</v>
      </c>
      <c r="Z1400" s="16"/>
      <c r="AA1400" s="15">
        <f t="shared" ref="AA1400:AB1403" si="791">(T1400*Z1400)</f>
        <v>0</v>
      </c>
      <c r="AB1400" s="14">
        <f t="shared" si="791"/>
        <v>0</v>
      </c>
      <c r="AC1400" s="12"/>
      <c r="AD1400" s="13"/>
      <c r="AE1400" s="12"/>
      <c r="AF1400" s="11"/>
      <c r="AG1400" s="11"/>
      <c r="AH1400" s="5" t="s">
        <v>0</v>
      </c>
      <c r="AI1400" s="4"/>
    </row>
    <row r="1401" spans="1:35" ht="15" customHeight="1" x14ac:dyDescent="0.25">
      <c r="A1401" s="221"/>
      <c r="B1401" s="240"/>
      <c r="C1401" s="320" t="s">
        <v>753</v>
      </c>
      <c r="D1401" s="275">
        <v>42665</v>
      </c>
      <c r="E1401" s="276">
        <v>0.74</v>
      </c>
      <c r="F1401" s="342" t="s">
        <v>13</v>
      </c>
      <c r="G1401" s="227"/>
      <c r="H1401" s="227"/>
      <c r="I1401" s="227"/>
      <c r="J1401" s="274" t="s">
        <v>751</v>
      </c>
      <c r="K1401" s="323" t="s">
        <v>491</v>
      </c>
      <c r="L1401" s="26"/>
      <c r="M1401" s="25"/>
      <c r="N1401" s="23" t="str">
        <f>IF(O1401="?","?","")</f>
        <v/>
      </c>
      <c r="O1401" s="23" t="str">
        <f>IF(AND(P1401="",Q1401&gt;0),"?",IF(P1401="","◄",IF(Q1401&gt;=1,"►","")))</f>
        <v>◄</v>
      </c>
      <c r="P1401" s="24"/>
      <c r="Q1401" s="21"/>
      <c r="R1401" s="23" t="str">
        <f>IF(S1401="?","?","")</f>
        <v/>
      </c>
      <c r="S1401" s="23" t="str">
        <f>IF(AND(T1401="",U1401&gt;0),"?",IF(T1401="","◄",IF(U1401&gt;=1,"►","")))</f>
        <v>◄</v>
      </c>
      <c r="T1401" s="22"/>
      <c r="U1401" s="21"/>
      <c r="V1401" s="20"/>
      <c r="W1401" s="19"/>
      <c r="X1401" s="18">
        <f t="shared" si="790"/>
        <v>0</v>
      </c>
      <c r="Y1401" s="17">
        <f t="shared" si="790"/>
        <v>0</v>
      </c>
      <c r="Z1401" s="16"/>
      <c r="AA1401" s="15">
        <f t="shared" si="791"/>
        <v>0</v>
      </c>
      <c r="AB1401" s="14">
        <f t="shared" si="791"/>
        <v>0</v>
      </c>
      <c r="AC1401" s="12"/>
      <c r="AD1401" s="13"/>
      <c r="AE1401" s="12"/>
      <c r="AF1401" s="11"/>
      <c r="AG1401" s="11"/>
      <c r="AH1401" s="5" t="s">
        <v>0</v>
      </c>
      <c r="AI1401" s="4"/>
    </row>
    <row r="1402" spans="1:35" ht="15" customHeight="1" x14ac:dyDescent="0.25">
      <c r="A1402" s="221"/>
      <c r="B1402" s="240"/>
      <c r="C1402" s="320" t="s">
        <v>752</v>
      </c>
      <c r="D1402" s="275">
        <v>42665</v>
      </c>
      <c r="E1402" s="276">
        <v>0.74</v>
      </c>
      <c r="F1402" s="342" t="s">
        <v>13</v>
      </c>
      <c r="G1402" s="227"/>
      <c r="H1402" s="227"/>
      <c r="I1402" s="227"/>
      <c r="J1402" s="274" t="s">
        <v>751</v>
      </c>
      <c r="K1402" s="323" t="s">
        <v>750</v>
      </c>
      <c r="L1402" s="26"/>
      <c r="M1402" s="25"/>
      <c r="N1402" s="23" t="str">
        <f>IF(O1402="?","?","")</f>
        <v/>
      </c>
      <c r="O1402" s="23" t="str">
        <f>IF(AND(P1402="",Q1402&gt;0),"?",IF(P1402="","◄",IF(Q1402&gt;=1,"►","")))</f>
        <v>◄</v>
      </c>
      <c r="P1402" s="24"/>
      <c r="Q1402" s="21"/>
      <c r="R1402" s="23" t="str">
        <f>IF(S1402="?","?","")</f>
        <v/>
      </c>
      <c r="S1402" s="23" t="str">
        <f>IF(AND(T1402="",U1402&gt;0),"?",IF(T1402="","◄",IF(U1402&gt;=1,"►","")))</f>
        <v>◄</v>
      </c>
      <c r="T1402" s="22"/>
      <c r="U1402" s="21"/>
      <c r="V1402" s="20"/>
      <c r="W1402" s="19"/>
      <c r="X1402" s="18">
        <f t="shared" si="790"/>
        <v>0</v>
      </c>
      <c r="Y1402" s="17">
        <f t="shared" si="790"/>
        <v>0</v>
      </c>
      <c r="Z1402" s="16"/>
      <c r="AA1402" s="15">
        <f t="shared" si="791"/>
        <v>0</v>
      </c>
      <c r="AB1402" s="14">
        <f t="shared" si="791"/>
        <v>0</v>
      </c>
      <c r="AC1402" s="12"/>
      <c r="AD1402" s="13"/>
      <c r="AE1402" s="12"/>
      <c r="AF1402" s="11"/>
      <c r="AG1402" s="11"/>
      <c r="AH1402" s="5" t="s">
        <v>0</v>
      </c>
      <c r="AI1402" s="4"/>
    </row>
    <row r="1403" spans="1:35" ht="15" customHeight="1" thickBot="1" x14ac:dyDescent="0.3">
      <c r="A1403" s="221"/>
      <c r="B1403" s="374" t="s">
        <v>749</v>
      </c>
      <c r="C1403" s="320"/>
      <c r="D1403" s="224">
        <v>42665</v>
      </c>
      <c r="E1403" s="371">
        <v>7.4</v>
      </c>
      <c r="F1403" s="342" t="s">
        <v>13</v>
      </c>
      <c r="G1403" s="227"/>
      <c r="H1403" s="227"/>
      <c r="I1403" s="227"/>
      <c r="J1403" s="227"/>
      <c r="K1403" s="317" t="s">
        <v>748</v>
      </c>
      <c r="L1403" s="26"/>
      <c r="M1403" s="25"/>
      <c r="N1403" s="23" t="str">
        <f>IF(O1403="?","?","")</f>
        <v/>
      </c>
      <c r="O1403" s="23" t="str">
        <f>IF(AND(P1403="",Q1403&gt;0),"?",IF(P1403="","◄",IF(Q1403&gt;=1,"►","")))</f>
        <v>◄</v>
      </c>
      <c r="P1403" s="24"/>
      <c r="Q1403" s="21"/>
      <c r="R1403" s="23" t="str">
        <f>IF(S1403="?","?","")</f>
        <v/>
      </c>
      <c r="S1403" s="23" t="str">
        <f>IF(AND(T1403="",U1403&gt;0),"?",IF(T1403="","◄",IF(U1403&gt;=1,"►","")))</f>
        <v>◄</v>
      </c>
      <c r="T1403" s="22"/>
      <c r="U1403" s="21"/>
      <c r="V1403" s="20"/>
      <c r="W1403" s="19"/>
      <c r="X1403" s="18">
        <f t="shared" si="790"/>
        <v>0</v>
      </c>
      <c r="Y1403" s="17">
        <f t="shared" si="790"/>
        <v>0</v>
      </c>
      <c r="Z1403" s="16"/>
      <c r="AA1403" s="15">
        <f t="shared" si="791"/>
        <v>0</v>
      </c>
      <c r="AB1403" s="14">
        <f t="shared" si="791"/>
        <v>0</v>
      </c>
      <c r="AC1403" s="12"/>
      <c r="AD1403" s="13"/>
      <c r="AE1403" s="12"/>
      <c r="AF1403" s="11"/>
      <c r="AG1403" s="11"/>
      <c r="AH1403" s="5" t="s">
        <v>0</v>
      </c>
      <c r="AI1403" s="4"/>
    </row>
    <row r="1404" spans="1:35" ht="15" customHeight="1" thickTop="1" thickBot="1" x14ac:dyDescent="0.25">
      <c r="A1404" s="214">
        <f>ROWS(A1405:A1409)-1</f>
        <v>4</v>
      </c>
      <c r="B1404" s="334" t="s">
        <v>747</v>
      </c>
      <c r="C1404" s="334"/>
      <c r="D1404" s="334"/>
      <c r="E1404" s="334"/>
      <c r="F1404" s="373"/>
      <c r="G1404" s="334"/>
      <c r="H1404" s="334"/>
      <c r="I1404" s="334"/>
      <c r="J1404" s="334"/>
      <c r="K1404" s="333"/>
      <c r="L1404" s="6">
        <v>42665</v>
      </c>
      <c r="M1404" s="9" t="s">
        <v>746</v>
      </c>
      <c r="N1404" s="23"/>
      <c r="O1404" s="33" t="str">
        <f>IF(COUNTIF(N1405:N1409,"?")&gt;0,"?",IF(AND(P1404="◄",Q1404="►"),"◄►",IF(P1404="◄","◄",IF(Q1404="►","►",""))))</f>
        <v>◄</v>
      </c>
      <c r="P1404" s="32" t="str">
        <f>IF(SUM(P1405:P1409)+1=ROWS(P1405:P1409)-COUNTIF(P1405:P1409,"-"),"","◄")</f>
        <v>◄</v>
      </c>
      <c r="Q1404" s="31" t="str">
        <f>IF(SUM(Q1405:Q1409)&gt;0,"►","")</f>
        <v/>
      </c>
      <c r="R1404" s="23"/>
      <c r="S1404" s="33" t="str">
        <f>IF(COUNTIF(R1405:R1409,"?")&gt;0,"?",IF(AND(T1404="◄",U1404="►"),"◄►",IF(T1404="◄","◄",IF(U1404="►","►",""))))</f>
        <v>◄</v>
      </c>
      <c r="T1404" s="32" t="str">
        <f>IF(SUM(T1405:T1409)+1=ROWS(T1405:T1409)-COUNTIF(T1405:T1409,"-"),"","◄")</f>
        <v>◄</v>
      </c>
      <c r="U1404" s="31" t="str">
        <f>IF(SUM(U1405:U1409)&gt;0,"►","")</f>
        <v/>
      </c>
      <c r="V1404" s="10">
        <f>ROWS(V1405:V1409)-1</f>
        <v>4</v>
      </c>
      <c r="W1404" s="30">
        <f>SUM(W1405:W1409)-W1409</f>
        <v>0</v>
      </c>
      <c r="X1404" s="29" t="s">
        <v>17</v>
      </c>
      <c r="Y1404" s="28"/>
      <c r="Z1404" s="30">
        <f>SUM(Z1405:Z1409)-Z1409</f>
        <v>0</v>
      </c>
      <c r="AA1404" s="29" t="s">
        <v>17</v>
      </c>
      <c r="AB1404" s="28"/>
      <c r="AC1404" s="12"/>
      <c r="AD1404" s="13"/>
      <c r="AE1404" s="12"/>
      <c r="AF1404" s="11"/>
      <c r="AG1404" s="11"/>
      <c r="AH1404" s="5" t="s">
        <v>0</v>
      </c>
      <c r="AI1404" s="4"/>
    </row>
    <row r="1405" spans="1:35" ht="15" customHeight="1" x14ac:dyDescent="0.25">
      <c r="A1405" s="221"/>
      <c r="B1405" s="240"/>
      <c r="C1405" s="367">
        <v>4664</v>
      </c>
      <c r="D1405" s="275">
        <v>42665</v>
      </c>
      <c r="E1405" s="276">
        <v>1.1299999999999999</v>
      </c>
      <c r="F1405" s="342" t="s">
        <v>2</v>
      </c>
      <c r="G1405" s="227"/>
      <c r="H1405" s="227"/>
      <c r="I1405" s="227"/>
      <c r="J1405" s="227"/>
      <c r="K1405" s="315" t="s">
        <v>183</v>
      </c>
      <c r="L1405" s="26"/>
      <c r="M1405" s="25"/>
      <c r="N1405" s="23" t="str">
        <f>IF(O1405="?","?","")</f>
        <v/>
      </c>
      <c r="O1405" s="23" t="str">
        <f>IF(AND(P1405="",Q1405&gt;0),"?",IF(P1405="","◄",IF(Q1405&gt;=1,"►","")))</f>
        <v>◄</v>
      </c>
      <c r="P1405" s="24"/>
      <c r="Q1405" s="21"/>
      <c r="R1405" s="23" t="str">
        <f>IF(S1405="?","?","")</f>
        <v/>
      </c>
      <c r="S1405" s="23" t="str">
        <f>IF(AND(T1405="",U1405&gt;0),"?",IF(T1405="","◄",IF(U1405&gt;=1,"►","")))</f>
        <v>◄</v>
      </c>
      <c r="T1405" s="22"/>
      <c r="U1405" s="21"/>
      <c r="V1405" s="20"/>
      <c r="W1405" s="19"/>
      <c r="X1405" s="18">
        <f t="shared" ref="X1405:Y1408" si="792">(P1405*W1405)</f>
        <v>0</v>
      </c>
      <c r="Y1405" s="17">
        <f t="shared" si="792"/>
        <v>0</v>
      </c>
      <c r="Z1405" s="16"/>
      <c r="AA1405" s="15">
        <f t="shared" ref="AA1405:AB1408" si="793">(T1405*Z1405)</f>
        <v>0</v>
      </c>
      <c r="AB1405" s="14">
        <f t="shared" si="793"/>
        <v>0</v>
      </c>
      <c r="AC1405" s="12"/>
      <c r="AD1405" s="13"/>
      <c r="AE1405" s="12"/>
      <c r="AF1405" s="11"/>
      <c r="AG1405" s="11"/>
      <c r="AH1405" s="5" t="s">
        <v>0</v>
      </c>
      <c r="AI1405" s="4"/>
    </row>
    <row r="1406" spans="1:35" ht="15" customHeight="1" x14ac:dyDescent="0.25">
      <c r="A1406" s="221"/>
      <c r="B1406" s="240"/>
      <c r="C1406" s="320" t="s">
        <v>745</v>
      </c>
      <c r="D1406" s="275">
        <v>42665</v>
      </c>
      <c r="E1406" s="276">
        <v>1.1299999999999999</v>
      </c>
      <c r="F1406" s="342" t="s">
        <v>2</v>
      </c>
      <c r="G1406" s="227"/>
      <c r="H1406" s="227"/>
      <c r="I1406" s="227"/>
      <c r="J1406" s="274">
        <v>4664</v>
      </c>
      <c r="K1406" s="323" t="s">
        <v>491</v>
      </c>
      <c r="L1406" s="26"/>
      <c r="M1406" s="25"/>
      <c r="N1406" s="23" t="str">
        <f>IF(O1406="?","?","")</f>
        <v/>
      </c>
      <c r="O1406" s="23" t="str">
        <f>IF(AND(P1406="",Q1406&gt;0),"?",IF(P1406="","◄",IF(Q1406&gt;=1,"►","")))</f>
        <v>◄</v>
      </c>
      <c r="P1406" s="24"/>
      <c r="Q1406" s="21"/>
      <c r="R1406" s="23" t="str">
        <f>IF(S1406="?","?","")</f>
        <v/>
      </c>
      <c r="S1406" s="23" t="str">
        <f>IF(AND(T1406="",U1406&gt;0),"?",IF(T1406="","◄",IF(U1406&gt;=1,"►","")))</f>
        <v>◄</v>
      </c>
      <c r="T1406" s="22"/>
      <c r="U1406" s="21"/>
      <c r="V1406" s="20"/>
      <c r="W1406" s="19"/>
      <c r="X1406" s="18">
        <f t="shared" si="792"/>
        <v>0</v>
      </c>
      <c r="Y1406" s="17">
        <f t="shared" si="792"/>
        <v>0</v>
      </c>
      <c r="Z1406" s="16"/>
      <c r="AA1406" s="15">
        <f t="shared" si="793"/>
        <v>0</v>
      </c>
      <c r="AB1406" s="14">
        <f t="shared" si="793"/>
        <v>0</v>
      </c>
      <c r="AC1406" s="12"/>
      <c r="AD1406" s="13"/>
      <c r="AE1406" s="12"/>
      <c r="AF1406" s="11"/>
      <c r="AG1406" s="11"/>
      <c r="AH1406" s="5" t="s">
        <v>0</v>
      </c>
      <c r="AI1406" s="4"/>
    </row>
    <row r="1407" spans="1:35" ht="15" customHeight="1" x14ac:dyDescent="0.25">
      <c r="A1407" s="221"/>
      <c r="B1407" s="240"/>
      <c r="C1407" s="320" t="s">
        <v>744</v>
      </c>
      <c r="D1407" s="275">
        <v>42665</v>
      </c>
      <c r="E1407" s="276">
        <v>1.1299999999999999</v>
      </c>
      <c r="F1407" s="342" t="s">
        <v>2</v>
      </c>
      <c r="G1407" s="227"/>
      <c r="H1407" s="227"/>
      <c r="I1407" s="227"/>
      <c r="J1407" s="274">
        <v>4664</v>
      </c>
      <c r="K1407" s="323" t="s">
        <v>743</v>
      </c>
      <c r="L1407" s="26"/>
      <c r="M1407" s="25"/>
      <c r="N1407" s="23" t="str">
        <f>IF(O1407="?","?","")</f>
        <v/>
      </c>
      <c r="O1407" s="23" t="str">
        <f>IF(AND(P1407="",Q1407&gt;0),"?",IF(P1407="","◄",IF(Q1407&gt;=1,"►","")))</f>
        <v>◄</v>
      </c>
      <c r="P1407" s="24"/>
      <c r="Q1407" s="21"/>
      <c r="R1407" s="23" t="str">
        <f>IF(S1407="?","?","")</f>
        <v/>
      </c>
      <c r="S1407" s="23" t="str">
        <f>IF(AND(T1407="",U1407&gt;0),"?",IF(T1407="","◄",IF(U1407&gt;=1,"►","")))</f>
        <v>◄</v>
      </c>
      <c r="T1407" s="22"/>
      <c r="U1407" s="21"/>
      <c r="V1407" s="20"/>
      <c r="W1407" s="19"/>
      <c r="X1407" s="18">
        <f t="shared" si="792"/>
        <v>0</v>
      </c>
      <c r="Y1407" s="17">
        <f t="shared" si="792"/>
        <v>0</v>
      </c>
      <c r="Z1407" s="16"/>
      <c r="AA1407" s="15">
        <f t="shared" si="793"/>
        <v>0</v>
      </c>
      <c r="AB1407" s="14">
        <f t="shared" si="793"/>
        <v>0</v>
      </c>
      <c r="AC1407" s="12"/>
      <c r="AD1407" s="13"/>
      <c r="AE1407" s="12"/>
      <c r="AF1407" s="11"/>
      <c r="AG1407" s="11"/>
      <c r="AH1407" s="5" t="s">
        <v>0</v>
      </c>
      <c r="AI1407" s="4"/>
    </row>
    <row r="1408" spans="1:35" ht="15" customHeight="1" thickBot="1" x14ac:dyDescent="0.3">
      <c r="A1408" s="221"/>
      <c r="B1408" s="374" t="s">
        <v>742</v>
      </c>
      <c r="C1408" s="320"/>
      <c r="D1408" s="224">
        <v>42665</v>
      </c>
      <c r="E1408" s="371">
        <v>11.299999999999999</v>
      </c>
      <c r="F1408" s="342" t="s">
        <v>2</v>
      </c>
      <c r="G1408" s="227"/>
      <c r="H1408" s="227"/>
      <c r="I1408" s="227"/>
      <c r="J1408" s="227"/>
      <c r="K1408" s="317" t="s">
        <v>741</v>
      </c>
      <c r="L1408" s="26"/>
      <c r="M1408" s="25"/>
      <c r="N1408" s="23" t="str">
        <f>IF(O1408="?","?","")</f>
        <v/>
      </c>
      <c r="O1408" s="23" t="str">
        <f>IF(AND(P1408="",Q1408&gt;0),"?",IF(P1408="","◄",IF(Q1408&gt;=1,"►","")))</f>
        <v>◄</v>
      </c>
      <c r="P1408" s="24"/>
      <c r="Q1408" s="21"/>
      <c r="R1408" s="23" t="str">
        <f>IF(S1408="?","?","")</f>
        <v/>
      </c>
      <c r="S1408" s="23" t="str">
        <f>IF(AND(T1408="",U1408&gt;0),"?",IF(T1408="","◄",IF(U1408&gt;=1,"►","")))</f>
        <v>◄</v>
      </c>
      <c r="T1408" s="22"/>
      <c r="U1408" s="21"/>
      <c r="V1408" s="20"/>
      <c r="W1408" s="19"/>
      <c r="X1408" s="18">
        <f t="shared" si="792"/>
        <v>0</v>
      </c>
      <c r="Y1408" s="17">
        <f t="shared" si="792"/>
        <v>0</v>
      </c>
      <c r="Z1408" s="16"/>
      <c r="AA1408" s="15">
        <f t="shared" si="793"/>
        <v>0</v>
      </c>
      <c r="AB1408" s="14">
        <f t="shared" si="793"/>
        <v>0</v>
      </c>
      <c r="AC1408" s="12"/>
      <c r="AD1408" s="13"/>
      <c r="AE1408" s="12"/>
      <c r="AF1408" s="11"/>
      <c r="AG1408" s="11"/>
      <c r="AH1408" s="5" t="s">
        <v>0</v>
      </c>
      <c r="AI1408" s="4"/>
    </row>
    <row r="1409" spans="1:35" ht="15" customHeight="1" thickTop="1" thickBot="1" x14ac:dyDescent="0.25">
      <c r="A1409" s="214">
        <f>ROWS(A1410:A1414)-1</f>
        <v>4</v>
      </c>
      <c r="B1409" s="334" t="s">
        <v>740</v>
      </c>
      <c r="C1409" s="335"/>
      <c r="D1409" s="335"/>
      <c r="E1409" s="335"/>
      <c r="F1409" s="335"/>
      <c r="G1409" s="335"/>
      <c r="H1409" s="335"/>
      <c r="I1409" s="335"/>
      <c r="J1409" s="335"/>
      <c r="K1409" s="333"/>
      <c r="L1409" s="6">
        <v>42763</v>
      </c>
      <c r="M1409" s="9" t="s">
        <v>739</v>
      </c>
      <c r="N1409" s="23"/>
      <c r="O1409" s="33" t="str">
        <f>IF(COUNTIF(N1410:N1414,"?")&gt;0,"?",IF(AND(P1409="◄",Q1409="►"),"◄►",IF(P1409="◄","◄",IF(Q1409="►","►",""))))</f>
        <v>◄</v>
      </c>
      <c r="P1409" s="32" t="str">
        <f>IF(SUM(P1410:P1414)+1=ROWS(P1410:P1414)-COUNTIF(P1410:P1414,"-"),"","◄")</f>
        <v>◄</v>
      </c>
      <c r="Q1409" s="31" t="str">
        <f>IF(SUM(Q1410:Q1414)&gt;0,"►","")</f>
        <v/>
      </c>
      <c r="R1409" s="23"/>
      <c r="S1409" s="33" t="str">
        <f>IF(COUNTIF(R1410:R1414,"?")&gt;0,"?",IF(AND(T1409="◄",U1409="►"),"◄►",IF(T1409="◄","◄",IF(U1409="►","►",""))))</f>
        <v>◄</v>
      </c>
      <c r="T1409" s="32" t="str">
        <f>IF(SUM(T1410:T1414)+1=ROWS(T1410:T1414)-COUNTIF(T1410:T1414,"-"),"","◄")</f>
        <v>◄</v>
      </c>
      <c r="U1409" s="31" t="str">
        <f>IF(SUM(U1410:U1414)&gt;0,"►","")</f>
        <v/>
      </c>
      <c r="V1409" s="10">
        <f>ROWS(V1410:V1414)-1</f>
        <v>4</v>
      </c>
      <c r="W1409" s="30">
        <f>SUM(W1410:W1414)-W1414</f>
        <v>0</v>
      </c>
      <c r="X1409" s="29" t="s">
        <v>17</v>
      </c>
      <c r="Y1409" s="28"/>
      <c r="Z1409" s="30">
        <f>SUM(Z1410:Z1414)-Z1414</f>
        <v>0</v>
      </c>
      <c r="AA1409" s="29" t="s">
        <v>17</v>
      </c>
      <c r="AB1409" s="28"/>
      <c r="AC1409" s="43" t="str">
        <f>IF(AD1409="◄","◄",IF(AD1409="ok","►",""))</f>
        <v>◄</v>
      </c>
      <c r="AD1409" s="42" t="str">
        <f>IF(AD1410&gt;0,"OK","◄")</f>
        <v>◄</v>
      </c>
      <c r="AE1409" s="41" t="str">
        <f>IF(AND(AF1409="◄",AG1409="►"),"◄?►",IF(AF1409="◄","◄",IF(AG1409="►","►","")))</f>
        <v>◄</v>
      </c>
      <c r="AF1409" s="32" t="str">
        <f>IF(AF1410&gt;0,"","◄")</f>
        <v>◄</v>
      </c>
      <c r="AG1409" s="31" t="str">
        <f>IF(AG1410&gt;0,"►","")</f>
        <v/>
      </c>
      <c r="AH1409" s="5" t="s">
        <v>0</v>
      </c>
      <c r="AI1409" s="4"/>
    </row>
    <row r="1410" spans="1:35" ht="15" customHeight="1" x14ac:dyDescent="0.25">
      <c r="A1410" s="221"/>
      <c r="B1410" s="240"/>
      <c r="C1410" s="274" t="s">
        <v>733</v>
      </c>
      <c r="D1410" s="275">
        <v>42763</v>
      </c>
      <c r="E1410" s="276">
        <v>0.74</v>
      </c>
      <c r="F1410" s="388" t="s">
        <v>13</v>
      </c>
      <c r="G1410" s="227"/>
      <c r="H1410" s="227"/>
      <c r="I1410" s="227"/>
      <c r="J1410" s="227"/>
      <c r="K1410" s="313" t="s">
        <v>738</v>
      </c>
      <c r="L1410" s="26"/>
      <c r="M1410" s="25"/>
      <c r="N1410" s="23" t="str">
        <f>IF(O1410="?","?","")</f>
        <v/>
      </c>
      <c r="O1410" s="23" t="str">
        <f>IF(AND(P1410="",Q1410&gt;0),"?",IF(P1410="","◄",IF(Q1410&gt;=1,"►","")))</f>
        <v>◄</v>
      </c>
      <c r="P1410" s="24"/>
      <c r="Q1410" s="21"/>
      <c r="R1410" s="23" t="str">
        <f>IF(S1410="?","?","")</f>
        <v/>
      </c>
      <c r="S1410" s="23" t="str">
        <f>IF(AND(T1410="",U1410&gt;0),"?",IF(T1410="","◄",IF(U1410&gt;=1,"►","")))</f>
        <v>◄</v>
      </c>
      <c r="T1410" s="22"/>
      <c r="U1410" s="21"/>
      <c r="V1410" s="20"/>
      <c r="W1410" s="19"/>
      <c r="X1410" s="18">
        <f t="shared" ref="X1410:Y1413" si="794">(P1410*W1410)</f>
        <v>0</v>
      </c>
      <c r="Y1410" s="17">
        <f t="shared" si="794"/>
        <v>0</v>
      </c>
      <c r="Z1410" s="16"/>
      <c r="AA1410" s="15">
        <f t="shared" ref="AA1410:AB1413" si="795">(T1410*Z1410)</f>
        <v>0</v>
      </c>
      <c r="AB1410" s="14">
        <f t="shared" si="795"/>
        <v>0</v>
      </c>
      <c r="AC1410" s="39" t="str">
        <f>IF(AD1410&gt;0,"ok","◄")</f>
        <v>◄</v>
      </c>
      <c r="AD1410" s="40"/>
      <c r="AE1410" s="39" t="str">
        <f>IF(AND(AF1410="",AG1410&gt;0),"?",IF(AF1410="","◄",IF(AG1410&gt;=1,"►","")))</f>
        <v>◄</v>
      </c>
      <c r="AF1410" s="38"/>
      <c r="AG1410" s="37"/>
      <c r="AH1410" s="5" t="s">
        <v>0</v>
      </c>
      <c r="AI1410" s="4"/>
    </row>
    <row r="1411" spans="1:35" ht="15" customHeight="1" x14ac:dyDescent="0.25">
      <c r="A1411" s="221"/>
      <c r="B1411" s="240"/>
      <c r="C1411" s="281" t="s">
        <v>737</v>
      </c>
      <c r="D1411" s="275">
        <v>42763</v>
      </c>
      <c r="E1411" s="276">
        <v>0.74</v>
      </c>
      <c r="F1411" s="388" t="s">
        <v>13</v>
      </c>
      <c r="G1411" s="227"/>
      <c r="H1411" s="227"/>
      <c r="I1411" s="227"/>
      <c r="J1411" s="274" t="s">
        <v>733</v>
      </c>
      <c r="K1411" s="389" t="s">
        <v>736</v>
      </c>
      <c r="L1411" s="26"/>
      <c r="M1411" s="25"/>
      <c r="N1411" s="23" t="str">
        <f>IF(O1411="?","?","")</f>
        <v/>
      </c>
      <c r="O1411" s="23" t="str">
        <f>IF(AND(P1411="",Q1411&gt;0),"?",IF(P1411="","◄",IF(Q1411&gt;=1,"►","")))</f>
        <v>◄</v>
      </c>
      <c r="P1411" s="24"/>
      <c r="Q1411" s="21"/>
      <c r="R1411" s="23" t="str">
        <f>IF(S1411="?","?","")</f>
        <v/>
      </c>
      <c r="S1411" s="23" t="str">
        <f>IF(AND(T1411="",U1411&gt;0),"?",IF(T1411="","◄",IF(U1411&gt;=1,"►","")))</f>
        <v>◄</v>
      </c>
      <c r="T1411" s="22"/>
      <c r="U1411" s="21"/>
      <c r="V1411" s="20"/>
      <c r="W1411" s="19"/>
      <c r="X1411" s="18">
        <f t="shared" si="794"/>
        <v>0</v>
      </c>
      <c r="Y1411" s="17">
        <f t="shared" si="794"/>
        <v>0</v>
      </c>
      <c r="Z1411" s="16"/>
      <c r="AA1411" s="15">
        <f t="shared" si="795"/>
        <v>0</v>
      </c>
      <c r="AB1411" s="14">
        <f t="shared" si="795"/>
        <v>0</v>
      </c>
      <c r="AC1411" s="12"/>
      <c r="AD1411" s="13"/>
      <c r="AE1411" s="12"/>
      <c r="AF1411" s="149" t="str">
        <f>LEFT(M1409,17)</f>
        <v>▬ Philanews Nr. 1</v>
      </c>
      <c r="AG1411" s="150"/>
      <c r="AH1411" s="5" t="s">
        <v>0</v>
      </c>
      <c r="AI1411" s="4"/>
    </row>
    <row r="1412" spans="1:35" ht="15" customHeight="1" x14ac:dyDescent="0.25">
      <c r="A1412" s="221"/>
      <c r="B1412" s="240"/>
      <c r="C1412" s="281" t="s">
        <v>735</v>
      </c>
      <c r="D1412" s="275">
        <v>42763</v>
      </c>
      <c r="E1412" s="276">
        <v>0.74</v>
      </c>
      <c r="F1412" s="388" t="s">
        <v>13</v>
      </c>
      <c r="G1412" s="227"/>
      <c r="H1412" s="227"/>
      <c r="I1412" s="227"/>
      <c r="J1412" s="274" t="s">
        <v>733</v>
      </c>
      <c r="K1412" s="389" t="s">
        <v>734</v>
      </c>
      <c r="L1412" s="26"/>
      <c r="M1412" s="25"/>
      <c r="N1412" s="23" t="str">
        <f>IF(O1412="?","?","")</f>
        <v/>
      </c>
      <c r="O1412" s="23" t="str">
        <f>IF(AND(P1412="",Q1412&gt;0),"?",IF(P1412="","◄",IF(Q1412&gt;=1,"►","")))</f>
        <v>◄</v>
      </c>
      <c r="P1412" s="24"/>
      <c r="Q1412" s="21"/>
      <c r="R1412" s="23" t="str">
        <f>IF(S1412="?","?","")</f>
        <v/>
      </c>
      <c r="S1412" s="23" t="str">
        <f>IF(AND(T1412="",U1412&gt;0),"?",IF(T1412="","◄",IF(U1412&gt;=1,"►","")))</f>
        <v>◄</v>
      </c>
      <c r="T1412" s="22"/>
      <c r="U1412" s="21"/>
      <c r="V1412" s="20"/>
      <c r="W1412" s="19"/>
      <c r="X1412" s="18">
        <f t="shared" si="794"/>
        <v>0</v>
      </c>
      <c r="Y1412" s="17">
        <f t="shared" si="794"/>
        <v>0</v>
      </c>
      <c r="Z1412" s="16"/>
      <c r="AA1412" s="15">
        <f t="shared" si="795"/>
        <v>0</v>
      </c>
      <c r="AB1412" s="14">
        <f t="shared" si="795"/>
        <v>0</v>
      </c>
      <c r="AC1412" s="12"/>
      <c r="AD1412" s="13"/>
      <c r="AE1412" s="12"/>
      <c r="AF1412" s="151"/>
      <c r="AG1412" s="152"/>
      <c r="AH1412" s="5" t="s">
        <v>0</v>
      </c>
      <c r="AI1412" s="4"/>
    </row>
    <row r="1413" spans="1:35" ht="15" customHeight="1" thickBot="1" x14ac:dyDescent="0.3">
      <c r="A1413" s="221"/>
      <c r="B1413" s="232" t="s">
        <v>57</v>
      </c>
      <c r="C1413" s="242" t="s">
        <v>733</v>
      </c>
      <c r="D1413" s="275">
        <v>42763</v>
      </c>
      <c r="E1413" s="276">
        <v>7.4</v>
      </c>
      <c r="F1413" s="388" t="s">
        <v>13</v>
      </c>
      <c r="G1413" s="227"/>
      <c r="H1413" s="227"/>
      <c r="I1413" s="227"/>
      <c r="J1413" s="227"/>
      <c r="K1413" s="317" t="s">
        <v>732</v>
      </c>
      <c r="L1413" s="51"/>
      <c r="M1413" s="50" t="s">
        <v>320</v>
      </c>
      <c r="N1413" s="23" t="str">
        <f>IF(O1413="?","?","")</f>
        <v/>
      </c>
      <c r="O1413" s="23" t="str">
        <f>IF(AND(P1413="",Q1413&gt;0),"?",IF(P1413="","◄",IF(Q1413&gt;=1,"►","")))</f>
        <v>◄</v>
      </c>
      <c r="P1413" s="24"/>
      <c r="Q1413" s="21"/>
      <c r="R1413" s="23" t="str">
        <f>IF(S1413="?","?","")</f>
        <v/>
      </c>
      <c r="S1413" s="23" t="str">
        <f>IF(AND(T1413="",U1413&gt;0),"?",IF(T1413="","◄",IF(U1413&gt;=1,"►","")))</f>
        <v>◄</v>
      </c>
      <c r="T1413" s="22"/>
      <c r="U1413" s="21"/>
      <c r="V1413" s="20"/>
      <c r="W1413" s="19"/>
      <c r="X1413" s="18">
        <f t="shared" si="794"/>
        <v>0</v>
      </c>
      <c r="Y1413" s="17">
        <f t="shared" si="794"/>
        <v>0</v>
      </c>
      <c r="Z1413" s="16"/>
      <c r="AA1413" s="15">
        <f t="shared" si="795"/>
        <v>0</v>
      </c>
      <c r="AB1413" s="14">
        <f t="shared" si="795"/>
        <v>0</v>
      </c>
      <c r="AC1413" s="12"/>
      <c r="AD1413" s="13"/>
      <c r="AE1413" s="12"/>
      <c r="AF1413" s="36" t="s">
        <v>47</v>
      </c>
      <c r="AG1413" s="35">
        <f>D1410</f>
        <v>42763</v>
      </c>
      <c r="AH1413" s="5" t="s">
        <v>0</v>
      </c>
      <c r="AI1413" s="4"/>
    </row>
    <row r="1414" spans="1:35" ht="15" customHeight="1" thickTop="1" thickBot="1" x14ac:dyDescent="0.25">
      <c r="A1414" s="214">
        <f>ROWS(A1415:A1423)-1</f>
        <v>8</v>
      </c>
      <c r="B1414" s="334" t="s">
        <v>731</v>
      </c>
      <c r="C1414" s="335"/>
      <c r="D1414" s="335"/>
      <c r="E1414" s="335"/>
      <c r="F1414" s="335"/>
      <c r="G1414" s="335"/>
      <c r="H1414" s="335"/>
      <c r="I1414" s="335"/>
      <c r="J1414" s="335"/>
      <c r="K1414" s="333"/>
      <c r="L1414" s="6">
        <v>42763</v>
      </c>
      <c r="M1414" s="9" t="s">
        <v>730</v>
      </c>
      <c r="N1414" s="23"/>
      <c r="O1414" s="33" t="str">
        <f>IF(COUNTIF(N1415:N1423,"?")&gt;0,"?",IF(AND(P1414="◄",Q1414="►"),"◄►",IF(P1414="◄","◄",IF(Q1414="►","►",""))))</f>
        <v>◄</v>
      </c>
      <c r="P1414" s="32" t="str">
        <f>IF(SUM(P1415:P1423)+1=ROWS(P1415:P1423)-COUNTIF(P1415:P1423,"-"),"","◄")</f>
        <v>◄</v>
      </c>
      <c r="Q1414" s="31" t="str">
        <f>IF(SUM(Q1415:Q1423)&gt;0,"►","")</f>
        <v/>
      </c>
      <c r="R1414" s="23"/>
      <c r="S1414" s="33" t="str">
        <f>IF(COUNTIF(R1415:R1423,"?")&gt;0,"?",IF(AND(T1414="◄",U1414="►"),"◄►",IF(T1414="◄","◄",IF(U1414="►","►",""))))</f>
        <v>◄</v>
      </c>
      <c r="T1414" s="32" t="str">
        <f>IF(SUM(T1415:T1423)+1=ROWS(T1415:T1423)-COUNTIF(T1415:T1423,"-"),"","◄")</f>
        <v>◄</v>
      </c>
      <c r="U1414" s="31" t="str">
        <f>IF(SUM(U1415:U1423)&gt;0,"►","")</f>
        <v/>
      </c>
      <c r="V1414" s="10">
        <f>ROWS(V1415:V1423)-1</f>
        <v>8</v>
      </c>
      <c r="W1414" s="30">
        <f>SUM(W1415:W1423)-W1423</f>
        <v>0</v>
      </c>
      <c r="X1414" s="29" t="s">
        <v>17</v>
      </c>
      <c r="Y1414" s="28"/>
      <c r="Z1414" s="30">
        <f>SUM(Z1415:Z1423)-Z1423</f>
        <v>0</v>
      </c>
      <c r="AA1414" s="29" t="s">
        <v>17</v>
      </c>
      <c r="AB1414" s="28"/>
      <c r="AC1414" s="12"/>
      <c r="AD1414" s="13"/>
      <c r="AE1414" s="12"/>
      <c r="AF1414" s="11"/>
      <c r="AG1414" s="11"/>
      <c r="AH1414" s="5" t="s">
        <v>0</v>
      </c>
      <c r="AI1414" s="4"/>
    </row>
    <row r="1415" spans="1:35" ht="15" customHeight="1" x14ac:dyDescent="0.25">
      <c r="A1415" s="221"/>
      <c r="B1415" s="240"/>
      <c r="C1415" s="274" t="s">
        <v>723</v>
      </c>
      <c r="D1415" s="275">
        <v>42763</v>
      </c>
      <c r="E1415" s="276">
        <v>1.48</v>
      </c>
      <c r="F1415" s="390" t="s">
        <v>21</v>
      </c>
      <c r="G1415" s="227"/>
      <c r="H1415" s="227"/>
      <c r="I1415" s="227"/>
      <c r="J1415" s="227"/>
      <c r="K1415" s="315" t="s">
        <v>729</v>
      </c>
      <c r="L1415" s="26"/>
      <c r="M1415" s="25"/>
      <c r="N1415" s="23" t="str">
        <f t="shared" ref="N1415:N1422" si="796">IF(O1415="?","?","")</f>
        <v/>
      </c>
      <c r="O1415" s="23" t="str">
        <f t="shared" ref="O1415:O1422" si="797">IF(AND(P1415="",Q1415&gt;0),"?",IF(P1415="","◄",IF(Q1415&gt;=1,"►","")))</f>
        <v>◄</v>
      </c>
      <c r="P1415" s="24"/>
      <c r="Q1415" s="21"/>
      <c r="R1415" s="23" t="str">
        <f t="shared" ref="R1415:R1422" si="798">IF(S1415="?","?","")</f>
        <v/>
      </c>
      <c r="S1415" s="23" t="str">
        <f t="shared" ref="S1415:S1422" si="799">IF(AND(T1415="",U1415&gt;0),"?",IF(T1415="","◄",IF(U1415&gt;=1,"►","")))</f>
        <v>◄</v>
      </c>
      <c r="T1415" s="22"/>
      <c r="U1415" s="21"/>
      <c r="V1415" s="20"/>
      <c r="W1415" s="19"/>
      <c r="X1415" s="18">
        <f t="shared" ref="X1415:Y1422" si="800">(P1415*W1415)</f>
        <v>0</v>
      </c>
      <c r="Y1415" s="17">
        <f t="shared" si="800"/>
        <v>0</v>
      </c>
      <c r="Z1415" s="16"/>
      <c r="AA1415" s="15">
        <f t="shared" ref="AA1415:AB1422" si="801">(T1415*Z1415)</f>
        <v>0</v>
      </c>
      <c r="AB1415" s="14">
        <f t="shared" si="801"/>
        <v>0</v>
      </c>
      <c r="AC1415" s="12"/>
      <c r="AD1415" s="13"/>
      <c r="AE1415" s="12"/>
      <c r="AF1415" s="11"/>
      <c r="AG1415" s="11"/>
      <c r="AH1415" s="5" t="s">
        <v>0</v>
      </c>
      <c r="AI1415" s="4"/>
    </row>
    <row r="1416" spans="1:35" ht="15" customHeight="1" x14ac:dyDescent="0.25">
      <c r="A1416" s="221"/>
      <c r="B1416" s="240"/>
      <c r="C1416" s="274">
        <v>4667</v>
      </c>
      <c r="D1416" s="275">
        <v>42763</v>
      </c>
      <c r="E1416" s="276">
        <v>1.48</v>
      </c>
      <c r="F1416" s="390" t="s">
        <v>21</v>
      </c>
      <c r="G1416" s="227"/>
      <c r="H1416" s="227"/>
      <c r="I1416" s="227"/>
      <c r="J1416" s="227"/>
      <c r="K1416" s="315" t="s">
        <v>728</v>
      </c>
      <c r="L1416" s="26"/>
      <c r="M1416" s="25"/>
      <c r="N1416" s="23" t="str">
        <f t="shared" si="796"/>
        <v/>
      </c>
      <c r="O1416" s="23" t="str">
        <f t="shared" si="797"/>
        <v>◄</v>
      </c>
      <c r="P1416" s="24"/>
      <c r="Q1416" s="21"/>
      <c r="R1416" s="23" t="str">
        <f t="shared" si="798"/>
        <v/>
      </c>
      <c r="S1416" s="23" t="str">
        <f t="shared" si="799"/>
        <v>◄</v>
      </c>
      <c r="T1416" s="22"/>
      <c r="U1416" s="21"/>
      <c r="V1416" s="20"/>
      <c r="W1416" s="19"/>
      <c r="X1416" s="18">
        <f t="shared" si="800"/>
        <v>0</v>
      </c>
      <c r="Y1416" s="17">
        <f t="shared" si="800"/>
        <v>0</v>
      </c>
      <c r="Z1416" s="16"/>
      <c r="AA1416" s="15">
        <f t="shared" si="801"/>
        <v>0</v>
      </c>
      <c r="AB1416" s="14">
        <f t="shared" si="801"/>
        <v>0</v>
      </c>
      <c r="AC1416" s="12"/>
      <c r="AD1416" s="13"/>
      <c r="AE1416" s="12"/>
      <c r="AF1416" s="11"/>
      <c r="AG1416" s="11"/>
      <c r="AH1416" s="5" t="s">
        <v>0</v>
      </c>
      <c r="AI1416" s="4"/>
    </row>
    <row r="1417" spans="1:35" ht="15" customHeight="1" x14ac:dyDescent="0.25">
      <c r="A1417" s="221"/>
      <c r="B1417" s="240"/>
      <c r="C1417" s="274">
        <v>4668</v>
      </c>
      <c r="D1417" s="275">
        <v>42763</v>
      </c>
      <c r="E1417" s="276">
        <v>1.48</v>
      </c>
      <c r="F1417" s="390" t="s">
        <v>21</v>
      </c>
      <c r="G1417" s="227"/>
      <c r="H1417" s="227"/>
      <c r="I1417" s="227"/>
      <c r="J1417" s="227"/>
      <c r="K1417" s="315" t="s">
        <v>727</v>
      </c>
      <c r="L1417" s="26"/>
      <c r="M1417" s="25"/>
      <c r="N1417" s="23" t="str">
        <f t="shared" si="796"/>
        <v/>
      </c>
      <c r="O1417" s="23" t="str">
        <f t="shared" si="797"/>
        <v>◄</v>
      </c>
      <c r="P1417" s="24"/>
      <c r="Q1417" s="21"/>
      <c r="R1417" s="23" t="str">
        <f t="shared" si="798"/>
        <v/>
      </c>
      <c r="S1417" s="23" t="str">
        <f t="shared" si="799"/>
        <v>◄</v>
      </c>
      <c r="T1417" s="22"/>
      <c r="U1417" s="21"/>
      <c r="V1417" s="20"/>
      <c r="W1417" s="19"/>
      <c r="X1417" s="18">
        <f t="shared" si="800"/>
        <v>0</v>
      </c>
      <c r="Y1417" s="17">
        <f t="shared" si="800"/>
        <v>0</v>
      </c>
      <c r="Z1417" s="16"/>
      <c r="AA1417" s="15">
        <f t="shared" si="801"/>
        <v>0</v>
      </c>
      <c r="AB1417" s="14">
        <f t="shared" si="801"/>
        <v>0</v>
      </c>
      <c r="AC1417" s="12"/>
      <c r="AD1417" s="13"/>
      <c r="AE1417" s="12"/>
      <c r="AF1417" s="11"/>
      <c r="AG1417" s="11"/>
      <c r="AH1417" s="5" t="s">
        <v>0</v>
      </c>
      <c r="AI1417" s="4"/>
    </row>
    <row r="1418" spans="1:35" ht="15" customHeight="1" x14ac:dyDescent="0.25">
      <c r="A1418" s="221"/>
      <c r="B1418" s="240"/>
      <c r="C1418" s="274">
        <v>4669</v>
      </c>
      <c r="D1418" s="275">
        <v>42763</v>
      </c>
      <c r="E1418" s="276">
        <v>1.48</v>
      </c>
      <c r="F1418" s="390" t="s">
        <v>21</v>
      </c>
      <c r="G1418" s="227"/>
      <c r="H1418" s="227"/>
      <c r="I1418" s="227"/>
      <c r="J1418" s="227"/>
      <c r="K1418" s="315" t="s">
        <v>726</v>
      </c>
      <c r="L1418" s="26"/>
      <c r="M1418" s="25"/>
      <c r="N1418" s="23" t="str">
        <f t="shared" si="796"/>
        <v/>
      </c>
      <c r="O1418" s="23" t="str">
        <f t="shared" si="797"/>
        <v>◄</v>
      </c>
      <c r="P1418" s="24"/>
      <c r="Q1418" s="21"/>
      <c r="R1418" s="23" t="str">
        <f t="shared" si="798"/>
        <v/>
      </c>
      <c r="S1418" s="23" t="str">
        <f t="shared" si="799"/>
        <v>◄</v>
      </c>
      <c r="T1418" s="22"/>
      <c r="U1418" s="21"/>
      <c r="V1418" s="20"/>
      <c r="W1418" s="19"/>
      <c r="X1418" s="18">
        <f t="shared" si="800"/>
        <v>0</v>
      </c>
      <c r="Y1418" s="17">
        <f t="shared" si="800"/>
        <v>0</v>
      </c>
      <c r="Z1418" s="16"/>
      <c r="AA1418" s="15">
        <f t="shared" si="801"/>
        <v>0</v>
      </c>
      <c r="AB1418" s="14">
        <f t="shared" si="801"/>
        <v>0</v>
      </c>
      <c r="AC1418" s="12"/>
      <c r="AD1418" s="13"/>
      <c r="AE1418" s="12"/>
      <c r="AF1418" s="11"/>
      <c r="AG1418" s="11"/>
      <c r="AH1418" s="5" t="s">
        <v>0</v>
      </c>
      <c r="AI1418" s="4"/>
    </row>
    <row r="1419" spans="1:35" ht="15" customHeight="1" x14ac:dyDescent="0.25">
      <c r="A1419" s="221"/>
      <c r="B1419" s="240"/>
      <c r="C1419" s="274">
        <v>4670</v>
      </c>
      <c r="D1419" s="275">
        <v>42763</v>
      </c>
      <c r="E1419" s="276">
        <v>1.48</v>
      </c>
      <c r="F1419" s="390" t="s">
        <v>21</v>
      </c>
      <c r="G1419" s="227"/>
      <c r="H1419" s="227"/>
      <c r="I1419" s="227"/>
      <c r="J1419" s="227"/>
      <c r="K1419" s="315" t="s">
        <v>725</v>
      </c>
      <c r="L1419" s="26"/>
      <c r="M1419" s="25"/>
      <c r="N1419" s="23" t="str">
        <f t="shared" si="796"/>
        <v/>
      </c>
      <c r="O1419" s="23" t="str">
        <f t="shared" si="797"/>
        <v>◄</v>
      </c>
      <c r="P1419" s="24"/>
      <c r="Q1419" s="21"/>
      <c r="R1419" s="23" t="str">
        <f t="shared" si="798"/>
        <v/>
      </c>
      <c r="S1419" s="23" t="str">
        <f t="shared" si="799"/>
        <v>◄</v>
      </c>
      <c r="T1419" s="22"/>
      <c r="U1419" s="21"/>
      <c r="V1419" s="20"/>
      <c r="W1419" s="19"/>
      <c r="X1419" s="18">
        <f t="shared" si="800"/>
        <v>0</v>
      </c>
      <c r="Y1419" s="17">
        <f t="shared" si="800"/>
        <v>0</v>
      </c>
      <c r="Z1419" s="16"/>
      <c r="AA1419" s="15">
        <f t="shared" si="801"/>
        <v>0</v>
      </c>
      <c r="AB1419" s="14">
        <f t="shared" si="801"/>
        <v>0</v>
      </c>
      <c r="AC1419" s="12"/>
      <c r="AD1419" s="13"/>
      <c r="AE1419" s="12"/>
      <c r="AF1419" s="11"/>
      <c r="AG1419" s="11"/>
      <c r="AH1419" s="5" t="s">
        <v>0</v>
      </c>
      <c r="AI1419" s="4"/>
    </row>
    <row r="1420" spans="1:35" ht="15" customHeight="1" x14ac:dyDescent="0.25">
      <c r="A1420" s="221"/>
      <c r="B1420" s="240"/>
      <c r="C1420" s="281" t="s">
        <v>724</v>
      </c>
      <c r="D1420" s="275">
        <v>42763</v>
      </c>
      <c r="E1420" s="276">
        <v>2.96</v>
      </c>
      <c r="F1420" s="390" t="s">
        <v>21</v>
      </c>
      <c r="G1420" s="227"/>
      <c r="H1420" s="227"/>
      <c r="I1420" s="274" t="s">
        <v>723</v>
      </c>
      <c r="J1420" s="274">
        <v>4667</v>
      </c>
      <c r="K1420" s="323" t="s">
        <v>324</v>
      </c>
      <c r="L1420" s="26"/>
      <c r="M1420" s="25"/>
      <c r="N1420" s="23" t="str">
        <f t="shared" si="796"/>
        <v/>
      </c>
      <c r="O1420" s="23" t="str">
        <f t="shared" si="797"/>
        <v>◄</v>
      </c>
      <c r="P1420" s="24"/>
      <c r="Q1420" s="21"/>
      <c r="R1420" s="23" t="str">
        <f t="shared" si="798"/>
        <v/>
      </c>
      <c r="S1420" s="23" t="str">
        <f t="shared" si="799"/>
        <v>◄</v>
      </c>
      <c r="T1420" s="22"/>
      <c r="U1420" s="21"/>
      <c r="V1420" s="20"/>
      <c r="W1420" s="19"/>
      <c r="X1420" s="18">
        <f t="shared" si="800"/>
        <v>0</v>
      </c>
      <c r="Y1420" s="17">
        <f t="shared" si="800"/>
        <v>0</v>
      </c>
      <c r="Z1420" s="16"/>
      <c r="AA1420" s="15">
        <f t="shared" si="801"/>
        <v>0</v>
      </c>
      <c r="AB1420" s="14">
        <f t="shared" si="801"/>
        <v>0</v>
      </c>
      <c r="AC1420" s="12"/>
      <c r="AD1420" s="13"/>
      <c r="AE1420" s="12"/>
      <c r="AF1420" s="11"/>
      <c r="AG1420" s="11"/>
      <c r="AH1420" s="5" t="s">
        <v>0</v>
      </c>
      <c r="AI1420" s="4"/>
    </row>
    <row r="1421" spans="1:35" ht="15" customHeight="1" x14ac:dyDescent="0.25">
      <c r="A1421" s="221"/>
      <c r="B1421" s="240"/>
      <c r="C1421" s="281" t="s">
        <v>722</v>
      </c>
      <c r="D1421" s="275">
        <v>42763</v>
      </c>
      <c r="E1421" s="276">
        <v>2.96</v>
      </c>
      <c r="F1421" s="390" t="s">
        <v>21</v>
      </c>
      <c r="G1421" s="227"/>
      <c r="H1421" s="227"/>
      <c r="I1421" s="274">
        <v>4669</v>
      </c>
      <c r="J1421" s="274">
        <v>4670</v>
      </c>
      <c r="K1421" s="323" t="s">
        <v>324</v>
      </c>
      <c r="L1421" s="26"/>
      <c r="M1421" s="25"/>
      <c r="N1421" s="23" t="str">
        <f t="shared" si="796"/>
        <v/>
      </c>
      <c r="O1421" s="23" t="str">
        <f t="shared" si="797"/>
        <v>◄</v>
      </c>
      <c r="P1421" s="24"/>
      <c r="Q1421" s="21"/>
      <c r="R1421" s="23" t="str">
        <f t="shared" si="798"/>
        <v/>
      </c>
      <c r="S1421" s="23" t="str">
        <f t="shared" si="799"/>
        <v>◄</v>
      </c>
      <c r="T1421" s="22"/>
      <c r="U1421" s="21"/>
      <c r="V1421" s="20"/>
      <c r="W1421" s="19"/>
      <c r="X1421" s="18">
        <f t="shared" si="800"/>
        <v>0</v>
      </c>
      <c r="Y1421" s="17">
        <f t="shared" si="800"/>
        <v>0</v>
      </c>
      <c r="Z1421" s="16"/>
      <c r="AA1421" s="15">
        <f t="shared" si="801"/>
        <v>0</v>
      </c>
      <c r="AB1421" s="14">
        <f t="shared" si="801"/>
        <v>0</v>
      </c>
      <c r="AC1421" s="12"/>
      <c r="AD1421" s="13"/>
      <c r="AE1421" s="12"/>
      <c r="AF1421" s="11"/>
      <c r="AG1421" s="11"/>
      <c r="AH1421" s="5" t="s">
        <v>0</v>
      </c>
      <c r="AI1421" s="4"/>
    </row>
    <row r="1422" spans="1:35" ht="15" customHeight="1" thickBot="1" x14ac:dyDescent="0.3">
      <c r="A1422" s="221"/>
      <c r="B1422" s="232" t="s">
        <v>721</v>
      </c>
      <c r="C1422" s="281"/>
      <c r="D1422" s="275">
        <v>42763</v>
      </c>
      <c r="E1422" s="276">
        <v>7.4</v>
      </c>
      <c r="F1422" s="390" t="s">
        <v>21</v>
      </c>
      <c r="G1422" s="227"/>
      <c r="H1422" s="227"/>
      <c r="I1422" s="227"/>
      <c r="J1422" s="227"/>
      <c r="K1422" s="317" t="s">
        <v>720</v>
      </c>
      <c r="L1422" s="26"/>
      <c r="M1422" s="25"/>
      <c r="N1422" s="23" t="str">
        <f t="shared" si="796"/>
        <v/>
      </c>
      <c r="O1422" s="23" t="str">
        <f t="shared" si="797"/>
        <v>◄</v>
      </c>
      <c r="P1422" s="24"/>
      <c r="Q1422" s="21"/>
      <c r="R1422" s="23" t="str">
        <f t="shared" si="798"/>
        <v/>
      </c>
      <c r="S1422" s="23" t="str">
        <f t="shared" si="799"/>
        <v>◄</v>
      </c>
      <c r="T1422" s="22"/>
      <c r="U1422" s="21"/>
      <c r="V1422" s="20"/>
      <c r="W1422" s="19"/>
      <c r="X1422" s="18">
        <f t="shared" si="800"/>
        <v>0</v>
      </c>
      <c r="Y1422" s="17">
        <f t="shared" si="800"/>
        <v>0</v>
      </c>
      <c r="Z1422" s="16"/>
      <c r="AA1422" s="15">
        <f t="shared" si="801"/>
        <v>0</v>
      </c>
      <c r="AB1422" s="14">
        <f t="shared" si="801"/>
        <v>0</v>
      </c>
      <c r="AC1422" s="12"/>
      <c r="AD1422" s="13"/>
      <c r="AE1422" s="12"/>
      <c r="AF1422" s="11"/>
      <c r="AG1422" s="11"/>
      <c r="AH1422" s="5" t="s">
        <v>0</v>
      </c>
      <c r="AI1422" s="4"/>
    </row>
    <row r="1423" spans="1:35" ht="15" customHeight="1" thickTop="1" thickBot="1" x14ac:dyDescent="0.25">
      <c r="A1423" s="214">
        <f>ROWS(A1424:A1429)-1</f>
        <v>5</v>
      </c>
      <c r="B1423" s="334" t="s">
        <v>719</v>
      </c>
      <c r="C1423" s="335"/>
      <c r="D1423" s="335"/>
      <c r="E1423" s="335"/>
      <c r="F1423" s="335"/>
      <c r="G1423" s="335"/>
      <c r="H1423" s="335"/>
      <c r="I1423" s="335"/>
      <c r="J1423" s="335"/>
      <c r="K1423" s="333"/>
      <c r="L1423" s="6">
        <v>42763</v>
      </c>
      <c r="M1423" s="9" t="s">
        <v>718</v>
      </c>
      <c r="N1423" s="23"/>
      <c r="O1423" s="33" t="str">
        <f>IF(COUNTIF(N1424:N1429,"?")&gt;0,"?",IF(AND(P1423="◄",Q1423="►"),"◄►",IF(P1423="◄","◄",IF(Q1423="►","►",""))))</f>
        <v>◄</v>
      </c>
      <c r="P1423" s="32" t="str">
        <f>IF(SUM(P1424:P1429)+1=ROWS(P1424:P1429)-COUNTIF(P1424:P1429,"-"),"","◄")</f>
        <v>◄</v>
      </c>
      <c r="Q1423" s="31" t="str">
        <f>IF(SUM(Q1424:Q1429)&gt;0,"►","")</f>
        <v/>
      </c>
      <c r="R1423" s="23"/>
      <c r="S1423" s="33" t="str">
        <f>IF(COUNTIF(R1424:R1429,"?")&gt;0,"?",IF(AND(T1423="◄",U1423="►"),"◄►",IF(T1423="◄","◄",IF(U1423="►","►",""))))</f>
        <v>◄</v>
      </c>
      <c r="T1423" s="32" t="str">
        <f>IF(SUM(T1424:T1429)+1=ROWS(T1424:T1429)-COUNTIF(T1424:T1429,"-"),"","◄")</f>
        <v>◄</v>
      </c>
      <c r="U1423" s="31" t="str">
        <f>IF(SUM(U1424:U1429)&gt;0,"►","")</f>
        <v/>
      </c>
      <c r="V1423" s="10">
        <f>ROWS(V1424:V1429)-1</f>
        <v>5</v>
      </c>
      <c r="W1423" s="30">
        <f>SUM(W1424:W1429)-W1429</f>
        <v>0</v>
      </c>
      <c r="X1423" s="29" t="s">
        <v>17</v>
      </c>
      <c r="Y1423" s="28"/>
      <c r="Z1423" s="30">
        <f>SUM(Z1424:Z1429)-Z1429</f>
        <v>0</v>
      </c>
      <c r="AA1423" s="29" t="s">
        <v>17</v>
      </c>
      <c r="AB1423" s="28"/>
      <c r="AC1423" s="12"/>
      <c r="AD1423" s="13"/>
      <c r="AE1423" s="12"/>
      <c r="AF1423" s="11"/>
      <c r="AG1423" s="11"/>
      <c r="AH1423" s="5" t="s">
        <v>0</v>
      </c>
      <c r="AI1423" s="4"/>
    </row>
    <row r="1424" spans="1:35" ht="15" customHeight="1" x14ac:dyDescent="0.25">
      <c r="A1424" s="221"/>
      <c r="B1424" s="240"/>
      <c r="C1424" s="274" t="s">
        <v>712</v>
      </c>
      <c r="D1424" s="275">
        <v>42763</v>
      </c>
      <c r="E1424" s="276">
        <v>5.29</v>
      </c>
      <c r="F1424" s="277" t="s">
        <v>711</v>
      </c>
      <c r="G1424" s="227"/>
      <c r="H1424" s="227"/>
      <c r="I1424" s="227"/>
      <c r="J1424" s="227"/>
      <c r="K1424" s="315" t="s">
        <v>717</v>
      </c>
      <c r="L1424" s="26"/>
      <c r="M1424" s="25"/>
      <c r="N1424" s="23" t="str">
        <f>IF(O1424="?","?","")</f>
        <v/>
      </c>
      <c r="O1424" s="23" t="str">
        <f>IF(AND(P1424="",Q1424&gt;0),"?",IF(P1424="","◄",IF(Q1424&gt;=1,"►","")))</f>
        <v>◄</v>
      </c>
      <c r="P1424" s="24"/>
      <c r="Q1424" s="21"/>
      <c r="R1424" s="23" t="str">
        <f>IF(S1424="?","?","")</f>
        <v/>
      </c>
      <c r="S1424" s="23" t="str">
        <f>IF(AND(T1424="",U1424&gt;0),"?",IF(T1424="","◄",IF(U1424&gt;=1,"►","")))</f>
        <v>◄</v>
      </c>
      <c r="T1424" s="22"/>
      <c r="U1424" s="21"/>
      <c r="V1424" s="20"/>
      <c r="W1424" s="19"/>
      <c r="X1424" s="18">
        <f t="shared" ref="X1424:Y1428" si="802">(P1424*W1424)</f>
        <v>0</v>
      </c>
      <c r="Y1424" s="17">
        <f t="shared" si="802"/>
        <v>0</v>
      </c>
      <c r="Z1424" s="16"/>
      <c r="AA1424" s="15">
        <f t="shared" ref="AA1424:AB1428" si="803">(T1424*Z1424)</f>
        <v>0</v>
      </c>
      <c r="AB1424" s="14">
        <f t="shared" si="803"/>
        <v>0</v>
      </c>
      <c r="AC1424" s="12"/>
      <c r="AD1424" s="13"/>
      <c r="AE1424" s="12"/>
      <c r="AF1424" s="11"/>
      <c r="AG1424" s="11"/>
      <c r="AH1424" s="5" t="s">
        <v>0</v>
      </c>
      <c r="AI1424" s="4"/>
    </row>
    <row r="1425" spans="1:35" ht="15" customHeight="1" x14ac:dyDescent="0.25">
      <c r="A1425" s="221"/>
      <c r="B1425" s="240"/>
      <c r="C1425" s="281" t="s">
        <v>715</v>
      </c>
      <c r="D1425" s="275">
        <v>42763</v>
      </c>
      <c r="E1425" s="276">
        <v>0.74</v>
      </c>
      <c r="F1425" s="277" t="s">
        <v>711</v>
      </c>
      <c r="G1425" s="227"/>
      <c r="H1425" s="227"/>
      <c r="I1425" s="227"/>
      <c r="J1425" s="274" t="s">
        <v>712</v>
      </c>
      <c r="K1425" s="389" t="s">
        <v>716</v>
      </c>
      <c r="L1425" s="26"/>
      <c r="M1425" s="25"/>
      <c r="N1425" s="23" t="str">
        <f>IF(O1425="?","?","")</f>
        <v/>
      </c>
      <c r="O1425" s="23" t="str">
        <f>IF(AND(P1425="",Q1425&gt;0),"?",IF(P1425="","◄",IF(Q1425&gt;=1,"►","")))</f>
        <v>◄</v>
      </c>
      <c r="P1425" s="24"/>
      <c r="Q1425" s="21"/>
      <c r="R1425" s="23" t="str">
        <f>IF(S1425="?","?","")</f>
        <v/>
      </c>
      <c r="S1425" s="23" t="str">
        <f>IF(AND(T1425="",U1425&gt;0),"?",IF(T1425="","◄",IF(U1425&gt;=1,"►","")))</f>
        <v>◄</v>
      </c>
      <c r="T1425" s="22"/>
      <c r="U1425" s="21"/>
      <c r="V1425" s="20"/>
      <c r="W1425" s="19"/>
      <c r="X1425" s="18">
        <f t="shared" si="802"/>
        <v>0</v>
      </c>
      <c r="Y1425" s="17">
        <f t="shared" si="802"/>
        <v>0</v>
      </c>
      <c r="Z1425" s="16"/>
      <c r="AA1425" s="15">
        <f t="shared" si="803"/>
        <v>0</v>
      </c>
      <c r="AB1425" s="14">
        <f t="shared" si="803"/>
        <v>0</v>
      </c>
      <c r="AC1425" s="12"/>
      <c r="AD1425" s="13"/>
      <c r="AE1425" s="12"/>
      <c r="AF1425" s="11"/>
      <c r="AG1425" s="11"/>
      <c r="AH1425" s="5" t="s">
        <v>0</v>
      </c>
      <c r="AI1425" s="4"/>
    </row>
    <row r="1426" spans="1:35" ht="15" customHeight="1" thickBot="1" x14ac:dyDescent="0.3">
      <c r="A1426" s="221"/>
      <c r="B1426" s="240"/>
      <c r="C1426" s="281" t="s">
        <v>715</v>
      </c>
      <c r="D1426" s="275">
        <v>42763</v>
      </c>
      <c r="E1426" s="276">
        <v>0.74</v>
      </c>
      <c r="F1426" s="277" t="s">
        <v>711</v>
      </c>
      <c r="G1426" s="227"/>
      <c r="H1426" s="227"/>
      <c r="I1426" s="227"/>
      <c r="J1426" s="274" t="s">
        <v>712</v>
      </c>
      <c r="K1426" s="389" t="s">
        <v>714</v>
      </c>
      <c r="L1426" s="26"/>
      <c r="M1426" s="25"/>
      <c r="N1426" s="23" t="str">
        <f>IF(O1426="?","?","")</f>
        <v/>
      </c>
      <c r="O1426" s="23" t="str">
        <f>IF(AND(P1426="",Q1426&gt;0),"?",IF(P1426="","◄",IF(Q1426&gt;=1,"►","")))</f>
        <v>◄</v>
      </c>
      <c r="P1426" s="24"/>
      <c r="Q1426" s="21"/>
      <c r="R1426" s="23" t="str">
        <f>IF(S1426="?","?","")</f>
        <v/>
      </c>
      <c r="S1426" s="23" t="str">
        <f>IF(AND(T1426="",U1426&gt;0),"?",IF(T1426="","◄",IF(U1426&gt;=1,"►","")))</f>
        <v>◄</v>
      </c>
      <c r="T1426" s="22"/>
      <c r="U1426" s="21"/>
      <c r="V1426" s="20"/>
      <c r="W1426" s="19"/>
      <c r="X1426" s="18">
        <f t="shared" si="802"/>
        <v>0</v>
      </c>
      <c r="Y1426" s="17">
        <f t="shared" si="802"/>
        <v>0</v>
      </c>
      <c r="Z1426" s="16"/>
      <c r="AA1426" s="15">
        <f t="shared" si="803"/>
        <v>0</v>
      </c>
      <c r="AB1426" s="14">
        <f t="shared" si="803"/>
        <v>0</v>
      </c>
      <c r="AC1426" s="12"/>
      <c r="AD1426" s="13"/>
      <c r="AE1426" s="12"/>
      <c r="AF1426" s="11"/>
      <c r="AG1426" s="11"/>
      <c r="AH1426" s="5" t="s">
        <v>0</v>
      </c>
      <c r="AI1426" s="4"/>
    </row>
    <row r="1427" spans="1:35" ht="15" customHeight="1" thickBot="1" x14ac:dyDescent="0.3">
      <c r="A1427" s="221"/>
      <c r="B1427" s="232" t="s">
        <v>57</v>
      </c>
      <c r="C1427" s="242" t="s">
        <v>712</v>
      </c>
      <c r="D1427" s="275">
        <v>42763</v>
      </c>
      <c r="E1427" s="276">
        <v>7.4</v>
      </c>
      <c r="F1427" s="277" t="s">
        <v>711</v>
      </c>
      <c r="G1427" s="227"/>
      <c r="H1427" s="234" t="s">
        <v>713</v>
      </c>
      <c r="I1427" s="235"/>
      <c r="J1427" s="236" t="s">
        <v>709</v>
      </c>
      <c r="K1427" s="317" t="s">
        <v>708</v>
      </c>
      <c r="L1427" s="53" t="s">
        <v>423</v>
      </c>
      <c r="M1427" s="50" t="s">
        <v>320</v>
      </c>
      <c r="N1427" s="23" t="str">
        <f>IF(O1427="?","?","")</f>
        <v/>
      </c>
      <c r="O1427" s="23" t="str">
        <f>IF(AND(P1427="",Q1427&gt;0),"?",IF(P1427="","◄",IF(Q1427&gt;=1,"►","")))</f>
        <v>◄</v>
      </c>
      <c r="P1427" s="24"/>
      <c r="Q1427" s="21"/>
      <c r="R1427" s="23" t="str">
        <f>IF(S1427="?","?","")</f>
        <v/>
      </c>
      <c r="S1427" s="23" t="str">
        <f>IF(AND(T1427="",U1427&gt;0),"?",IF(T1427="","◄",IF(U1427&gt;=1,"►","")))</f>
        <v>◄</v>
      </c>
      <c r="T1427" s="22"/>
      <c r="U1427" s="21"/>
      <c r="V1427" s="20"/>
      <c r="W1427" s="19"/>
      <c r="X1427" s="18">
        <f t="shared" si="802"/>
        <v>0</v>
      </c>
      <c r="Y1427" s="17">
        <f t="shared" si="802"/>
        <v>0</v>
      </c>
      <c r="Z1427" s="16"/>
      <c r="AA1427" s="15">
        <f t="shared" si="803"/>
        <v>0</v>
      </c>
      <c r="AB1427" s="14">
        <f t="shared" si="803"/>
        <v>0</v>
      </c>
      <c r="AC1427" s="12"/>
      <c r="AD1427" s="13"/>
      <c r="AE1427" s="12"/>
      <c r="AF1427" s="11"/>
      <c r="AG1427" s="11"/>
      <c r="AH1427" s="5" t="s">
        <v>0</v>
      </c>
      <c r="AI1427" s="4"/>
    </row>
    <row r="1428" spans="1:35" ht="15" customHeight="1" thickBot="1" x14ac:dyDescent="0.3">
      <c r="A1428" s="221"/>
      <c r="B1428" s="232" t="s">
        <v>57</v>
      </c>
      <c r="C1428" s="242" t="s">
        <v>712</v>
      </c>
      <c r="D1428" s="275">
        <v>42763</v>
      </c>
      <c r="E1428" s="276">
        <v>7.4</v>
      </c>
      <c r="F1428" s="277" t="s">
        <v>711</v>
      </c>
      <c r="G1428" s="227"/>
      <c r="H1428" s="234" t="s">
        <v>710</v>
      </c>
      <c r="I1428" s="235"/>
      <c r="J1428" s="236" t="s">
        <v>709</v>
      </c>
      <c r="K1428" s="317" t="s">
        <v>708</v>
      </c>
      <c r="L1428" s="53" t="s">
        <v>423</v>
      </c>
      <c r="M1428" s="50" t="s">
        <v>320</v>
      </c>
      <c r="N1428" s="23" t="str">
        <f>IF(O1428="?","?","")</f>
        <v/>
      </c>
      <c r="O1428" s="23" t="str">
        <f>IF(AND(P1428="",Q1428&gt;0),"?",IF(P1428="","◄",IF(Q1428&gt;=1,"►","")))</f>
        <v>◄</v>
      </c>
      <c r="P1428" s="24"/>
      <c r="Q1428" s="21"/>
      <c r="R1428" s="23" t="str">
        <f>IF(S1428="?","?","")</f>
        <v/>
      </c>
      <c r="S1428" s="23" t="str">
        <f>IF(AND(T1428="",U1428&gt;0),"?",IF(T1428="","◄",IF(U1428&gt;=1,"►","")))</f>
        <v>◄</v>
      </c>
      <c r="T1428" s="22"/>
      <c r="U1428" s="21"/>
      <c r="V1428" s="20"/>
      <c r="W1428" s="19"/>
      <c r="X1428" s="18">
        <f t="shared" si="802"/>
        <v>0</v>
      </c>
      <c r="Y1428" s="17">
        <f t="shared" si="802"/>
        <v>0</v>
      </c>
      <c r="Z1428" s="16"/>
      <c r="AA1428" s="15">
        <f t="shared" si="803"/>
        <v>0</v>
      </c>
      <c r="AB1428" s="14">
        <f t="shared" si="803"/>
        <v>0</v>
      </c>
      <c r="AC1428" s="12"/>
      <c r="AD1428" s="13"/>
      <c r="AE1428" s="12"/>
      <c r="AF1428" s="11"/>
      <c r="AG1428" s="11"/>
      <c r="AH1428" s="5" t="s">
        <v>0</v>
      </c>
      <c r="AI1428" s="4"/>
    </row>
    <row r="1429" spans="1:35" ht="15" customHeight="1" thickTop="1" thickBot="1" x14ac:dyDescent="0.25">
      <c r="A1429" s="214">
        <f>ROWS(A1430:A1436)-1</f>
        <v>6</v>
      </c>
      <c r="B1429" s="334" t="s">
        <v>707</v>
      </c>
      <c r="C1429" s="335"/>
      <c r="D1429" s="335"/>
      <c r="E1429" s="335"/>
      <c r="F1429" s="335"/>
      <c r="G1429" s="335"/>
      <c r="H1429" s="335"/>
      <c r="I1429" s="335"/>
      <c r="J1429" s="335"/>
      <c r="K1429" s="333"/>
      <c r="L1429" s="6">
        <v>42798</v>
      </c>
      <c r="M1429" s="9" t="s">
        <v>706</v>
      </c>
      <c r="N1429" s="23"/>
      <c r="O1429" s="33" t="str">
        <f>IF(COUNTIF(N1430:N1436,"?")&gt;0,"?",IF(AND(P1429="◄",Q1429="►"),"◄►",IF(P1429="◄","◄",IF(Q1429="►","►",""))))</f>
        <v>◄</v>
      </c>
      <c r="P1429" s="32" t="str">
        <f>IF(SUM(P1430:P1436)+1=ROWS(P1430:P1436)-COUNTIF(P1430:P1436,"-"),"","◄")</f>
        <v>◄</v>
      </c>
      <c r="Q1429" s="31" t="str">
        <f>IF(SUM(Q1430:Q1436)&gt;0,"►","")</f>
        <v/>
      </c>
      <c r="R1429" s="23"/>
      <c r="S1429" s="33" t="str">
        <f>IF(COUNTIF(R1430:R1436,"?")&gt;0,"?",IF(AND(T1429="◄",U1429="►"),"◄►",IF(T1429="◄","◄",IF(U1429="►","►",""))))</f>
        <v>◄</v>
      </c>
      <c r="T1429" s="32" t="str">
        <f>IF(SUM(T1430:T1436)+1=ROWS(T1430:T1436)-COUNTIF(T1430:T1436,"-"),"","◄")</f>
        <v>◄</v>
      </c>
      <c r="U1429" s="31" t="str">
        <f>IF(SUM(U1430:U1436)&gt;0,"►","")</f>
        <v/>
      </c>
      <c r="V1429" s="10">
        <f>ROWS(V1430:V1436)-1</f>
        <v>6</v>
      </c>
      <c r="W1429" s="30">
        <f>SUM(W1430:W1436)-W1436</f>
        <v>0</v>
      </c>
      <c r="X1429" s="29" t="s">
        <v>17</v>
      </c>
      <c r="Y1429" s="28"/>
      <c r="Z1429" s="30">
        <f>SUM(Z1430:Z1436)-Z1436</f>
        <v>0</v>
      </c>
      <c r="AA1429" s="29" t="s">
        <v>17</v>
      </c>
      <c r="AB1429" s="28"/>
      <c r="AC1429" s="12"/>
      <c r="AD1429" s="13"/>
      <c r="AE1429" s="12"/>
      <c r="AF1429" s="11"/>
      <c r="AG1429" s="11"/>
      <c r="AH1429" s="5" t="s">
        <v>0</v>
      </c>
      <c r="AI1429" s="4"/>
    </row>
    <row r="1430" spans="1:35" ht="15" customHeight="1" x14ac:dyDescent="0.25">
      <c r="A1430" s="221"/>
      <c r="B1430" s="240"/>
      <c r="C1430" s="274" t="s">
        <v>705</v>
      </c>
      <c r="D1430" s="275">
        <v>42798</v>
      </c>
      <c r="E1430" s="276">
        <v>1.48</v>
      </c>
      <c r="F1430" s="390" t="s">
        <v>21</v>
      </c>
      <c r="G1430" s="227"/>
      <c r="H1430" s="227"/>
      <c r="I1430" s="227"/>
      <c r="J1430" s="227"/>
      <c r="K1430" s="315" t="s">
        <v>704</v>
      </c>
      <c r="L1430" s="26"/>
      <c r="M1430" s="25"/>
      <c r="N1430" s="23" t="str">
        <f t="shared" ref="N1430:N1435" si="804">IF(O1430="?","?","")</f>
        <v/>
      </c>
      <c r="O1430" s="23" t="str">
        <f t="shared" ref="O1430:O1435" si="805">IF(AND(P1430="",Q1430&gt;0),"?",IF(P1430="","◄",IF(Q1430&gt;=1,"►","")))</f>
        <v>◄</v>
      </c>
      <c r="P1430" s="24"/>
      <c r="Q1430" s="21"/>
      <c r="R1430" s="23" t="str">
        <f t="shared" ref="R1430:R1435" si="806">IF(S1430="?","?","")</f>
        <v/>
      </c>
      <c r="S1430" s="23" t="str">
        <f t="shared" ref="S1430:S1435" si="807">IF(AND(T1430="",U1430&gt;0),"?",IF(T1430="","◄",IF(U1430&gt;=1,"►","")))</f>
        <v>◄</v>
      </c>
      <c r="T1430" s="22"/>
      <c r="U1430" s="21"/>
      <c r="V1430" s="20"/>
      <c r="W1430" s="19"/>
      <c r="X1430" s="18">
        <f t="shared" ref="X1430:Y1435" si="808">(P1430*W1430)</f>
        <v>0</v>
      </c>
      <c r="Y1430" s="17">
        <f t="shared" si="808"/>
        <v>0</v>
      </c>
      <c r="Z1430" s="16"/>
      <c r="AA1430" s="15">
        <f t="shared" ref="AA1430:AB1435" si="809">(T1430*Z1430)</f>
        <v>0</v>
      </c>
      <c r="AB1430" s="14">
        <f t="shared" si="809"/>
        <v>0</v>
      </c>
      <c r="AC1430" s="12"/>
      <c r="AD1430" s="13"/>
      <c r="AE1430" s="12"/>
      <c r="AF1430" s="11"/>
      <c r="AG1430" s="11"/>
      <c r="AH1430" s="5" t="s">
        <v>0</v>
      </c>
      <c r="AI1430" s="4"/>
    </row>
    <row r="1431" spans="1:35" ht="15" customHeight="1" x14ac:dyDescent="0.25">
      <c r="A1431" s="221"/>
      <c r="B1431" s="240"/>
      <c r="C1431" s="274">
        <v>4673</v>
      </c>
      <c r="D1431" s="275">
        <v>42798</v>
      </c>
      <c r="E1431" s="276">
        <v>1.48</v>
      </c>
      <c r="F1431" s="390" t="s">
        <v>21</v>
      </c>
      <c r="G1431" s="227"/>
      <c r="H1431" s="227"/>
      <c r="I1431" s="227"/>
      <c r="J1431" s="227"/>
      <c r="K1431" s="315" t="s">
        <v>703</v>
      </c>
      <c r="L1431" s="26"/>
      <c r="M1431" s="25"/>
      <c r="N1431" s="23" t="str">
        <f t="shared" si="804"/>
        <v/>
      </c>
      <c r="O1431" s="23" t="str">
        <f t="shared" si="805"/>
        <v>◄</v>
      </c>
      <c r="P1431" s="24"/>
      <c r="Q1431" s="21"/>
      <c r="R1431" s="23" t="str">
        <f t="shared" si="806"/>
        <v/>
      </c>
      <c r="S1431" s="23" t="str">
        <f t="shared" si="807"/>
        <v>◄</v>
      </c>
      <c r="T1431" s="22"/>
      <c r="U1431" s="21"/>
      <c r="V1431" s="20"/>
      <c r="W1431" s="19"/>
      <c r="X1431" s="18">
        <f t="shared" si="808"/>
        <v>0</v>
      </c>
      <c r="Y1431" s="17">
        <f t="shared" si="808"/>
        <v>0</v>
      </c>
      <c r="Z1431" s="16"/>
      <c r="AA1431" s="15">
        <f t="shared" si="809"/>
        <v>0</v>
      </c>
      <c r="AB1431" s="14">
        <f t="shared" si="809"/>
        <v>0</v>
      </c>
      <c r="AC1431" s="12"/>
      <c r="AD1431" s="13"/>
      <c r="AE1431" s="12"/>
      <c r="AF1431" s="11"/>
      <c r="AG1431" s="11"/>
      <c r="AH1431" s="5" t="s">
        <v>0</v>
      </c>
      <c r="AI1431" s="4"/>
    </row>
    <row r="1432" spans="1:35" ht="15" customHeight="1" x14ac:dyDescent="0.25">
      <c r="A1432" s="221"/>
      <c r="B1432" s="240"/>
      <c r="C1432" s="274">
        <v>4674</v>
      </c>
      <c r="D1432" s="275">
        <v>42798</v>
      </c>
      <c r="E1432" s="276">
        <v>1.48</v>
      </c>
      <c r="F1432" s="390" t="s">
        <v>21</v>
      </c>
      <c r="G1432" s="227"/>
      <c r="H1432" s="227"/>
      <c r="I1432" s="227"/>
      <c r="J1432" s="227"/>
      <c r="K1432" s="315" t="s">
        <v>702</v>
      </c>
      <c r="L1432" s="26"/>
      <c r="M1432" s="25"/>
      <c r="N1432" s="23" t="str">
        <f t="shared" si="804"/>
        <v/>
      </c>
      <c r="O1432" s="23" t="str">
        <f t="shared" si="805"/>
        <v>◄</v>
      </c>
      <c r="P1432" s="24"/>
      <c r="Q1432" s="21"/>
      <c r="R1432" s="23" t="str">
        <f t="shared" si="806"/>
        <v/>
      </c>
      <c r="S1432" s="23" t="str">
        <f t="shared" si="807"/>
        <v>◄</v>
      </c>
      <c r="T1432" s="22"/>
      <c r="U1432" s="21"/>
      <c r="V1432" s="20"/>
      <c r="W1432" s="19"/>
      <c r="X1432" s="18">
        <f t="shared" si="808"/>
        <v>0</v>
      </c>
      <c r="Y1432" s="17">
        <f t="shared" si="808"/>
        <v>0</v>
      </c>
      <c r="Z1432" s="16"/>
      <c r="AA1432" s="15">
        <f t="shared" si="809"/>
        <v>0</v>
      </c>
      <c r="AB1432" s="14">
        <f t="shared" si="809"/>
        <v>0</v>
      </c>
      <c r="AC1432" s="12"/>
      <c r="AD1432" s="13"/>
      <c r="AE1432" s="12"/>
      <c r="AF1432" s="11"/>
      <c r="AG1432" s="11"/>
      <c r="AH1432" s="5" t="s">
        <v>0</v>
      </c>
      <c r="AI1432" s="4"/>
    </row>
    <row r="1433" spans="1:35" ht="15" customHeight="1" x14ac:dyDescent="0.25">
      <c r="A1433" s="221"/>
      <c r="B1433" s="240"/>
      <c r="C1433" s="274">
        <v>4675</v>
      </c>
      <c r="D1433" s="275">
        <v>42798</v>
      </c>
      <c r="E1433" s="276">
        <v>1.48</v>
      </c>
      <c r="F1433" s="390" t="s">
        <v>21</v>
      </c>
      <c r="G1433" s="227"/>
      <c r="H1433" s="227"/>
      <c r="I1433" s="227"/>
      <c r="J1433" s="227"/>
      <c r="K1433" s="315" t="s">
        <v>701</v>
      </c>
      <c r="L1433" s="26"/>
      <c r="M1433" s="25"/>
      <c r="N1433" s="23" t="str">
        <f t="shared" si="804"/>
        <v/>
      </c>
      <c r="O1433" s="23" t="str">
        <f t="shared" si="805"/>
        <v>◄</v>
      </c>
      <c r="P1433" s="24"/>
      <c r="Q1433" s="21"/>
      <c r="R1433" s="23" t="str">
        <f t="shared" si="806"/>
        <v/>
      </c>
      <c r="S1433" s="23" t="str">
        <f t="shared" si="807"/>
        <v>◄</v>
      </c>
      <c r="T1433" s="22"/>
      <c r="U1433" s="21"/>
      <c r="V1433" s="20"/>
      <c r="W1433" s="19"/>
      <c r="X1433" s="18">
        <f t="shared" si="808"/>
        <v>0</v>
      </c>
      <c r="Y1433" s="17">
        <f t="shared" si="808"/>
        <v>0</v>
      </c>
      <c r="Z1433" s="16"/>
      <c r="AA1433" s="15">
        <f t="shared" si="809"/>
        <v>0</v>
      </c>
      <c r="AB1433" s="14">
        <f t="shared" si="809"/>
        <v>0</v>
      </c>
      <c r="AC1433" s="12"/>
      <c r="AD1433" s="13"/>
      <c r="AE1433" s="12"/>
      <c r="AF1433" s="11"/>
      <c r="AG1433" s="11"/>
      <c r="AH1433" s="5" t="s">
        <v>0</v>
      </c>
      <c r="AI1433" s="4"/>
    </row>
    <row r="1434" spans="1:35" ht="15" customHeight="1" x14ac:dyDescent="0.25">
      <c r="A1434" s="221"/>
      <c r="B1434" s="240"/>
      <c r="C1434" s="274">
        <v>4676</v>
      </c>
      <c r="D1434" s="275">
        <v>42798</v>
      </c>
      <c r="E1434" s="276">
        <v>1.48</v>
      </c>
      <c r="F1434" s="390" t="s">
        <v>21</v>
      </c>
      <c r="G1434" s="227"/>
      <c r="H1434" s="227"/>
      <c r="I1434" s="227"/>
      <c r="J1434" s="227"/>
      <c r="K1434" s="315" t="s">
        <v>700</v>
      </c>
      <c r="L1434" s="26"/>
      <c r="M1434" s="25"/>
      <c r="N1434" s="23" t="str">
        <f t="shared" si="804"/>
        <v/>
      </c>
      <c r="O1434" s="23" t="str">
        <f t="shared" si="805"/>
        <v>◄</v>
      </c>
      <c r="P1434" s="24"/>
      <c r="Q1434" s="21"/>
      <c r="R1434" s="23" t="str">
        <f t="shared" si="806"/>
        <v/>
      </c>
      <c r="S1434" s="23" t="str">
        <f t="shared" si="807"/>
        <v>◄</v>
      </c>
      <c r="T1434" s="22"/>
      <c r="U1434" s="21"/>
      <c r="V1434" s="20"/>
      <c r="W1434" s="19"/>
      <c r="X1434" s="18">
        <f t="shared" si="808"/>
        <v>0</v>
      </c>
      <c r="Y1434" s="17">
        <f t="shared" si="808"/>
        <v>0</v>
      </c>
      <c r="Z1434" s="16"/>
      <c r="AA1434" s="15">
        <f t="shared" si="809"/>
        <v>0</v>
      </c>
      <c r="AB1434" s="14">
        <f t="shared" si="809"/>
        <v>0</v>
      </c>
      <c r="AC1434" s="12"/>
      <c r="AD1434" s="13"/>
      <c r="AE1434" s="12"/>
      <c r="AF1434" s="11"/>
      <c r="AG1434" s="11"/>
      <c r="AH1434" s="5" t="s">
        <v>0</v>
      </c>
      <c r="AI1434" s="4"/>
    </row>
    <row r="1435" spans="1:35" ht="15" customHeight="1" thickBot="1" x14ac:dyDescent="0.3">
      <c r="A1435" s="221"/>
      <c r="B1435" s="232" t="s">
        <v>699</v>
      </c>
      <c r="C1435" s="281"/>
      <c r="D1435" s="275">
        <v>42798</v>
      </c>
      <c r="E1435" s="276">
        <v>7.4</v>
      </c>
      <c r="F1435" s="390" t="s">
        <v>21</v>
      </c>
      <c r="G1435" s="227"/>
      <c r="H1435" s="227"/>
      <c r="I1435" s="227"/>
      <c r="J1435" s="227"/>
      <c r="K1435" s="317" t="s">
        <v>698</v>
      </c>
      <c r="L1435" s="26"/>
      <c r="M1435" s="25"/>
      <c r="N1435" s="23" t="str">
        <f t="shared" si="804"/>
        <v/>
      </c>
      <c r="O1435" s="23" t="str">
        <f t="shared" si="805"/>
        <v>◄</v>
      </c>
      <c r="P1435" s="24"/>
      <c r="Q1435" s="21"/>
      <c r="R1435" s="23" t="str">
        <f t="shared" si="806"/>
        <v/>
      </c>
      <c r="S1435" s="23" t="str">
        <f t="shared" si="807"/>
        <v>◄</v>
      </c>
      <c r="T1435" s="22"/>
      <c r="U1435" s="21"/>
      <c r="V1435" s="20"/>
      <c r="W1435" s="19"/>
      <c r="X1435" s="18">
        <f t="shared" si="808"/>
        <v>0</v>
      </c>
      <c r="Y1435" s="17">
        <f t="shared" si="808"/>
        <v>0</v>
      </c>
      <c r="Z1435" s="16"/>
      <c r="AA1435" s="15">
        <f t="shared" si="809"/>
        <v>0</v>
      </c>
      <c r="AB1435" s="14">
        <f t="shared" si="809"/>
        <v>0</v>
      </c>
      <c r="AC1435" s="12"/>
      <c r="AD1435" s="13"/>
      <c r="AE1435" s="12"/>
      <c r="AF1435" s="11"/>
      <c r="AG1435" s="11"/>
      <c r="AH1435" s="5" t="s">
        <v>0</v>
      </c>
      <c r="AI1435" s="4"/>
    </row>
    <row r="1436" spans="1:35" ht="15" customHeight="1" thickTop="1" thickBot="1" x14ac:dyDescent="0.25">
      <c r="A1436" s="214">
        <f>ROWS(A1437:A1443)-1</f>
        <v>6</v>
      </c>
      <c r="B1436" s="334" t="s">
        <v>697</v>
      </c>
      <c r="C1436" s="335"/>
      <c r="D1436" s="335"/>
      <c r="E1436" s="335"/>
      <c r="F1436" s="335"/>
      <c r="G1436" s="335"/>
      <c r="H1436" s="335"/>
      <c r="I1436" s="335"/>
      <c r="J1436" s="335"/>
      <c r="K1436" s="333"/>
      <c r="L1436" s="6">
        <v>42798</v>
      </c>
      <c r="M1436" s="9" t="s">
        <v>696</v>
      </c>
      <c r="N1436" s="23"/>
      <c r="O1436" s="33" t="str">
        <f>IF(COUNTIF(N1437:N1443,"?")&gt;0,"?",IF(AND(P1436="◄",Q1436="►"),"◄►",IF(P1436="◄","◄",IF(Q1436="►","►",""))))</f>
        <v>◄</v>
      </c>
      <c r="P1436" s="32" t="str">
        <f>IF(SUM(P1437:P1443)+1=ROWS(P1437:P1443)-COUNTIF(P1437:P1443,"-"),"","◄")</f>
        <v>◄</v>
      </c>
      <c r="Q1436" s="31" t="str">
        <f>IF(SUM(Q1437:Q1443)&gt;0,"►","")</f>
        <v/>
      </c>
      <c r="R1436" s="23"/>
      <c r="S1436" s="33" t="str">
        <f>IF(COUNTIF(R1437:R1443,"?")&gt;0,"?",IF(AND(T1436="◄",U1436="►"),"◄►",IF(T1436="◄","◄",IF(U1436="►","►",""))))</f>
        <v>◄</v>
      </c>
      <c r="T1436" s="32" t="str">
        <f>IF(SUM(T1437:T1443)+1=ROWS(T1437:T1443)-COUNTIF(T1437:T1443,"-"),"","◄")</f>
        <v>◄</v>
      </c>
      <c r="U1436" s="31" t="str">
        <f>IF(SUM(U1437:U1443)&gt;0,"►","")</f>
        <v/>
      </c>
      <c r="V1436" s="10">
        <f>ROWS(V1437:V1443)-1</f>
        <v>6</v>
      </c>
      <c r="W1436" s="30">
        <f>SUM(W1437:W1443)-W1443</f>
        <v>0</v>
      </c>
      <c r="X1436" s="29" t="s">
        <v>17</v>
      </c>
      <c r="Y1436" s="28"/>
      <c r="Z1436" s="30">
        <f>SUM(Z1437:Z1443)-Z1443</f>
        <v>0</v>
      </c>
      <c r="AA1436" s="29" t="s">
        <v>17</v>
      </c>
      <c r="AB1436" s="28"/>
      <c r="AC1436" s="12"/>
      <c r="AD1436" s="13"/>
      <c r="AE1436" s="12"/>
      <c r="AF1436" s="11"/>
      <c r="AG1436" s="11"/>
      <c r="AH1436" s="5" t="s">
        <v>0</v>
      </c>
      <c r="AI1436" s="4"/>
    </row>
    <row r="1437" spans="1:35" ht="15" customHeight="1" x14ac:dyDescent="0.25">
      <c r="A1437" s="221"/>
      <c r="B1437" s="240"/>
      <c r="C1437" s="274" t="s">
        <v>695</v>
      </c>
      <c r="D1437" s="275">
        <v>42798</v>
      </c>
      <c r="E1437" s="276">
        <v>1.48</v>
      </c>
      <c r="F1437" s="390" t="s">
        <v>21</v>
      </c>
      <c r="G1437" s="227"/>
      <c r="H1437" s="227"/>
      <c r="I1437" s="227"/>
      <c r="J1437" s="227"/>
      <c r="K1437" s="315" t="s">
        <v>694</v>
      </c>
      <c r="L1437" s="26"/>
      <c r="M1437" s="25"/>
      <c r="N1437" s="23" t="str">
        <f t="shared" ref="N1437:N1442" si="810">IF(O1437="?","?","")</f>
        <v/>
      </c>
      <c r="O1437" s="23" t="str">
        <f t="shared" ref="O1437:O1442" si="811">IF(AND(P1437="",Q1437&gt;0),"?",IF(P1437="","◄",IF(Q1437&gt;=1,"►","")))</f>
        <v>◄</v>
      </c>
      <c r="P1437" s="24"/>
      <c r="Q1437" s="21"/>
      <c r="R1437" s="23" t="str">
        <f t="shared" ref="R1437:R1442" si="812">IF(S1437="?","?","")</f>
        <v/>
      </c>
      <c r="S1437" s="23" t="str">
        <f t="shared" ref="S1437:S1442" si="813">IF(AND(T1437="",U1437&gt;0),"?",IF(T1437="","◄",IF(U1437&gt;=1,"►","")))</f>
        <v>◄</v>
      </c>
      <c r="T1437" s="22"/>
      <c r="U1437" s="21"/>
      <c r="V1437" s="20"/>
      <c r="W1437" s="19"/>
      <c r="X1437" s="18">
        <f t="shared" ref="X1437:Y1442" si="814">(P1437*W1437)</f>
        <v>0</v>
      </c>
      <c r="Y1437" s="17">
        <f t="shared" si="814"/>
        <v>0</v>
      </c>
      <c r="Z1437" s="16"/>
      <c r="AA1437" s="15">
        <f t="shared" ref="AA1437:AB1442" si="815">(T1437*Z1437)</f>
        <v>0</v>
      </c>
      <c r="AB1437" s="14">
        <f t="shared" si="815"/>
        <v>0</v>
      </c>
      <c r="AC1437" s="12"/>
      <c r="AD1437" s="13"/>
      <c r="AE1437" s="12"/>
      <c r="AF1437" s="11"/>
      <c r="AG1437" s="11"/>
      <c r="AH1437" s="5" t="s">
        <v>0</v>
      </c>
      <c r="AI1437" s="4"/>
    </row>
    <row r="1438" spans="1:35" ht="15" customHeight="1" x14ac:dyDescent="0.25">
      <c r="A1438" s="221"/>
      <c r="B1438" s="240"/>
      <c r="C1438" s="274">
        <v>4678</v>
      </c>
      <c r="D1438" s="275">
        <v>42798</v>
      </c>
      <c r="E1438" s="276">
        <v>1.48</v>
      </c>
      <c r="F1438" s="390" t="s">
        <v>21</v>
      </c>
      <c r="G1438" s="227"/>
      <c r="H1438" s="227"/>
      <c r="I1438" s="227"/>
      <c r="J1438" s="227"/>
      <c r="K1438" s="315" t="s">
        <v>693</v>
      </c>
      <c r="L1438" s="26"/>
      <c r="M1438" s="25"/>
      <c r="N1438" s="23" t="str">
        <f t="shared" si="810"/>
        <v/>
      </c>
      <c r="O1438" s="23" t="str">
        <f t="shared" si="811"/>
        <v>◄</v>
      </c>
      <c r="P1438" s="24"/>
      <c r="Q1438" s="21"/>
      <c r="R1438" s="23" t="str">
        <f t="shared" si="812"/>
        <v/>
      </c>
      <c r="S1438" s="23" t="str">
        <f t="shared" si="813"/>
        <v>◄</v>
      </c>
      <c r="T1438" s="22"/>
      <c r="U1438" s="21"/>
      <c r="V1438" s="20"/>
      <c r="W1438" s="19"/>
      <c r="X1438" s="18">
        <f t="shared" si="814"/>
        <v>0</v>
      </c>
      <c r="Y1438" s="17">
        <f t="shared" si="814"/>
        <v>0</v>
      </c>
      <c r="Z1438" s="16"/>
      <c r="AA1438" s="15">
        <f t="shared" si="815"/>
        <v>0</v>
      </c>
      <c r="AB1438" s="14">
        <f t="shared" si="815"/>
        <v>0</v>
      </c>
      <c r="AC1438" s="12"/>
      <c r="AD1438" s="13"/>
      <c r="AE1438" s="12"/>
      <c r="AF1438" s="11"/>
      <c r="AG1438" s="11"/>
      <c r="AH1438" s="5" t="s">
        <v>0</v>
      </c>
      <c r="AI1438" s="4"/>
    </row>
    <row r="1439" spans="1:35" ht="15" customHeight="1" x14ac:dyDescent="0.25">
      <c r="A1439" s="221"/>
      <c r="B1439" s="240"/>
      <c r="C1439" s="274">
        <v>4679</v>
      </c>
      <c r="D1439" s="275">
        <v>42798</v>
      </c>
      <c r="E1439" s="276">
        <v>1.48</v>
      </c>
      <c r="F1439" s="390" t="s">
        <v>21</v>
      </c>
      <c r="G1439" s="227"/>
      <c r="H1439" s="227"/>
      <c r="I1439" s="227"/>
      <c r="J1439" s="227"/>
      <c r="K1439" s="315" t="s">
        <v>692</v>
      </c>
      <c r="L1439" s="26"/>
      <c r="M1439" s="25"/>
      <c r="N1439" s="23" t="str">
        <f t="shared" si="810"/>
        <v/>
      </c>
      <c r="O1439" s="23" t="str">
        <f t="shared" si="811"/>
        <v>◄</v>
      </c>
      <c r="P1439" s="24"/>
      <c r="Q1439" s="21"/>
      <c r="R1439" s="23" t="str">
        <f t="shared" si="812"/>
        <v/>
      </c>
      <c r="S1439" s="23" t="str">
        <f t="shared" si="813"/>
        <v>◄</v>
      </c>
      <c r="T1439" s="22"/>
      <c r="U1439" s="21"/>
      <c r="V1439" s="20"/>
      <c r="W1439" s="19"/>
      <c r="X1439" s="18">
        <f t="shared" si="814"/>
        <v>0</v>
      </c>
      <c r="Y1439" s="17">
        <f t="shared" si="814"/>
        <v>0</v>
      </c>
      <c r="Z1439" s="16"/>
      <c r="AA1439" s="15">
        <f t="shared" si="815"/>
        <v>0</v>
      </c>
      <c r="AB1439" s="14">
        <f t="shared" si="815"/>
        <v>0</v>
      </c>
      <c r="AC1439" s="12"/>
      <c r="AD1439" s="13"/>
      <c r="AE1439" s="12"/>
      <c r="AF1439" s="11"/>
      <c r="AG1439" s="11"/>
      <c r="AH1439" s="5" t="s">
        <v>0</v>
      </c>
      <c r="AI1439" s="4"/>
    </row>
    <row r="1440" spans="1:35" ht="15" customHeight="1" x14ac:dyDescent="0.25">
      <c r="A1440" s="221"/>
      <c r="B1440" s="240"/>
      <c r="C1440" s="274">
        <v>4680</v>
      </c>
      <c r="D1440" s="275">
        <v>42798</v>
      </c>
      <c r="E1440" s="276">
        <v>1.48</v>
      </c>
      <c r="F1440" s="390" t="s">
        <v>21</v>
      </c>
      <c r="G1440" s="227"/>
      <c r="H1440" s="227"/>
      <c r="I1440" s="227"/>
      <c r="J1440" s="227"/>
      <c r="K1440" s="315" t="s">
        <v>691</v>
      </c>
      <c r="L1440" s="26"/>
      <c r="M1440" s="25"/>
      <c r="N1440" s="23" t="str">
        <f t="shared" si="810"/>
        <v/>
      </c>
      <c r="O1440" s="23" t="str">
        <f t="shared" si="811"/>
        <v>◄</v>
      </c>
      <c r="P1440" s="24"/>
      <c r="Q1440" s="21"/>
      <c r="R1440" s="23" t="str">
        <f t="shared" si="812"/>
        <v/>
      </c>
      <c r="S1440" s="23" t="str">
        <f t="shared" si="813"/>
        <v>◄</v>
      </c>
      <c r="T1440" s="22"/>
      <c r="U1440" s="21"/>
      <c r="V1440" s="20"/>
      <c r="W1440" s="19"/>
      <c r="X1440" s="18">
        <f t="shared" si="814"/>
        <v>0</v>
      </c>
      <c r="Y1440" s="17">
        <f t="shared" si="814"/>
        <v>0</v>
      </c>
      <c r="Z1440" s="16"/>
      <c r="AA1440" s="15">
        <f t="shared" si="815"/>
        <v>0</v>
      </c>
      <c r="AB1440" s="14">
        <f t="shared" si="815"/>
        <v>0</v>
      </c>
      <c r="AC1440" s="12"/>
      <c r="AD1440" s="13"/>
      <c r="AE1440" s="12"/>
      <c r="AF1440" s="11"/>
      <c r="AG1440" s="11"/>
      <c r="AH1440" s="5" t="s">
        <v>0</v>
      </c>
      <c r="AI1440" s="4"/>
    </row>
    <row r="1441" spans="1:35" ht="15" customHeight="1" x14ac:dyDescent="0.25">
      <c r="A1441" s="221"/>
      <c r="B1441" s="240"/>
      <c r="C1441" s="274">
        <v>4681</v>
      </c>
      <c r="D1441" s="275">
        <v>42798</v>
      </c>
      <c r="E1441" s="276">
        <v>1.48</v>
      </c>
      <c r="F1441" s="390" t="s">
        <v>21</v>
      </c>
      <c r="G1441" s="227"/>
      <c r="H1441" s="227"/>
      <c r="I1441" s="227"/>
      <c r="J1441" s="227"/>
      <c r="K1441" s="315" t="s">
        <v>690</v>
      </c>
      <c r="L1441" s="26"/>
      <c r="M1441" s="25"/>
      <c r="N1441" s="23" t="str">
        <f t="shared" si="810"/>
        <v/>
      </c>
      <c r="O1441" s="23" t="str">
        <f t="shared" si="811"/>
        <v>◄</v>
      </c>
      <c r="P1441" s="24"/>
      <c r="Q1441" s="21"/>
      <c r="R1441" s="23" t="str">
        <f t="shared" si="812"/>
        <v/>
      </c>
      <c r="S1441" s="23" t="str">
        <f t="shared" si="813"/>
        <v>◄</v>
      </c>
      <c r="T1441" s="22"/>
      <c r="U1441" s="21"/>
      <c r="V1441" s="20"/>
      <c r="W1441" s="19"/>
      <c r="X1441" s="18">
        <f t="shared" si="814"/>
        <v>0</v>
      </c>
      <c r="Y1441" s="17">
        <f t="shared" si="814"/>
        <v>0</v>
      </c>
      <c r="Z1441" s="16"/>
      <c r="AA1441" s="15">
        <f t="shared" si="815"/>
        <v>0</v>
      </c>
      <c r="AB1441" s="14">
        <f t="shared" si="815"/>
        <v>0</v>
      </c>
      <c r="AC1441" s="12"/>
      <c r="AD1441" s="13"/>
      <c r="AE1441" s="12"/>
      <c r="AF1441" s="11"/>
      <c r="AG1441" s="11"/>
      <c r="AH1441" s="5" t="s">
        <v>0</v>
      </c>
      <c r="AI1441" s="4"/>
    </row>
    <row r="1442" spans="1:35" ht="15" customHeight="1" thickBot="1" x14ac:dyDescent="0.3">
      <c r="A1442" s="221"/>
      <c r="B1442" s="232" t="s">
        <v>689</v>
      </c>
      <c r="C1442" s="281"/>
      <c r="D1442" s="275">
        <v>42798</v>
      </c>
      <c r="E1442" s="276">
        <v>7.4</v>
      </c>
      <c r="F1442" s="390" t="s">
        <v>21</v>
      </c>
      <c r="G1442" s="227"/>
      <c r="H1442" s="227"/>
      <c r="I1442" s="227"/>
      <c r="J1442" s="227"/>
      <c r="K1442" s="317" t="s">
        <v>688</v>
      </c>
      <c r="L1442" s="26"/>
      <c r="M1442" s="25"/>
      <c r="N1442" s="23" t="str">
        <f t="shared" si="810"/>
        <v/>
      </c>
      <c r="O1442" s="23" t="str">
        <f t="shared" si="811"/>
        <v>◄</v>
      </c>
      <c r="P1442" s="24"/>
      <c r="Q1442" s="21"/>
      <c r="R1442" s="23" t="str">
        <f t="shared" si="812"/>
        <v/>
      </c>
      <c r="S1442" s="23" t="str">
        <f t="shared" si="813"/>
        <v>◄</v>
      </c>
      <c r="T1442" s="22"/>
      <c r="U1442" s="21"/>
      <c r="V1442" s="20"/>
      <c r="W1442" s="19"/>
      <c r="X1442" s="18">
        <f t="shared" si="814"/>
        <v>0</v>
      </c>
      <c r="Y1442" s="17">
        <f t="shared" si="814"/>
        <v>0</v>
      </c>
      <c r="Z1442" s="16"/>
      <c r="AA1442" s="15">
        <f t="shared" si="815"/>
        <v>0</v>
      </c>
      <c r="AB1442" s="14">
        <f t="shared" si="815"/>
        <v>0</v>
      </c>
      <c r="AC1442" s="12"/>
      <c r="AD1442" s="13"/>
      <c r="AE1442" s="12"/>
      <c r="AF1442" s="11"/>
      <c r="AG1442" s="11"/>
      <c r="AH1442" s="5" t="s">
        <v>0</v>
      </c>
      <c r="AI1442" s="4"/>
    </row>
    <row r="1443" spans="1:35" ht="15" customHeight="1" thickTop="1" thickBot="1" x14ac:dyDescent="0.25">
      <c r="A1443" s="214">
        <f>ROWS(A1444:A1447)-1</f>
        <v>3</v>
      </c>
      <c r="B1443" s="334" t="s">
        <v>687</v>
      </c>
      <c r="C1443" s="335"/>
      <c r="D1443" s="335"/>
      <c r="E1443" s="335"/>
      <c r="F1443" s="335"/>
      <c r="G1443" s="335"/>
      <c r="H1443" s="335"/>
      <c r="I1443" s="335"/>
      <c r="J1443" s="335"/>
      <c r="K1443" s="333"/>
      <c r="L1443" s="6">
        <v>42798</v>
      </c>
      <c r="M1443" s="9" t="s">
        <v>686</v>
      </c>
      <c r="N1443" s="23"/>
      <c r="O1443" s="33" t="str">
        <f>IF(COUNTIF(N1444:N1447,"?")&gt;0,"?",IF(AND(P1443="◄",Q1443="►"),"◄►",IF(P1443="◄","◄",IF(Q1443="►","►",""))))</f>
        <v>◄</v>
      </c>
      <c r="P1443" s="32" t="str">
        <f>IF(SUM(P1444:P1447)+1=ROWS(P1444:P1447)-COUNTIF(P1444:P1447,"-"),"","◄")</f>
        <v>◄</v>
      </c>
      <c r="Q1443" s="31" t="str">
        <f>IF(SUM(Q1444:Q1447)&gt;0,"►","")</f>
        <v/>
      </c>
      <c r="R1443" s="23"/>
      <c r="S1443" s="33" t="str">
        <f>IF(COUNTIF(R1444:R1447,"?")&gt;0,"?",IF(AND(T1443="◄",U1443="►"),"◄►",IF(T1443="◄","◄",IF(U1443="►","►",""))))</f>
        <v>◄</v>
      </c>
      <c r="T1443" s="32" t="str">
        <f>IF(SUM(T1444:T1447)+1=ROWS(T1444:T1447)-COUNTIF(T1444:T1447,"-"),"","◄")</f>
        <v>◄</v>
      </c>
      <c r="U1443" s="31" t="str">
        <f>IF(SUM(U1444:U1447)&gt;0,"►","")</f>
        <v/>
      </c>
      <c r="V1443" s="10">
        <f>ROWS(V1444:V1447)-1</f>
        <v>3</v>
      </c>
      <c r="W1443" s="30">
        <f>SUM(W1444:W1447)-W1447</f>
        <v>0</v>
      </c>
      <c r="X1443" s="29" t="s">
        <v>17</v>
      </c>
      <c r="Y1443" s="28"/>
      <c r="Z1443" s="30">
        <f>SUM(Z1444:Z1447)-Z1447</f>
        <v>0</v>
      </c>
      <c r="AA1443" s="29" t="s">
        <v>17</v>
      </c>
      <c r="AB1443" s="28"/>
      <c r="AC1443" s="12"/>
      <c r="AD1443" s="13"/>
      <c r="AE1443" s="12"/>
      <c r="AF1443" s="11"/>
      <c r="AG1443" s="11"/>
      <c r="AH1443" s="5" t="s">
        <v>0</v>
      </c>
      <c r="AI1443" s="4"/>
    </row>
    <row r="1444" spans="1:35" ht="15" customHeight="1" x14ac:dyDescent="0.25">
      <c r="A1444" s="221"/>
      <c r="B1444" s="240"/>
      <c r="C1444" s="274" t="s">
        <v>685</v>
      </c>
      <c r="D1444" s="275">
        <v>42798</v>
      </c>
      <c r="E1444" s="276">
        <v>0.74</v>
      </c>
      <c r="F1444" s="388" t="s">
        <v>13</v>
      </c>
      <c r="G1444" s="227"/>
      <c r="H1444" s="227"/>
      <c r="I1444" s="227"/>
      <c r="J1444" s="227"/>
      <c r="K1444" s="228" t="s">
        <v>684</v>
      </c>
      <c r="L1444" s="26"/>
      <c r="M1444" s="25"/>
      <c r="N1444" s="23" t="str">
        <f>IF(O1444="?","?","")</f>
        <v/>
      </c>
      <c r="O1444" s="23" t="str">
        <f>IF(AND(P1444="",Q1444&gt;0),"?",IF(P1444="","◄",IF(Q1444&gt;=1,"►","")))</f>
        <v>◄</v>
      </c>
      <c r="P1444" s="24"/>
      <c r="Q1444" s="21"/>
      <c r="R1444" s="23" t="str">
        <f>IF(S1444="?","?","")</f>
        <v/>
      </c>
      <c r="S1444" s="23" t="str">
        <f>IF(AND(T1444="",U1444&gt;0),"?",IF(T1444="","◄",IF(U1444&gt;=1,"►","")))</f>
        <v>◄</v>
      </c>
      <c r="T1444" s="22"/>
      <c r="U1444" s="21"/>
      <c r="V1444" s="20"/>
      <c r="W1444" s="19"/>
      <c r="X1444" s="18">
        <f t="shared" ref="X1444:Y1446" si="816">(P1444*W1444)</f>
        <v>0</v>
      </c>
      <c r="Y1444" s="17">
        <f t="shared" si="816"/>
        <v>0</v>
      </c>
      <c r="Z1444" s="16"/>
      <c r="AA1444" s="15">
        <f t="shared" ref="AA1444:AB1446" si="817">(T1444*Z1444)</f>
        <v>0</v>
      </c>
      <c r="AB1444" s="14">
        <f t="shared" si="817"/>
        <v>0</v>
      </c>
      <c r="AC1444" s="12"/>
      <c r="AD1444" s="13"/>
      <c r="AE1444" s="12"/>
      <c r="AF1444" s="11"/>
      <c r="AG1444" s="11"/>
      <c r="AH1444" s="5" t="s">
        <v>0</v>
      </c>
      <c r="AI1444" s="4"/>
    </row>
    <row r="1445" spans="1:35" ht="15" customHeight="1" x14ac:dyDescent="0.25">
      <c r="A1445" s="221"/>
      <c r="B1445" s="240"/>
      <c r="C1445" s="274">
        <v>4683</v>
      </c>
      <c r="D1445" s="275">
        <v>42798</v>
      </c>
      <c r="E1445" s="276">
        <v>0.74</v>
      </c>
      <c r="F1445" s="388" t="s">
        <v>13</v>
      </c>
      <c r="G1445" s="227"/>
      <c r="H1445" s="227"/>
      <c r="I1445" s="227"/>
      <c r="J1445" s="227"/>
      <c r="K1445" s="228" t="s">
        <v>683</v>
      </c>
      <c r="L1445" s="26"/>
      <c r="M1445" s="25"/>
      <c r="N1445" s="23" t="str">
        <f>IF(O1445="?","?","")</f>
        <v/>
      </c>
      <c r="O1445" s="23" t="str">
        <f>IF(AND(P1445="",Q1445&gt;0),"?",IF(P1445="","◄",IF(Q1445&gt;=1,"►","")))</f>
        <v>◄</v>
      </c>
      <c r="P1445" s="24"/>
      <c r="Q1445" s="21"/>
      <c r="R1445" s="23" t="str">
        <f>IF(S1445="?","?","")</f>
        <v/>
      </c>
      <c r="S1445" s="23" t="str">
        <f>IF(AND(T1445="",U1445&gt;0),"?",IF(T1445="","◄",IF(U1445&gt;=1,"►","")))</f>
        <v>◄</v>
      </c>
      <c r="T1445" s="22"/>
      <c r="U1445" s="21"/>
      <c r="V1445" s="20"/>
      <c r="W1445" s="19"/>
      <c r="X1445" s="18">
        <f t="shared" si="816"/>
        <v>0</v>
      </c>
      <c r="Y1445" s="17">
        <f t="shared" si="816"/>
        <v>0</v>
      </c>
      <c r="Z1445" s="16"/>
      <c r="AA1445" s="15">
        <f t="shared" si="817"/>
        <v>0</v>
      </c>
      <c r="AB1445" s="14">
        <f t="shared" si="817"/>
        <v>0</v>
      </c>
      <c r="AC1445" s="12"/>
      <c r="AD1445" s="13"/>
      <c r="AE1445" s="12"/>
      <c r="AF1445" s="11"/>
      <c r="AG1445" s="11"/>
      <c r="AH1445" s="5" t="s">
        <v>0</v>
      </c>
      <c r="AI1445" s="4"/>
    </row>
    <row r="1446" spans="1:35" ht="15" customHeight="1" thickBot="1" x14ac:dyDescent="0.3">
      <c r="A1446" s="221"/>
      <c r="B1446" s="232" t="s">
        <v>682</v>
      </c>
      <c r="C1446" s="281"/>
      <c r="D1446" s="275">
        <v>42798</v>
      </c>
      <c r="E1446" s="276">
        <v>7.4</v>
      </c>
      <c r="F1446" s="388" t="s">
        <v>13</v>
      </c>
      <c r="G1446" s="227"/>
      <c r="H1446" s="227"/>
      <c r="I1446" s="227"/>
      <c r="J1446" s="227"/>
      <c r="K1446" s="317" t="s">
        <v>681</v>
      </c>
      <c r="L1446" s="26"/>
      <c r="M1446" s="25"/>
      <c r="N1446" s="23" t="str">
        <f>IF(O1446="?","?","")</f>
        <v/>
      </c>
      <c r="O1446" s="23" t="str">
        <f>IF(AND(P1446="",Q1446&gt;0),"?",IF(P1446="","◄",IF(Q1446&gt;=1,"►","")))</f>
        <v>◄</v>
      </c>
      <c r="P1446" s="24"/>
      <c r="Q1446" s="21"/>
      <c r="R1446" s="23" t="str">
        <f>IF(S1446="?","?","")</f>
        <v/>
      </c>
      <c r="S1446" s="23" t="str">
        <f>IF(AND(T1446="",U1446&gt;0),"?",IF(T1446="","◄",IF(U1446&gt;=1,"►","")))</f>
        <v>◄</v>
      </c>
      <c r="T1446" s="22"/>
      <c r="U1446" s="21"/>
      <c r="V1446" s="20"/>
      <c r="W1446" s="19"/>
      <c r="X1446" s="18">
        <f t="shared" si="816"/>
        <v>0</v>
      </c>
      <c r="Y1446" s="17">
        <f t="shared" si="816"/>
        <v>0</v>
      </c>
      <c r="Z1446" s="16"/>
      <c r="AA1446" s="15">
        <f t="shared" si="817"/>
        <v>0</v>
      </c>
      <c r="AB1446" s="14">
        <f t="shared" si="817"/>
        <v>0</v>
      </c>
      <c r="AC1446" s="12"/>
      <c r="AD1446" s="13"/>
      <c r="AE1446" s="12"/>
      <c r="AF1446" s="11"/>
      <c r="AG1446" s="11"/>
      <c r="AH1446" s="5" t="s">
        <v>0</v>
      </c>
      <c r="AI1446" s="4"/>
    </row>
    <row r="1447" spans="1:35" ht="15" customHeight="1" thickTop="1" thickBot="1" x14ac:dyDescent="0.25">
      <c r="A1447" s="214">
        <f>ROWS(A1448:A1449)-1</f>
        <v>1</v>
      </c>
      <c r="B1447" s="334" t="s">
        <v>680</v>
      </c>
      <c r="C1447" s="335"/>
      <c r="D1447" s="335"/>
      <c r="E1447" s="335"/>
      <c r="F1447" s="335"/>
      <c r="G1447" s="335"/>
      <c r="H1447" s="335"/>
      <c r="I1447" s="335"/>
      <c r="J1447" s="335"/>
      <c r="K1447" s="333"/>
      <c r="L1447" s="6">
        <v>43530</v>
      </c>
      <c r="M1447" s="9" t="s">
        <v>679</v>
      </c>
      <c r="N1447" s="23"/>
      <c r="O1447" s="33" t="str">
        <f>IF(COUNTIF(N1448:N1449,"?")&gt;0,"?",IF(AND(P1447="◄",Q1447="►"),"◄►",IF(P1447="◄","◄",IF(Q1447="►","►",""))))</f>
        <v>◄</v>
      </c>
      <c r="P1447" s="32" t="str">
        <f>IF(SUM(P1448:P1449)+1=ROWS(P1448:P1449)-COUNTIF(P1448:P1449,"-"),"","◄")</f>
        <v>◄</v>
      </c>
      <c r="Q1447" s="31" t="str">
        <f>IF(SUM(Q1448:Q1449)&gt;0,"►","")</f>
        <v/>
      </c>
      <c r="R1447" s="23"/>
      <c r="S1447" s="33" t="str">
        <f>IF(COUNTIF(R1448:R1449,"?")&gt;0,"?",IF(AND(T1447="◄",U1447="►"),"◄►",IF(T1447="◄","◄",IF(U1447="►","►",""))))</f>
        <v>◄</v>
      </c>
      <c r="T1447" s="32" t="str">
        <f>IF(SUM(T1448:T1449)+1=ROWS(T1448:T1449)-COUNTIF(T1448:T1449,"-"),"","◄")</f>
        <v>◄</v>
      </c>
      <c r="U1447" s="31" t="str">
        <f>IF(SUM(U1448:U1449)&gt;0,"►","")</f>
        <v/>
      </c>
      <c r="V1447" s="10">
        <f>ROWS(V1448:V1449)-1</f>
        <v>1</v>
      </c>
      <c r="W1447" s="30">
        <f>SUM(W1448:W1449)-W1449</f>
        <v>0</v>
      </c>
      <c r="X1447" s="29" t="s">
        <v>17</v>
      </c>
      <c r="Y1447" s="28"/>
      <c r="Z1447" s="30">
        <f>SUM(Z1448:Z1449)-Z1449</f>
        <v>0</v>
      </c>
      <c r="AA1447" s="29" t="s">
        <v>17</v>
      </c>
      <c r="AB1447" s="28"/>
      <c r="AC1447" s="12"/>
      <c r="AD1447" s="13"/>
      <c r="AE1447" s="12"/>
      <c r="AF1447" s="11"/>
      <c r="AG1447" s="11"/>
      <c r="AH1447" s="5" t="s">
        <v>0</v>
      </c>
      <c r="AI1447" s="4"/>
    </row>
    <row r="1448" spans="1:35" ht="15" customHeight="1" thickBot="1" x14ac:dyDescent="0.3">
      <c r="A1448" s="221"/>
      <c r="B1448" s="240"/>
      <c r="C1448" s="274" t="s">
        <v>678</v>
      </c>
      <c r="D1448" s="275">
        <f>D1446</f>
        <v>42798</v>
      </c>
      <c r="E1448" s="276">
        <v>1.1299999999999999</v>
      </c>
      <c r="F1448" s="390" t="s">
        <v>21</v>
      </c>
      <c r="G1448" s="227"/>
      <c r="H1448" s="227"/>
      <c r="I1448" s="227"/>
      <c r="J1448" s="227"/>
      <c r="K1448" s="315" t="s">
        <v>677</v>
      </c>
      <c r="L1448" s="26"/>
      <c r="M1448" s="50" t="s">
        <v>676</v>
      </c>
      <c r="N1448" s="23" t="str">
        <f>IF(O1448="?","?","")</f>
        <v/>
      </c>
      <c r="O1448" s="23" t="str">
        <f>IF(AND(P1448="",Q1448&gt;0),"?",IF(P1448="","◄",IF(Q1448&gt;=1,"►","")))</f>
        <v>◄</v>
      </c>
      <c r="P1448" s="24"/>
      <c r="Q1448" s="21"/>
      <c r="R1448" s="23" t="str">
        <f>IF(S1448="?","?","")</f>
        <v/>
      </c>
      <c r="S1448" s="23" t="str">
        <f>IF(AND(T1448="",U1448&gt;0),"?",IF(T1448="","◄",IF(U1448&gt;=1,"►","")))</f>
        <v>◄</v>
      </c>
      <c r="T1448" s="22"/>
      <c r="U1448" s="21"/>
      <c r="V1448" s="20"/>
      <c r="W1448" s="19"/>
      <c r="X1448" s="18">
        <f>(P1448*W1448)</f>
        <v>0</v>
      </c>
      <c r="Y1448" s="17">
        <f>(Q1448*X1448)</f>
        <v>0</v>
      </c>
      <c r="Z1448" s="16"/>
      <c r="AA1448" s="15">
        <f>(T1448*Z1448)</f>
        <v>0</v>
      </c>
      <c r="AB1448" s="14">
        <f>(U1448*AA1448)</f>
        <v>0</v>
      </c>
      <c r="AC1448" s="12"/>
      <c r="AD1448" s="13"/>
      <c r="AE1448" s="12"/>
      <c r="AF1448" s="11"/>
      <c r="AG1448" s="11"/>
      <c r="AH1448" s="5" t="s">
        <v>0</v>
      </c>
      <c r="AI1448" s="4"/>
    </row>
    <row r="1449" spans="1:35" ht="15" customHeight="1" thickTop="1" thickBot="1" x14ac:dyDescent="0.25">
      <c r="A1449" s="214">
        <f>ROWS(A1450:A1455)-1</f>
        <v>5</v>
      </c>
      <c r="B1449" s="334" t="s">
        <v>675</v>
      </c>
      <c r="C1449" s="335"/>
      <c r="D1449" s="335"/>
      <c r="E1449" s="335"/>
      <c r="F1449" s="335"/>
      <c r="G1449" s="335"/>
      <c r="H1449" s="335"/>
      <c r="I1449" s="335"/>
      <c r="J1449" s="335"/>
      <c r="K1449" s="333"/>
      <c r="L1449" s="6">
        <v>42896</v>
      </c>
      <c r="M1449" s="9" t="s">
        <v>667</v>
      </c>
      <c r="N1449" s="23"/>
      <c r="O1449" s="33" t="str">
        <f>IF(COUNTIF(N1450:N1455,"?")&gt;0,"?",IF(AND(P1449="◄",Q1449="►"),"◄►",IF(P1449="◄","◄",IF(Q1449="►","►",""))))</f>
        <v>◄</v>
      </c>
      <c r="P1449" s="32" t="str">
        <f>IF(SUM(P1450:P1455)+1=ROWS(P1450:P1455)-COUNTIF(P1450:P1455,"-"),"","◄")</f>
        <v>◄</v>
      </c>
      <c r="Q1449" s="31" t="str">
        <f>IF(SUM(Q1450:Q1455)&gt;0,"►","")</f>
        <v/>
      </c>
      <c r="R1449" s="23"/>
      <c r="S1449" s="33" t="str">
        <f>IF(COUNTIF(R1450:R1455,"?")&gt;0,"?",IF(AND(T1449="◄",U1449="►"),"◄►",IF(T1449="◄","◄",IF(U1449="►","►",""))))</f>
        <v>◄</v>
      </c>
      <c r="T1449" s="32" t="str">
        <f>IF(SUM(T1450:T1455)+1=ROWS(T1450:T1455)-COUNTIF(T1450:T1455,"-"),"","◄")</f>
        <v>◄</v>
      </c>
      <c r="U1449" s="31" t="str">
        <f>IF(SUM(U1450:U1455)&gt;0,"►","")</f>
        <v/>
      </c>
      <c r="V1449" s="10">
        <f>ROWS(V1450:V1455)-1</f>
        <v>5</v>
      </c>
      <c r="W1449" s="30">
        <f>SUM(W1450:W1455)-W1455</f>
        <v>0</v>
      </c>
      <c r="X1449" s="29" t="s">
        <v>17</v>
      </c>
      <c r="Y1449" s="28"/>
      <c r="Z1449" s="30">
        <f>SUM(Z1450:Z1455)-Z1455</f>
        <v>0</v>
      </c>
      <c r="AA1449" s="29" t="s">
        <v>17</v>
      </c>
      <c r="AB1449" s="28"/>
      <c r="AC1449" s="43" t="str">
        <f>IF(AD1449="◄","◄",IF(AD1449="ok","►",""))</f>
        <v>◄</v>
      </c>
      <c r="AD1449" s="42" t="str">
        <f>IF(AD1450&gt;0,"OK","◄")</f>
        <v>◄</v>
      </c>
      <c r="AE1449" s="41" t="str">
        <f>IF(AND(AF1449="◄",AG1449="►"),"◄?►",IF(AF1449="◄","◄",IF(AG1449="►","►","")))</f>
        <v>◄</v>
      </c>
      <c r="AF1449" s="32" t="str">
        <f>IF(AF1450&gt;0,"","◄")</f>
        <v>◄</v>
      </c>
      <c r="AG1449" s="31" t="str">
        <f>IF(AG1450&gt;0,"►","")</f>
        <v/>
      </c>
      <c r="AH1449" s="5" t="s">
        <v>0</v>
      </c>
      <c r="AI1449" s="4"/>
    </row>
    <row r="1450" spans="1:35" ht="15" customHeight="1" x14ac:dyDescent="0.25">
      <c r="A1450" s="221"/>
      <c r="B1450" s="240"/>
      <c r="C1450" s="274" t="s">
        <v>674</v>
      </c>
      <c r="D1450" s="275">
        <v>42896</v>
      </c>
      <c r="E1450" s="276">
        <v>0.74</v>
      </c>
      <c r="F1450" s="388" t="s">
        <v>13</v>
      </c>
      <c r="G1450" s="227"/>
      <c r="H1450" s="227"/>
      <c r="I1450" s="227"/>
      <c r="J1450" s="227"/>
      <c r="K1450" s="315" t="s">
        <v>673</v>
      </c>
      <c r="L1450" s="26"/>
      <c r="M1450" s="25"/>
      <c r="N1450" s="23" t="str">
        <f>IF(O1450="?","?","")</f>
        <v/>
      </c>
      <c r="O1450" s="23" t="str">
        <f>IF(AND(P1450="",Q1450&gt;0),"?",IF(P1450="","◄",IF(Q1450&gt;=1,"►","")))</f>
        <v>◄</v>
      </c>
      <c r="P1450" s="24"/>
      <c r="Q1450" s="21"/>
      <c r="R1450" s="23" t="str">
        <f>IF(S1450="?","?","")</f>
        <v/>
      </c>
      <c r="S1450" s="23" t="str">
        <f>IF(AND(T1450="",U1450&gt;0),"?",IF(T1450="","◄",IF(U1450&gt;=1,"►","")))</f>
        <v>◄</v>
      </c>
      <c r="T1450" s="22"/>
      <c r="U1450" s="21"/>
      <c r="V1450" s="20"/>
      <c r="W1450" s="19"/>
      <c r="X1450" s="18">
        <f t="shared" ref="X1450:Y1454" si="818">(P1450*W1450)</f>
        <v>0</v>
      </c>
      <c r="Y1450" s="17">
        <f t="shared" si="818"/>
        <v>0</v>
      </c>
      <c r="Z1450" s="16"/>
      <c r="AA1450" s="15">
        <f t="shared" ref="AA1450:AB1454" si="819">(T1450*Z1450)</f>
        <v>0</v>
      </c>
      <c r="AB1450" s="14">
        <f t="shared" si="819"/>
        <v>0</v>
      </c>
      <c r="AC1450" s="39" t="str">
        <f>IF(AD1450&gt;0,"ok","◄")</f>
        <v>◄</v>
      </c>
      <c r="AD1450" s="40"/>
      <c r="AE1450" s="39" t="str">
        <f>IF(AND(AF1450="",AG1450&gt;0),"?",IF(AF1450="","◄",IF(AG1450&gt;=1,"►","")))</f>
        <v>◄</v>
      </c>
      <c r="AF1450" s="38"/>
      <c r="AG1450" s="37"/>
      <c r="AH1450" s="5" t="s">
        <v>0</v>
      </c>
      <c r="AI1450" s="4"/>
    </row>
    <row r="1451" spans="1:35" ht="15" customHeight="1" x14ac:dyDescent="0.25">
      <c r="A1451" s="221"/>
      <c r="B1451" s="240"/>
      <c r="C1451" s="274">
        <v>4686</v>
      </c>
      <c r="D1451" s="275">
        <v>42896</v>
      </c>
      <c r="E1451" s="276">
        <v>0.74</v>
      </c>
      <c r="F1451" s="388" t="s">
        <v>13</v>
      </c>
      <c r="G1451" s="227"/>
      <c r="H1451" s="227"/>
      <c r="I1451" s="227"/>
      <c r="J1451" s="227"/>
      <c r="K1451" s="315" t="s">
        <v>672</v>
      </c>
      <c r="L1451" s="26"/>
      <c r="M1451" s="25"/>
      <c r="N1451" s="23" t="str">
        <f>IF(O1451="?","?","")</f>
        <v/>
      </c>
      <c r="O1451" s="23" t="str">
        <f>IF(AND(P1451="",Q1451&gt;0),"?",IF(P1451="","◄",IF(Q1451&gt;=1,"►","")))</f>
        <v>◄</v>
      </c>
      <c r="P1451" s="24"/>
      <c r="Q1451" s="21"/>
      <c r="R1451" s="23" t="str">
        <f>IF(S1451="?","?","")</f>
        <v/>
      </c>
      <c r="S1451" s="23" t="str">
        <f>IF(AND(T1451="",U1451&gt;0),"?",IF(T1451="","◄",IF(U1451&gt;=1,"►","")))</f>
        <v>◄</v>
      </c>
      <c r="T1451" s="22"/>
      <c r="U1451" s="21"/>
      <c r="V1451" s="20"/>
      <c r="W1451" s="19"/>
      <c r="X1451" s="18">
        <f t="shared" si="818"/>
        <v>0</v>
      </c>
      <c r="Y1451" s="17">
        <f t="shared" si="818"/>
        <v>0</v>
      </c>
      <c r="Z1451" s="16"/>
      <c r="AA1451" s="15">
        <f t="shared" si="819"/>
        <v>0</v>
      </c>
      <c r="AB1451" s="14">
        <f t="shared" si="819"/>
        <v>0</v>
      </c>
      <c r="AC1451" s="12"/>
      <c r="AD1451" s="13"/>
      <c r="AE1451" s="12"/>
      <c r="AF1451" s="149" t="str">
        <f>LEFT(M1449,17)</f>
        <v>▬ Philanews Nr. 2</v>
      </c>
      <c r="AG1451" s="150"/>
      <c r="AH1451" s="5" t="s">
        <v>0</v>
      </c>
      <c r="AI1451" s="4"/>
    </row>
    <row r="1452" spans="1:35" ht="15" customHeight="1" x14ac:dyDescent="0.25">
      <c r="A1452" s="221"/>
      <c r="B1452" s="240"/>
      <c r="C1452" s="274">
        <v>4687</v>
      </c>
      <c r="D1452" s="275">
        <v>42896</v>
      </c>
      <c r="E1452" s="276">
        <v>0.74</v>
      </c>
      <c r="F1452" s="388" t="s">
        <v>13</v>
      </c>
      <c r="G1452" s="227"/>
      <c r="H1452" s="227"/>
      <c r="I1452" s="227"/>
      <c r="J1452" s="227"/>
      <c r="K1452" s="315" t="s">
        <v>671</v>
      </c>
      <c r="L1452" s="26"/>
      <c r="M1452" s="25"/>
      <c r="N1452" s="23" t="str">
        <f>IF(O1452="?","?","")</f>
        <v/>
      </c>
      <c r="O1452" s="23" t="str">
        <f>IF(AND(P1452="",Q1452&gt;0),"?",IF(P1452="","◄",IF(Q1452&gt;=1,"►","")))</f>
        <v>◄</v>
      </c>
      <c r="P1452" s="24"/>
      <c r="Q1452" s="21"/>
      <c r="R1452" s="23" t="str">
        <f>IF(S1452="?","?","")</f>
        <v/>
      </c>
      <c r="S1452" s="23" t="str">
        <f>IF(AND(T1452="",U1452&gt;0),"?",IF(T1452="","◄",IF(U1452&gt;=1,"►","")))</f>
        <v>◄</v>
      </c>
      <c r="T1452" s="22"/>
      <c r="U1452" s="21"/>
      <c r="V1452" s="20"/>
      <c r="W1452" s="19"/>
      <c r="X1452" s="18">
        <f t="shared" si="818"/>
        <v>0</v>
      </c>
      <c r="Y1452" s="17">
        <f t="shared" si="818"/>
        <v>0</v>
      </c>
      <c r="Z1452" s="16"/>
      <c r="AA1452" s="15">
        <f t="shared" si="819"/>
        <v>0</v>
      </c>
      <c r="AB1452" s="14">
        <f t="shared" si="819"/>
        <v>0</v>
      </c>
      <c r="AC1452" s="12"/>
      <c r="AD1452" s="13"/>
      <c r="AE1452" s="12"/>
      <c r="AF1452" s="151"/>
      <c r="AG1452" s="152"/>
      <c r="AH1452" s="5" t="s">
        <v>0</v>
      </c>
      <c r="AI1452" s="4"/>
    </row>
    <row r="1453" spans="1:35" ht="15" customHeight="1" x14ac:dyDescent="0.25">
      <c r="A1453" s="221"/>
      <c r="B1453" s="240"/>
      <c r="C1453" s="274">
        <v>4688</v>
      </c>
      <c r="D1453" s="275">
        <v>42896</v>
      </c>
      <c r="E1453" s="276">
        <v>0.74</v>
      </c>
      <c r="F1453" s="388" t="s">
        <v>13</v>
      </c>
      <c r="G1453" s="227"/>
      <c r="H1453" s="227"/>
      <c r="I1453" s="227"/>
      <c r="J1453" s="227"/>
      <c r="K1453" s="315" t="s">
        <v>670</v>
      </c>
      <c r="L1453" s="26"/>
      <c r="M1453" s="25"/>
      <c r="N1453" s="23" t="str">
        <f>IF(O1453="?","?","")</f>
        <v/>
      </c>
      <c r="O1453" s="23" t="str">
        <f>IF(AND(P1453="",Q1453&gt;0),"?",IF(P1453="","◄",IF(Q1453&gt;=1,"►","")))</f>
        <v>◄</v>
      </c>
      <c r="P1453" s="24"/>
      <c r="Q1453" s="21"/>
      <c r="R1453" s="23" t="str">
        <f>IF(S1453="?","?","")</f>
        <v/>
      </c>
      <c r="S1453" s="23" t="str">
        <f>IF(AND(T1453="",U1453&gt;0),"?",IF(T1453="","◄",IF(U1453&gt;=1,"►","")))</f>
        <v>◄</v>
      </c>
      <c r="T1453" s="22"/>
      <c r="U1453" s="21"/>
      <c r="V1453" s="20"/>
      <c r="W1453" s="19"/>
      <c r="X1453" s="18">
        <f t="shared" si="818"/>
        <v>0</v>
      </c>
      <c r="Y1453" s="17">
        <f t="shared" si="818"/>
        <v>0</v>
      </c>
      <c r="Z1453" s="16"/>
      <c r="AA1453" s="15">
        <f t="shared" si="819"/>
        <v>0</v>
      </c>
      <c r="AB1453" s="14">
        <f t="shared" si="819"/>
        <v>0</v>
      </c>
      <c r="AC1453" s="12"/>
      <c r="AD1453" s="13"/>
      <c r="AE1453" s="12"/>
      <c r="AF1453" s="36" t="s">
        <v>47</v>
      </c>
      <c r="AG1453" s="35">
        <f>D1450</f>
        <v>42896</v>
      </c>
      <c r="AH1453" s="5" t="s">
        <v>0</v>
      </c>
      <c r="AI1453" s="4"/>
    </row>
    <row r="1454" spans="1:35" ht="15" customHeight="1" thickBot="1" x14ac:dyDescent="0.3">
      <c r="A1454" s="221"/>
      <c r="B1454" s="240"/>
      <c r="C1454" s="274">
        <v>4689</v>
      </c>
      <c r="D1454" s="275">
        <v>42896</v>
      </c>
      <c r="E1454" s="276">
        <v>0.74</v>
      </c>
      <c r="F1454" s="388" t="s">
        <v>13</v>
      </c>
      <c r="G1454" s="227"/>
      <c r="H1454" s="227"/>
      <c r="I1454" s="227"/>
      <c r="J1454" s="227"/>
      <c r="K1454" s="315" t="s">
        <v>669</v>
      </c>
      <c r="L1454" s="26"/>
      <c r="M1454" s="25"/>
      <c r="N1454" s="23" t="str">
        <f>IF(O1454="?","?","")</f>
        <v/>
      </c>
      <c r="O1454" s="23" t="str">
        <f>IF(AND(P1454="",Q1454&gt;0),"?",IF(P1454="","◄",IF(Q1454&gt;=1,"►","")))</f>
        <v>◄</v>
      </c>
      <c r="P1454" s="24"/>
      <c r="Q1454" s="21"/>
      <c r="R1454" s="23" t="str">
        <f>IF(S1454="?","?","")</f>
        <v/>
      </c>
      <c r="S1454" s="23" t="str">
        <f>IF(AND(T1454="",U1454&gt;0),"?",IF(T1454="","◄",IF(U1454&gt;=1,"►","")))</f>
        <v>◄</v>
      </c>
      <c r="T1454" s="22"/>
      <c r="U1454" s="21"/>
      <c r="V1454" s="20"/>
      <c r="W1454" s="19"/>
      <c r="X1454" s="18">
        <f t="shared" si="818"/>
        <v>0</v>
      </c>
      <c r="Y1454" s="17">
        <f t="shared" si="818"/>
        <v>0</v>
      </c>
      <c r="Z1454" s="16"/>
      <c r="AA1454" s="15">
        <f t="shared" si="819"/>
        <v>0</v>
      </c>
      <c r="AB1454" s="14">
        <f t="shared" si="819"/>
        <v>0</v>
      </c>
      <c r="AC1454" s="12"/>
      <c r="AD1454" s="13"/>
      <c r="AE1454" s="12"/>
      <c r="AF1454" s="11"/>
      <c r="AG1454" s="11"/>
      <c r="AH1454" s="5" t="s">
        <v>0</v>
      </c>
      <c r="AI1454" s="4"/>
    </row>
    <row r="1455" spans="1:35" ht="15" customHeight="1" thickTop="1" thickBot="1" x14ac:dyDescent="0.25">
      <c r="A1455" s="214">
        <f>ROWS(A1456:A1457)-1</f>
        <v>1</v>
      </c>
      <c r="B1455" s="334" t="s">
        <v>668</v>
      </c>
      <c r="C1455" s="335"/>
      <c r="D1455" s="335"/>
      <c r="E1455" s="335"/>
      <c r="F1455" s="335"/>
      <c r="G1455" s="335"/>
      <c r="H1455" s="335"/>
      <c r="I1455" s="335"/>
      <c r="J1455" s="335"/>
      <c r="K1455" s="333"/>
      <c r="L1455" s="6">
        <v>42896</v>
      </c>
      <c r="M1455" s="9" t="s">
        <v>667</v>
      </c>
      <c r="N1455" s="23"/>
      <c r="O1455" s="33" t="str">
        <f>IF(COUNTIF(N1456:N1457,"?")&gt;0,"?",IF(AND(P1455="◄",Q1455="►"),"◄►",IF(P1455="◄","◄",IF(Q1455="►","►",""))))</f>
        <v>◄</v>
      </c>
      <c r="P1455" s="32" t="str">
        <f>IF(SUM(P1456:P1457)+1=ROWS(P1456:P1457)-COUNTIF(P1456:P1457,"-"),"","◄")</f>
        <v>◄</v>
      </c>
      <c r="Q1455" s="31" t="str">
        <f>IF(SUM(Q1456:Q1457)&gt;0,"►","")</f>
        <v/>
      </c>
      <c r="R1455" s="23"/>
      <c r="S1455" s="33" t="str">
        <f>IF(COUNTIF(R1456:R1457,"?")&gt;0,"?",IF(AND(T1455="◄",U1455="►"),"◄►",IF(T1455="◄","◄",IF(U1455="►","►",""))))</f>
        <v>◄</v>
      </c>
      <c r="T1455" s="32" t="str">
        <f>IF(SUM(T1456:T1457)+1=ROWS(T1456:T1457)-COUNTIF(T1456:T1457,"-"),"","◄")</f>
        <v>◄</v>
      </c>
      <c r="U1455" s="31" t="str">
        <f>IF(SUM(U1456:U1457)&gt;0,"►","")</f>
        <v/>
      </c>
      <c r="V1455" s="10">
        <f>ROWS(V1456:V1457)-1</f>
        <v>1</v>
      </c>
      <c r="W1455" s="30">
        <f>SUM(W1456:W1457)-W1457</f>
        <v>0</v>
      </c>
      <c r="X1455" s="29" t="s">
        <v>17</v>
      </c>
      <c r="Y1455" s="28"/>
      <c r="Z1455" s="30">
        <f>SUM(Z1456:Z1457)-Z1457</f>
        <v>0</v>
      </c>
      <c r="AA1455" s="29" t="s">
        <v>17</v>
      </c>
      <c r="AB1455" s="28"/>
      <c r="AC1455" s="12"/>
      <c r="AD1455" s="13"/>
      <c r="AE1455" s="12"/>
      <c r="AF1455" s="11"/>
      <c r="AG1455" s="11"/>
      <c r="AH1455" s="5" t="s">
        <v>0</v>
      </c>
      <c r="AI1455" s="4"/>
    </row>
    <row r="1456" spans="1:35" ht="24.6" customHeight="1" thickBot="1" x14ac:dyDescent="0.3">
      <c r="A1456" s="221"/>
      <c r="B1456" s="232" t="s">
        <v>666</v>
      </c>
      <c r="C1456" s="281"/>
      <c r="D1456" s="275">
        <v>42896</v>
      </c>
      <c r="E1456" s="276">
        <v>3.7</v>
      </c>
      <c r="F1456" s="388" t="s">
        <v>13</v>
      </c>
      <c r="G1456" s="391" t="s">
        <v>665</v>
      </c>
      <c r="H1456" s="276">
        <v>3.7</v>
      </c>
      <c r="I1456" s="227"/>
      <c r="J1456" s="392"/>
      <c r="K1456" s="237" t="s">
        <v>664</v>
      </c>
      <c r="L1456" s="26"/>
      <c r="M1456" s="25"/>
      <c r="N1456" s="23" t="str">
        <f>IF(O1456="?","?","")</f>
        <v/>
      </c>
      <c r="O1456" s="23" t="str">
        <f>IF(AND(P1456="",Q1456&gt;0),"?",IF(P1456="","◄",IF(Q1456&gt;=1,"►","")))</f>
        <v>◄</v>
      </c>
      <c r="P1456" s="24"/>
      <c r="Q1456" s="21"/>
      <c r="R1456" s="23" t="str">
        <f>IF(S1456="?","?","")</f>
        <v/>
      </c>
      <c r="S1456" s="23" t="str">
        <f>IF(AND(T1456="",U1456&gt;0),"?",IF(T1456="","◄",IF(U1456&gt;=1,"►","")))</f>
        <v>◄</v>
      </c>
      <c r="T1456" s="22"/>
      <c r="U1456" s="21"/>
      <c r="V1456" s="20"/>
      <c r="W1456" s="19"/>
      <c r="X1456" s="18">
        <f>(P1456*W1456)</f>
        <v>0</v>
      </c>
      <c r="Y1456" s="17">
        <f>(Q1456*X1456)</f>
        <v>0</v>
      </c>
      <c r="Z1456" s="16"/>
      <c r="AA1456" s="15">
        <f>(T1456*Z1456)</f>
        <v>0</v>
      </c>
      <c r="AB1456" s="14">
        <f>(U1456*AA1456)</f>
        <v>0</v>
      </c>
      <c r="AC1456" s="12"/>
      <c r="AD1456" s="13"/>
      <c r="AE1456" s="12"/>
      <c r="AF1456" s="11"/>
      <c r="AG1456" s="11"/>
      <c r="AH1456" s="5" t="s">
        <v>0</v>
      </c>
      <c r="AI1456" s="4"/>
    </row>
    <row r="1457" spans="1:35" ht="15" customHeight="1" thickTop="1" thickBot="1" x14ac:dyDescent="0.25">
      <c r="A1457" s="214">
        <f>ROWS(A1458:A1462)-1</f>
        <v>4</v>
      </c>
      <c r="B1457" s="334" t="s">
        <v>663</v>
      </c>
      <c r="C1457" s="335"/>
      <c r="D1457" s="335"/>
      <c r="E1457" s="335"/>
      <c r="F1457" s="335"/>
      <c r="G1457" s="335"/>
      <c r="H1457" s="335"/>
      <c r="I1457" s="335"/>
      <c r="J1457" s="335"/>
      <c r="K1457" s="333"/>
      <c r="L1457" s="6">
        <v>42896</v>
      </c>
      <c r="M1457" s="9" t="s">
        <v>662</v>
      </c>
      <c r="N1457" s="23"/>
      <c r="O1457" s="33" t="str">
        <f>IF(COUNTIF(N1458:N1462,"?")&gt;0,"?",IF(AND(P1457="◄",Q1457="►"),"◄►",IF(P1457="◄","◄",IF(Q1457="►","►",""))))</f>
        <v>◄</v>
      </c>
      <c r="P1457" s="32" t="str">
        <f>IF(SUM(P1458:P1462)+1=ROWS(P1458:P1462)-COUNTIF(P1458:P1462,"-"),"","◄")</f>
        <v>◄</v>
      </c>
      <c r="Q1457" s="31" t="str">
        <f>IF(SUM(Q1458:Q1462)&gt;0,"►","")</f>
        <v/>
      </c>
      <c r="R1457" s="23"/>
      <c r="S1457" s="33" t="str">
        <f>IF(COUNTIF(R1458:R1462,"?")&gt;0,"?",IF(AND(T1457="◄",U1457="►"),"◄►",IF(T1457="◄","◄",IF(U1457="►","►",""))))</f>
        <v>◄</v>
      </c>
      <c r="T1457" s="32" t="str">
        <f>IF(SUM(T1458:T1462)+1=ROWS(T1458:T1462)-COUNTIF(T1458:T1462,"-"),"","◄")</f>
        <v>◄</v>
      </c>
      <c r="U1457" s="31" t="str">
        <f>IF(SUM(U1458:U1462)&gt;0,"►","")</f>
        <v/>
      </c>
      <c r="V1457" s="10">
        <f>ROWS(V1458:V1462)-1</f>
        <v>4</v>
      </c>
      <c r="W1457" s="30">
        <f>SUM(W1458:W1462)-W1462</f>
        <v>0</v>
      </c>
      <c r="X1457" s="29" t="s">
        <v>17</v>
      </c>
      <c r="Y1457" s="28"/>
      <c r="Z1457" s="30">
        <f>SUM(Z1458:Z1462)-Z1462</f>
        <v>0</v>
      </c>
      <c r="AA1457" s="29" t="s">
        <v>17</v>
      </c>
      <c r="AB1457" s="28"/>
      <c r="AC1457" s="12"/>
      <c r="AD1457" s="13"/>
      <c r="AE1457" s="12"/>
      <c r="AF1457" s="11"/>
      <c r="AG1457" s="11"/>
      <c r="AH1457" s="5" t="s">
        <v>0</v>
      </c>
      <c r="AI1457" s="4"/>
    </row>
    <row r="1458" spans="1:35" ht="15" customHeight="1" x14ac:dyDescent="0.25">
      <c r="A1458" s="221"/>
      <c r="B1458" s="240"/>
      <c r="C1458" s="274" t="s">
        <v>658</v>
      </c>
      <c r="D1458" s="275">
        <v>42896</v>
      </c>
      <c r="E1458" s="276">
        <v>3.39</v>
      </c>
      <c r="F1458" s="390" t="s">
        <v>114</v>
      </c>
      <c r="G1458" s="227"/>
      <c r="H1458" s="227"/>
      <c r="I1458" s="227"/>
      <c r="J1458" s="227"/>
      <c r="K1458" s="315" t="s">
        <v>661</v>
      </c>
      <c r="L1458" s="26"/>
      <c r="M1458" s="25"/>
      <c r="N1458" s="23" t="str">
        <f>IF(O1458="?","?","")</f>
        <v/>
      </c>
      <c r="O1458" s="23" t="str">
        <f>IF(AND(P1458="",Q1458&gt;0),"?",IF(P1458="","◄",IF(Q1458&gt;=1,"►","")))</f>
        <v>◄</v>
      </c>
      <c r="P1458" s="24"/>
      <c r="Q1458" s="21"/>
      <c r="R1458" s="23" t="str">
        <f>IF(S1458="?","?","")</f>
        <v/>
      </c>
      <c r="S1458" s="23" t="str">
        <f>IF(AND(T1458="",U1458&gt;0),"?",IF(T1458="","◄",IF(U1458&gt;=1,"►","")))</f>
        <v>◄</v>
      </c>
      <c r="T1458" s="22"/>
      <c r="U1458" s="21"/>
      <c r="V1458" s="20"/>
      <c r="W1458" s="19"/>
      <c r="X1458" s="18">
        <f t="shared" ref="X1458:Y1461" si="820">(P1458*W1458)</f>
        <v>0</v>
      </c>
      <c r="Y1458" s="17">
        <f t="shared" si="820"/>
        <v>0</v>
      </c>
      <c r="Z1458" s="16"/>
      <c r="AA1458" s="15">
        <f t="shared" ref="AA1458:AB1461" si="821">(T1458*Z1458)</f>
        <v>0</v>
      </c>
      <c r="AB1458" s="14">
        <f t="shared" si="821"/>
        <v>0</v>
      </c>
      <c r="AC1458" s="12"/>
      <c r="AD1458" s="13"/>
      <c r="AE1458" s="12"/>
      <c r="AF1458" s="11"/>
      <c r="AG1458" s="11"/>
      <c r="AH1458" s="5" t="s">
        <v>0</v>
      </c>
      <c r="AI1458" s="4"/>
    </row>
    <row r="1459" spans="1:35" ht="15" customHeight="1" x14ac:dyDescent="0.25">
      <c r="A1459" s="221"/>
      <c r="B1459" s="240"/>
      <c r="C1459" s="274">
        <v>4691</v>
      </c>
      <c r="D1459" s="275">
        <v>42896</v>
      </c>
      <c r="E1459" s="276">
        <v>3.39</v>
      </c>
      <c r="F1459" s="390" t="s">
        <v>114</v>
      </c>
      <c r="G1459" s="227"/>
      <c r="H1459" s="227"/>
      <c r="I1459" s="227"/>
      <c r="J1459" s="227"/>
      <c r="K1459" s="228" t="s">
        <v>660</v>
      </c>
      <c r="L1459" s="26"/>
      <c r="M1459" s="25"/>
      <c r="N1459" s="23" t="str">
        <f>IF(O1459="?","?","")</f>
        <v/>
      </c>
      <c r="O1459" s="23" t="str">
        <f>IF(AND(P1459="",Q1459&gt;0),"?",IF(P1459="","◄",IF(Q1459&gt;=1,"►","")))</f>
        <v>◄</v>
      </c>
      <c r="P1459" s="24"/>
      <c r="Q1459" s="21"/>
      <c r="R1459" s="23" t="str">
        <f>IF(S1459="?","?","")</f>
        <v/>
      </c>
      <c r="S1459" s="23" t="str">
        <f>IF(AND(T1459="",U1459&gt;0),"?",IF(T1459="","◄",IF(U1459&gt;=1,"►","")))</f>
        <v>◄</v>
      </c>
      <c r="T1459" s="22"/>
      <c r="U1459" s="21"/>
      <c r="V1459" s="20"/>
      <c r="W1459" s="19"/>
      <c r="X1459" s="18">
        <f t="shared" si="820"/>
        <v>0</v>
      </c>
      <c r="Y1459" s="17">
        <f t="shared" si="820"/>
        <v>0</v>
      </c>
      <c r="Z1459" s="16"/>
      <c r="AA1459" s="15">
        <f t="shared" si="821"/>
        <v>0</v>
      </c>
      <c r="AB1459" s="14">
        <f t="shared" si="821"/>
        <v>0</v>
      </c>
      <c r="AC1459" s="12"/>
      <c r="AD1459" s="13"/>
      <c r="AE1459" s="12"/>
      <c r="AF1459" s="11"/>
      <c r="AG1459" s="11"/>
      <c r="AH1459" s="5" t="s">
        <v>0</v>
      </c>
      <c r="AI1459" s="4"/>
    </row>
    <row r="1460" spans="1:35" ht="15" customHeight="1" x14ac:dyDescent="0.25">
      <c r="A1460" s="221"/>
      <c r="B1460" s="240"/>
      <c r="C1460" s="281" t="s">
        <v>659</v>
      </c>
      <c r="D1460" s="275">
        <v>42896</v>
      </c>
      <c r="E1460" s="276">
        <v>6.78</v>
      </c>
      <c r="F1460" s="390" t="s">
        <v>114</v>
      </c>
      <c r="G1460" s="227"/>
      <c r="H1460" s="227"/>
      <c r="I1460" s="274" t="s">
        <v>658</v>
      </c>
      <c r="J1460" s="274">
        <v>4691</v>
      </c>
      <c r="K1460" s="323" t="s">
        <v>324</v>
      </c>
      <c r="L1460" s="26"/>
      <c r="M1460" s="25"/>
      <c r="N1460" s="23" t="str">
        <f>IF(O1460="?","?","")</f>
        <v/>
      </c>
      <c r="O1460" s="23" t="str">
        <f>IF(AND(P1460="",Q1460&gt;0),"?",IF(P1460="","◄",IF(Q1460&gt;=1,"►","")))</f>
        <v>◄</v>
      </c>
      <c r="P1460" s="24"/>
      <c r="Q1460" s="21"/>
      <c r="R1460" s="23" t="str">
        <f>IF(S1460="?","?","")</f>
        <v/>
      </c>
      <c r="S1460" s="23" t="str">
        <f>IF(AND(T1460="",U1460&gt;0),"?",IF(T1460="","◄",IF(U1460&gt;=1,"►","")))</f>
        <v>◄</v>
      </c>
      <c r="T1460" s="22"/>
      <c r="U1460" s="21"/>
      <c r="V1460" s="20"/>
      <c r="W1460" s="19"/>
      <c r="X1460" s="18">
        <f t="shared" si="820"/>
        <v>0</v>
      </c>
      <c r="Y1460" s="17">
        <f t="shared" si="820"/>
        <v>0</v>
      </c>
      <c r="Z1460" s="16"/>
      <c r="AA1460" s="15">
        <f t="shared" si="821"/>
        <v>0</v>
      </c>
      <c r="AB1460" s="14">
        <f t="shared" si="821"/>
        <v>0</v>
      </c>
      <c r="AC1460" s="12"/>
      <c r="AD1460" s="13"/>
      <c r="AE1460" s="12"/>
      <c r="AF1460" s="11"/>
      <c r="AG1460" s="11"/>
      <c r="AH1460" s="5" t="s">
        <v>0</v>
      </c>
      <c r="AI1460" s="4"/>
    </row>
    <row r="1461" spans="1:35" ht="15" customHeight="1" thickBot="1" x14ac:dyDescent="0.3">
      <c r="A1461" s="221"/>
      <c r="B1461" s="232" t="s">
        <v>657</v>
      </c>
      <c r="C1461" s="281"/>
      <c r="D1461" s="275">
        <v>42896</v>
      </c>
      <c r="E1461" s="276">
        <v>6.78</v>
      </c>
      <c r="F1461" s="390" t="s">
        <v>114</v>
      </c>
      <c r="G1461" s="227"/>
      <c r="H1461" s="227"/>
      <c r="I1461" s="227"/>
      <c r="J1461" s="227"/>
      <c r="K1461" s="237" t="s">
        <v>656</v>
      </c>
      <c r="L1461" s="26"/>
      <c r="M1461" s="25"/>
      <c r="N1461" s="23" t="str">
        <f>IF(O1461="?","?","")</f>
        <v/>
      </c>
      <c r="O1461" s="23" t="str">
        <f>IF(AND(P1461="",Q1461&gt;0),"?",IF(P1461="","◄",IF(Q1461&gt;=1,"►","")))</f>
        <v>◄</v>
      </c>
      <c r="P1461" s="24"/>
      <c r="Q1461" s="21"/>
      <c r="R1461" s="23" t="str">
        <f>IF(S1461="?","?","")</f>
        <v/>
      </c>
      <c r="S1461" s="23" t="str">
        <f>IF(AND(T1461="",U1461&gt;0),"?",IF(T1461="","◄",IF(U1461&gt;=1,"►","")))</f>
        <v>◄</v>
      </c>
      <c r="T1461" s="22"/>
      <c r="U1461" s="21"/>
      <c r="V1461" s="20"/>
      <c r="W1461" s="19"/>
      <c r="X1461" s="18">
        <f t="shared" si="820"/>
        <v>0</v>
      </c>
      <c r="Y1461" s="17">
        <f t="shared" si="820"/>
        <v>0</v>
      </c>
      <c r="Z1461" s="16"/>
      <c r="AA1461" s="15">
        <f t="shared" si="821"/>
        <v>0</v>
      </c>
      <c r="AB1461" s="14">
        <f t="shared" si="821"/>
        <v>0</v>
      </c>
      <c r="AC1461" s="12"/>
      <c r="AD1461" s="13"/>
      <c r="AE1461" s="12"/>
      <c r="AF1461" s="11"/>
      <c r="AG1461" s="11"/>
      <c r="AH1461" s="5" t="s">
        <v>0</v>
      </c>
      <c r="AI1461" s="4"/>
    </row>
    <row r="1462" spans="1:35" ht="15" customHeight="1" thickTop="1" thickBot="1" x14ac:dyDescent="0.25">
      <c r="A1462" s="214">
        <f>ROWS(A1463:A1481)-1</f>
        <v>18</v>
      </c>
      <c r="B1462" s="334" t="s">
        <v>655</v>
      </c>
      <c r="C1462" s="335"/>
      <c r="D1462" s="335"/>
      <c r="E1462" s="335"/>
      <c r="F1462" s="335"/>
      <c r="G1462" s="335"/>
      <c r="H1462" s="335"/>
      <c r="I1462" s="335"/>
      <c r="J1462" s="335"/>
      <c r="K1462" s="333"/>
      <c r="L1462" s="6">
        <v>42896</v>
      </c>
      <c r="M1462" s="9" t="s">
        <v>654</v>
      </c>
      <c r="N1462" s="23"/>
      <c r="O1462" s="33" t="str">
        <f>IF(COUNTIF(N1463:N1481,"?")&gt;0,"?",IF(AND(P1462="◄",Q1462="►"),"◄►",IF(P1462="◄","◄",IF(Q1462="►","►",""))))</f>
        <v>◄</v>
      </c>
      <c r="P1462" s="32" t="str">
        <f>IF(SUM(P1463:P1481)+1=ROWS(P1463:P1481)-COUNTIF(P1463:P1481,"-"),"","◄")</f>
        <v>◄</v>
      </c>
      <c r="Q1462" s="31" t="str">
        <f>IF(SUM(Q1463:Q1481)&gt;0,"►","")</f>
        <v/>
      </c>
      <c r="R1462" s="23"/>
      <c r="S1462" s="33" t="str">
        <f>IF(COUNTIF(R1463:R1481,"?")&gt;0,"?",IF(AND(T1462="◄",U1462="►"),"◄►",IF(T1462="◄","◄",IF(U1462="►","►",""))))</f>
        <v>◄</v>
      </c>
      <c r="T1462" s="32" t="str">
        <f>IF(SUM(T1463:T1481)+1=ROWS(T1463:T1481)-COUNTIF(T1463:T1481,"-"),"","◄")</f>
        <v>◄</v>
      </c>
      <c r="U1462" s="31" t="str">
        <f>IF(SUM(U1463:U1481)&gt;0,"►","")</f>
        <v/>
      </c>
      <c r="V1462" s="10">
        <f>ROWS(V1463:V1481)-1</f>
        <v>18</v>
      </c>
      <c r="W1462" s="30">
        <f>SUM(W1463:W1481)-W1481</f>
        <v>0</v>
      </c>
      <c r="X1462" s="29" t="s">
        <v>17</v>
      </c>
      <c r="Y1462" s="28"/>
      <c r="Z1462" s="30">
        <f>SUM(Z1463:Z1481)-Z1481</f>
        <v>0</v>
      </c>
      <c r="AA1462" s="29" t="s">
        <v>17</v>
      </c>
      <c r="AB1462" s="28"/>
      <c r="AC1462" s="12"/>
      <c r="AD1462" s="13"/>
      <c r="AE1462" s="12"/>
      <c r="AF1462" s="11"/>
      <c r="AG1462" s="11"/>
      <c r="AH1462" s="5" t="s">
        <v>0</v>
      </c>
      <c r="AI1462" s="4"/>
    </row>
    <row r="1463" spans="1:35" ht="15" customHeight="1" x14ac:dyDescent="0.25">
      <c r="A1463" s="221"/>
      <c r="B1463" s="240"/>
      <c r="C1463" s="274" t="s">
        <v>642</v>
      </c>
      <c r="D1463" s="275">
        <v>42896</v>
      </c>
      <c r="E1463" s="276">
        <v>1.1299999999999999</v>
      </c>
      <c r="F1463" s="388" t="s">
        <v>489</v>
      </c>
      <c r="G1463" s="227"/>
      <c r="H1463" s="227"/>
      <c r="I1463" s="227"/>
      <c r="J1463" s="227"/>
      <c r="K1463" s="315" t="s">
        <v>653</v>
      </c>
      <c r="L1463" s="26"/>
      <c r="M1463" s="25"/>
      <c r="N1463" s="23" t="str">
        <f t="shared" ref="N1463:N1480" si="822">IF(O1463="?","?","")</f>
        <v/>
      </c>
      <c r="O1463" s="23" t="str">
        <f t="shared" ref="O1463:O1480" si="823">IF(AND(P1463="",Q1463&gt;0),"?",IF(P1463="","◄",IF(Q1463&gt;=1,"►","")))</f>
        <v>◄</v>
      </c>
      <c r="P1463" s="24"/>
      <c r="Q1463" s="21"/>
      <c r="R1463" s="23" t="str">
        <f t="shared" ref="R1463:R1480" si="824">IF(S1463="?","?","")</f>
        <v/>
      </c>
      <c r="S1463" s="23" t="str">
        <f t="shared" ref="S1463:S1480" si="825">IF(AND(T1463="",U1463&gt;0),"?",IF(T1463="","◄",IF(U1463&gt;=1,"►","")))</f>
        <v>◄</v>
      </c>
      <c r="T1463" s="22"/>
      <c r="U1463" s="21"/>
      <c r="V1463" s="20"/>
      <c r="W1463" s="19"/>
      <c r="X1463" s="18">
        <f t="shared" ref="X1463:X1480" si="826">(P1463*W1463)</f>
        <v>0</v>
      </c>
      <c r="Y1463" s="17">
        <f t="shared" ref="Y1463:Y1480" si="827">(Q1463*X1463)</f>
        <v>0</v>
      </c>
      <c r="Z1463" s="16"/>
      <c r="AA1463" s="15">
        <f t="shared" ref="AA1463:AA1480" si="828">(T1463*Z1463)</f>
        <v>0</v>
      </c>
      <c r="AB1463" s="14">
        <f t="shared" ref="AB1463:AB1480" si="829">(U1463*AA1463)</f>
        <v>0</v>
      </c>
      <c r="AC1463" s="12"/>
      <c r="AD1463" s="13"/>
      <c r="AE1463" s="12"/>
      <c r="AF1463" s="11"/>
      <c r="AG1463" s="11"/>
      <c r="AH1463" s="5" t="s">
        <v>0</v>
      </c>
      <c r="AI1463" s="4"/>
    </row>
    <row r="1464" spans="1:35" ht="15" customHeight="1" x14ac:dyDescent="0.25">
      <c r="A1464" s="221"/>
      <c r="B1464" s="240"/>
      <c r="C1464" s="274">
        <v>4693</v>
      </c>
      <c r="D1464" s="275">
        <v>42896</v>
      </c>
      <c r="E1464" s="276">
        <v>1.1299999999999999</v>
      </c>
      <c r="F1464" s="388" t="s">
        <v>489</v>
      </c>
      <c r="G1464" s="227"/>
      <c r="H1464" s="227"/>
      <c r="I1464" s="227"/>
      <c r="J1464" s="227"/>
      <c r="K1464" s="315" t="s">
        <v>652</v>
      </c>
      <c r="L1464" s="26"/>
      <c r="M1464" s="25"/>
      <c r="N1464" s="23" t="str">
        <f t="shared" si="822"/>
        <v/>
      </c>
      <c r="O1464" s="23" t="str">
        <f t="shared" si="823"/>
        <v>◄</v>
      </c>
      <c r="P1464" s="24"/>
      <c r="Q1464" s="21"/>
      <c r="R1464" s="23" t="str">
        <f t="shared" si="824"/>
        <v/>
      </c>
      <c r="S1464" s="23" t="str">
        <f t="shared" si="825"/>
        <v>◄</v>
      </c>
      <c r="T1464" s="22"/>
      <c r="U1464" s="21"/>
      <c r="V1464" s="20"/>
      <c r="W1464" s="19"/>
      <c r="X1464" s="18">
        <f t="shared" si="826"/>
        <v>0</v>
      </c>
      <c r="Y1464" s="17">
        <f t="shared" si="827"/>
        <v>0</v>
      </c>
      <c r="Z1464" s="16"/>
      <c r="AA1464" s="15">
        <f t="shared" si="828"/>
        <v>0</v>
      </c>
      <c r="AB1464" s="14">
        <f t="shared" si="829"/>
        <v>0</v>
      </c>
      <c r="AC1464" s="12"/>
      <c r="AD1464" s="13"/>
      <c r="AE1464" s="12"/>
      <c r="AF1464" s="11"/>
      <c r="AG1464" s="11"/>
      <c r="AH1464" s="5" t="s">
        <v>0</v>
      </c>
      <c r="AI1464" s="4"/>
    </row>
    <row r="1465" spans="1:35" ht="15" customHeight="1" x14ac:dyDescent="0.25">
      <c r="A1465" s="221"/>
      <c r="B1465" s="240"/>
      <c r="C1465" s="274">
        <v>4694</v>
      </c>
      <c r="D1465" s="275">
        <v>42896</v>
      </c>
      <c r="E1465" s="276">
        <v>1.1299999999999999</v>
      </c>
      <c r="F1465" s="388" t="s">
        <v>489</v>
      </c>
      <c r="G1465" s="227"/>
      <c r="H1465" s="227"/>
      <c r="I1465" s="227"/>
      <c r="J1465" s="227"/>
      <c r="K1465" s="315" t="s">
        <v>651</v>
      </c>
      <c r="L1465" s="26"/>
      <c r="M1465" s="25"/>
      <c r="N1465" s="23" t="str">
        <f t="shared" si="822"/>
        <v/>
      </c>
      <c r="O1465" s="23" t="str">
        <f t="shared" si="823"/>
        <v>◄</v>
      </c>
      <c r="P1465" s="24"/>
      <c r="Q1465" s="21"/>
      <c r="R1465" s="23" t="str">
        <f t="shared" si="824"/>
        <v/>
      </c>
      <c r="S1465" s="23" t="str">
        <f t="shared" si="825"/>
        <v>◄</v>
      </c>
      <c r="T1465" s="22"/>
      <c r="U1465" s="21"/>
      <c r="V1465" s="20"/>
      <c r="W1465" s="19"/>
      <c r="X1465" s="18">
        <f t="shared" si="826"/>
        <v>0</v>
      </c>
      <c r="Y1465" s="17">
        <f t="shared" si="827"/>
        <v>0</v>
      </c>
      <c r="Z1465" s="16"/>
      <c r="AA1465" s="15">
        <f t="shared" si="828"/>
        <v>0</v>
      </c>
      <c r="AB1465" s="14">
        <f t="shared" si="829"/>
        <v>0</v>
      </c>
      <c r="AC1465" s="12"/>
      <c r="AD1465" s="13"/>
      <c r="AE1465" s="12"/>
      <c r="AF1465" s="11"/>
      <c r="AG1465" s="11"/>
      <c r="AH1465" s="5" t="s">
        <v>0</v>
      </c>
      <c r="AI1465" s="4"/>
    </row>
    <row r="1466" spans="1:35" ht="15" customHeight="1" x14ac:dyDescent="0.25">
      <c r="A1466" s="221"/>
      <c r="B1466" s="240"/>
      <c r="C1466" s="274">
        <v>4695</v>
      </c>
      <c r="D1466" s="275">
        <v>42896</v>
      </c>
      <c r="E1466" s="276">
        <v>1.1299999999999999</v>
      </c>
      <c r="F1466" s="388" t="s">
        <v>489</v>
      </c>
      <c r="G1466" s="227"/>
      <c r="H1466" s="227"/>
      <c r="I1466" s="227"/>
      <c r="J1466" s="227"/>
      <c r="K1466" s="315" t="s">
        <v>650</v>
      </c>
      <c r="L1466" s="26"/>
      <c r="M1466" s="25"/>
      <c r="N1466" s="23" t="str">
        <f t="shared" si="822"/>
        <v/>
      </c>
      <c r="O1466" s="23" t="str">
        <f t="shared" si="823"/>
        <v>◄</v>
      </c>
      <c r="P1466" s="24"/>
      <c r="Q1466" s="21"/>
      <c r="R1466" s="23" t="str">
        <f t="shared" si="824"/>
        <v/>
      </c>
      <c r="S1466" s="23" t="str">
        <f t="shared" si="825"/>
        <v>◄</v>
      </c>
      <c r="T1466" s="22"/>
      <c r="U1466" s="21"/>
      <c r="V1466" s="20"/>
      <c r="W1466" s="19"/>
      <c r="X1466" s="18">
        <f t="shared" si="826"/>
        <v>0</v>
      </c>
      <c r="Y1466" s="17">
        <f t="shared" si="827"/>
        <v>0</v>
      </c>
      <c r="Z1466" s="16"/>
      <c r="AA1466" s="15">
        <f t="shared" si="828"/>
        <v>0</v>
      </c>
      <c r="AB1466" s="14">
        <f t="shared" si="829"/>
        <v>0</v>
      </c>
      <c r="AC1466" s="12"/>
      <c r="AD1466" s="13"/>
      <c r="AE1466" s="12"/>
      <c r="AF1466" s="11"/>
      <c r="AG1466" s="11"/>
      <c r="AH1466" s="5" t="s">
        <v>0</v>
      </c>
      <c r="AI1466" s="4"/>
    </row>
    <row r="1467" spans="1:35" ht="15" customHeight="1" x14ac:dyDescent="0.25">
      <c r="A1467" s="221"/>
      <c r="B1467" s="240"/>
      <c r="C1467" s="274">
        <v>4696</v>
      </c>
      <c r="D1467" s="275">
        <v>42896</v>
      </c>
      <c r="E1467" s="276">
        <v>1.1299999999999999</v>
      </c>
      <c r="F1467" s="388" t="s">
        <v>489</v>
      </c>
      <c r="G1467" s="227"/>
      <c r="H1467" s="227"/>
      <c r="I1467" s="227"/>
      <c r="J1467" s="227"/>
      <c r="K1467" s="315" t="s">
        <v>649</v>
      </c>
      <c r="L1467" s="26"/>
      <c r="M1467" s="25"/>
      <c r="N1467" s="23" t="str">
        <f t="shared" si="822"/>
        <v/>
      </c>
      <c r="O1467" s="23" t="str">
        <f t="shared" si="823"/>
        <v>◄</v>
      </c>
      <c r="P1467" s="24"/>
      <c r="Q1467" s="21"/>
      <c r="R1467" s="23" t="str">
        <f t="shared" si="824"/>
        <v/>
      </c>
      <c r="S1467" s="23" t="str">
        <f t="shared" si="825"/>
        <v>◄</v>
      </c>
      <c r="T1467" s="22"/>
      <c r="U1467" s="21"/>
      <c r="V1467" s="20"/>
      <c r="W1467" s="19"/>
      <c r="X1467" s="18">
        <f t="shared" si="826"/>
        <v>0</v>
      </c>
      <c r="Y1467" s="17">
        <f t="shared" si="827"/>
        <v>0</v>
      </c>
      <c r="Z1467" s="16"/>
      <c r="AA1467" s="15">
        <f t="shared" si="828"/>
        <v>0</v>
      </c>
      <c r="AB1467" s="14">
        <f t="shared" si="829"/>
        <v>0</v>
      </c>
      <c r="AC1467" s="12"/>
      <c r="AD1467" s="13"/>
      <c r="AE1467" s="12"/>
      <c r="AF1467" s="11"/>
      <c r="AG1467" s="11"/>
      <c r="AH1467" s="5" t="s">
        <v>0</v>
      </c>
      <c r="AI1467" s="4"/>
    </row>
    <row r="1468" spans="1:35" ht="28.2" customHeight="1" x14ac:dyDescent="0.25">
      <c r="A1468" s="221"/>
      <c r="B1468" s="393" t="s">
        <v>648</v>
      </c>
      <c r="C1468" s="394"/>
      <c r="D1468" s="275">
        <v>42896</v>
      </c>
      <c r="E1468" s="276">
        <v>3.3899999999999997</v>
      </c>
      <c r="F1468" s="388" t="s">
        <v>489</v>
      </c>
      <c r="G1468" s="227"/>
      <c r="H1468" s="274" t="s">
        <v>642</v>
      </c>
      <c r="I1468" s="274">
        <v>4694</v>
      </c>
      <c r="J1468" s="274">
        <v>4696</v>
      </c>
      <c r="K1468" s="389" t="s">
        <v>553</v>
      </c>
      <c r="L1468" s="26"/>
      <c r="M1468" s="25"/>
      <c r="N1468" s="23" t="str">
        <f t="shared" si="822"/>
        <v/>
      </c>
      <c r="O1468" s="23" t="str">
        <f t="shared" si="823"/>
        <v>◄</v>
      </c>
      <c r="P1468" s="24"/>
      <c r="Q1468" s="21"/>
      <c r="R1468" s="23" t="str">
        <f t="shared" si="824"/>
        <v/>
      </c>
      <c r="S1468" s="23" t="str">
        <f t="shared" si="825"/>
        <v>◄</v>
      </c>
      <c r="T1468" s="22"/>
      <c r="U1468" s="21"/>
      <c r="V1468" s="20"/>
      <c r="W1468" s="19"/>
      <c r="X1468" s="18">
        <f t="shared" si="826"/>
        <v>0</v>
      </c>
      <c r="Y1468" s="17">
        <f t="shared" si="827"/>
        <v>0</v>
      </c>
      <c r="Z1468" s="16"/>
      <c r="AA1468" s="15">
        <f t="shared" si="828"/>
        <v>0</v>
      </c>
      <c r="AB1468" s="14">
        <f t="shared" si="829"/>
        <v>0</v>
      </c>
      <c r="AC1468" s="12"/>
      <c r="AD1468" s="13"/>
      <c r="AE1468" s="12"/>
      <c r="AF1468" s="11"/>
      <c r="AG1468" s="11"/>
      <c r="AH1468" s="5" t="s">
        <v>0</v>
      </c>
      <c r="AI1468" s="4"/>
    </row>
    <row r="1469" spans="1:35" ht="15" customHeight="1" x14ac:dyDescent="0.25">
      <c r="A1469" s="221"/>
      <c r="B1469" s="240"/>
      <c r="C1469" s="281" t="s">
        <v>647</v>
      </c>
      <c r="D1469" s="275">
        <v>42896</v>
      </c>
      <c r="E1469" s="276">
        <v>1.1299999999999999</v>
      </c>
      <c r="F1469" s="388" t="s">
        <v>489</v>
      </c>
      <c r="G1469" s="227"/>
      <c r="H1469" s="227"/>
      <c r="I1469" s="227"/>
      <c r="J1469" s="274">
        <v>4693</v>
      </c>
      <c r="K1469" s="389" t="s">
        <v>541</v>
      </c>
      <c r="L1469" s="26"/>
      <c r="M1469" s="25"/>
      <c r="N1469" s="23" t="str">
        <f t="shared" si="822"/>
        <v/>
      </c>
      <c r="O1469" s="23" t="str">
        <f t="shared" si="823"/>
        <v>◄</v>
      </c>
      <c r="P1469" s="24"/>
      <c r="Q1469" s="21"/>
      <c r="R1469" s="23" t="str">
        <f t="shared" si="824"/>
        <v/>
      </c>
      <c r="S1469" s="23" t="str">
        <f t="shared" si="825"/>
        <v>◄</v>
      </c>
      <c r="T1469" s="22"/>
      <c r="U1469" s="21"/>
      <c r="V1469" s="20"/>
      <c r="W1469" s="19"/>
      <c r="X1469" s="18">
        <f t="shared" si="826"/>
        <v>0</v>
      </c>
      <c r="Y1469" s="17">
        <f t="shared" si="827"/>
        <v>0</v>
      </c>
      <c r="Z1469" s="16"/>
      <c r="AA1469" s="15">
        <f t="shared" si="828"/>
        <v>0</v>
      </c>
      <c r="AB1469" s="14">
        <f t="shared" si="829"/>
        <v>0</v>
      </c>
      <c r="AC1469" s="12"/>
      <c r="AD1469" s="13"/>
      <c r="AE1469" s="12"/>
      <c r="AF1469" s="11"/>
      <c r="AG1469" s="11"/>
      <c r="AH1469" s="5" t="s">
        <v>0</v>
      </c>
      <c r="AI1469" s="4"/>
    </row>
    <row r="1470" spans="1:35" ht="15" customHeight="1" x14ac:dyDescent="0.25">
      <c r="A1470" s="221"/>
      <c r="B1470" s="240"/>
      <c r="C1470" s="281" t="s">
        <v>646</v>
      </c>
      <c r="D1470" s="275">
        <v>42896</v>
      </c>
      <c r="E1470" s="276">
        <v>1.1299999999999999</v>
      </c>
      <c r="F1470" s="388" t="s">
        <v>489</v>
      </c>
      <c r="G1470" s="227"/>
      <c r="H1470" s="227"/>
      <c r="I1470" s="227"/>
      <c r="J1470" s="274">
        <v>4695</v>
      </c>
      <c r="K1470" s="389" t="s">
        <v>550</v>
      </c>
      <c r="L1470" s="26"/>
      <c r="M1470" s="25"/>
      <c r="N1470" s="23" t="str">
        <f t="shared" si="822"/>
        <v/>
      </c>
      <c r="O1470" s="23" t="str">
        <f t="shared" si="823"/>
        <v>◄</v>
      </c>
      <c r="P1470" s="24"/>
      <c r="Q1470" s="21"/>
      <c r="R1470" s="23" t="str">
        <f t="shared" si="824"/>
        <v/>
      </c>
      <c r="S1470" s="23" t="str">
        <f t="shared" si="825"/>
        <v>◄</v>
      </c>
      <c r="T1470" s="22"/>
      <c r="U1470" s="21"/>
      <c r="V1470" s="20"/>
      <c r="W1470" s="19"/>
      <c r="X1470" s="18">
        <f t="shared" si="826"/>
        <v>0</v>
      </c>
      <c r="Y1470" s="17">
        <f t="shared" si="827"/>
        <v>0</v>
      </c>
      <c r="Z1470" s="16"/>
      <c r="AA1470" s="15">
        <f t="shared" si="828"/>
        <v>0</v>
      </c>
      <c r="AB1470" s="14">
        <f t="shared" si="829"/>
        <v>0</v>
      </c>
      <c r="AC1470" s="12"/>
      <c r="AD1470" s="13"/>
      <c r="AE1470" s="12"/>
      <c r="AF1470" s="11"/>
      <c r="AG1470" s="11"/>
      <c r="AH1470" s="5" t="s">
        <v>0</v>
      </c>
      <c r="AI1470" s="4"/>
    </row>
    <row r="1471" spans="1:35" ht="15" customHeight="1" x14ac:dyDescent="0.25">
      <c r="A1471" s="221"/>
      <c r="B1471" s="240"/>
      <c r="C1471" s="281" t="s">
        <v>645</v>
      </c>
      <c r="D1471" s="275">
        <v>42896</v>
      </c>
      <c r="E1471" s="276">
        <v>1.1299999999999999</v>
      </c>
      <c r="F1471" s="388" t="s">
        <v>489</v>
      </c>
      <c r="G1471" s="227"/>
      <c r="H1471" s="227"/>
      <c r="I1471" s="227"/>
      <c r="J1471" s="274" t="s">
        <v>642</v>
      </c>
      <c r="K1471" s="323" t="s">
        <v>541</v>
      </c>
      <c r="L1471" s="26"/>
      <c r="M1471" s="25"/>
      <c r="N1471" s="23" t="str">
        <f t="shared" si="822"/>
        <v/>
      </c>
      <c r="O1471" s="23" t="str">
        <f t="shared" si="823"/>
        <v>◄</v>
      </c>
      <c r="P1471" s="24"/>
      <c r="Q1471" s="21"/>
      <c r="R1471" s="23" t="str">
        <f t="shared" si="824"/>
        <v/>
      </c>
      <c r="S1471" s="23" t="str">
        <f t="shared" si="825"/>
        <v>◄</v>
      </c>
      <c r="T1471" s="22"/>
      <c r="U1471" s="21"/>
      <c r="V1471" s="20"/>
      <c r="W1471" s="19"/>
      <c r="X1471" s="18">
        <f t="shared" si="826"/>
        <v>0</v>
      </c>
      <c r="Y1471" s="17">
        <f t="shared" si="827"/>
        <v>0</v>
      </c>
      <c r="Z1471" s="16"/>
      <c r="AA1471" s="15">
        <f t="shared" si="828"/>
        <v>0</v>
      </c>
      <c r="AB1471" s="14">
        <f t="shared" si="829"/>
        <v>0</v>
      </c>
      <c r="AC1471" s="12"/>
      <c r="AD1471" s="13"/>
      <c r="AE1471" s="12"/>
      <c r="AF1471" s="11"/>
      <c r="AG1471" s="11"/>
      <c r="AH1471" s="5" t="s">
        <v>0</v>
      </c>
      <c r="AI1471" s="4"/>
    </row>
    <row r="1472" spans="1:35" ht="15" customHeight="1" x14ac:dyDescent="0.25">
      <c r="A1472" s="221"/>
      <c r="B1472" s="240"/>
      <c r="C1472" s="281" t="s">
        <v>644</v>
      </c>
      <c r="D1472" s="275">
        <v>42896</v>
      </c>
      <c r="E1472" s="276">
        <v>1.1299999999999999</v>
      </c>
      <c r="F1472" s="388" t="s">
        <v>489</v>
      </c>
      <c r="G1472" s="227"/>
      <c r="H1472" s="227"/>
      <c r="I1472" s="227"/>
      <c r="J1472" s="274" t="s">
        <v>642</v>
      </c>
      <c r="K1472" s="323" t="s">
        <v>539</v>
      </c>
      <c r="L1472" s="26"/>
      <c r="M1472" s="25"/>
      <c r="N1472" s="23" t="str">
        <f t="shared" si="822"/>
        <v/>
      </c>
      <c r="O1472" s="23" t="str">
        <f t="shared" si="823"/>
        <v>◄</v>
      </c>
      <c r="P1472" s="24"/>
      <c r="Q1472" s="21"/>
      <c r="R1472" s="23" t="str">
        <f t="shared" si="824"/>
        <v/>
      </c>
      <c r="S1472" s="23" t="str">
        <f t="shared" si="825"/>
        <v>◄</v>
      </c>
      <c r="T1472" s="22"/>
      <c r="U1472" s="21"/>
      <c r="V1472" s="20"/>
      <c r="W1472" s="19"/>
      <c r="X1472" s="18">
        <f t="shared" si="826"/>
        <v>0</v>
      </c>
      <c r="Y1472" s="17">
        <f t="shared" si="827"/>
        <v>0</v>
      </c>
      <c r="Z1472" s="16"/>
      <c r="AA1472" s="15">
        <f t="shared" si="828"/>
        <v>0</v>
      </c>
      <c r="AB1472" s="14">
        <f t="shared" si="829"/>
        <v>0</v>
      </c>
      <c r="AC1472" s="12"/>
      <c r="AD1472" s="13"/>
      <c r="AE1472" s="12"/>
      <c r="AF1472" s="11"/>
      <c r="AG1472" s="11"/>
      <c r="AH1472" s="5" t="s">
        <v>0</v>
      </c>
      <c r="AI1472" s="4"/>
    </row>
    <row r="1473" spans="1:35" ht="15" customHeight="1" x14ac:dyDescent="0.25">
      <c r="A1473" s="221"/>
      <c r="B1473" s="240"/>
      <c r="C1473" s="281" t="s">
        <v>643</v>
      </c>
      <c r="D1473" s="275">
        <v>42896</v>
      </c>
      <c r="E1473" s="276">
        <v>1.1299999999999999</v>
      </c>
      <c r="F1473" s="388" t="s">
        <v>489</v>
      </c>
      <c r="G1473" s="227"/>
      <c r="H1473" s="227"/>
      <c r="I1473" s="227"/>
      <c r="J1473" s="274" t="s">
        <v>642</v>
      </c>
      <c r="K1473" s="323" t="s">
        <v>537</v>
      </c>
      <c r="L1473" s="26"/>
      <c r="M1473" s="25"/>
      <c r="N1473" s="23" t="str">
        <f t="shared" si="822"/>
        <v/>
      </c>
      <c r="O1473" s="23" t="str">
        <f t="shared" si="823"/>
        <v>◄</v>
      </c>
      <c r="P1473" s="24"/>
      <c r="Q1473" s="21"/>
      <c r="R1473" s="23" t="str">
        <f t="shared" si="824"/>
        <v/>
      </c>
      <c r="S1473" s="23" t="str">
        <f t="shared" si="825"/>
        <v>◄</v>
      </c>
      <c r="T1473" s="22"/>
      <c r="U1473" s="21"/>
      <c r="V1473" s="20"/>
      <c r="W1473" s="19"/>
      <c r="X1473" s="18">
        <f t="shared" si="826"/>
        <v>0</v>
      </c>
      <c r="Y1473" s="17">
        <f t="shared" si="827"/>
        <v>0</v>
      </c>
      <c r="Z1473" s="16"/>
      <c r="AA1473" s="15">
        <f t="shared" si="828"/>
        <v>0</v>
      </c>
      <c r="AB1473" s="14">
        <f t="shared" si="829"/>
        <v>0</v>
      </c>
      <c r="AC1473" s="12"/>
      <c r="AD1473" s="13"/>
      <c r="AE1473" s="12"/>
      <c r="AF1473" s="11"/>
      <c r="AG1473" s="11"/>
      <c r="AH1473" s="5" t="s">
        <v>0</v>
      </c>
      <c r="AI1473" s="4"/>
    </row>
    <row r="1474" spans="1:35" ht="15" customHeight="1" x14ac:dyDescent="0.25">
      <c r="A1474" s="221"/>
      <c r="B1474" s="240"/>
      <c r="C1474" s="281" t="s">
        <v>641</v>
      </c>
      <c r="D1474" s="275">
        <v>42896</v>
      </c>
      <c r="E1474" s="276">
        <v>1.1299999999999999</v>
      </c>
      <c r="F1474" s="388" t="s">
        <v>489</v>
      </c>
      <c r="G1474" s="227"/>
      <c r="H1474" s="227"/>
      <c r="I1474" s="227"/>
      <c r="J1474" s="274">
        <v>4694</v>
      </c>
      <c r="K1474" s="323" t="s">
        <v>541</v>
      </c>
      <c r="L1474" s="26"/>
      <c r="M1474" s="25"/>
      <c r="N1474" s="23" t="str">
        <f t="shared" si="822"/>
        <v/>
      </c>
      <c r="O1474" s="23" t="str">
        <f t="shared" si="823"/>
        <v>◄</v>
      </c>
      <c r="P1474" s="24"/>
      <c r="Q1474" s="21"/>
      <c r="R1474" s="23" t="str">
        <f t="shared" si="824"/>
        <v/>
      </c>
      <c r="S1474" s="23" t="str">
        <f t="shared" si="825"/>
        <v>◄</v>
      </c>
      <c r="T1474" s="22"/>
      <c r="U1474" s="21"/>
      <c r="V1474" s="20"/>
      <c r="W1474" s="19"/>
      <c r="X1474" s="18">
        <f t="shared" si="826"/>
        <v>0</v>
      </c>
      <c r="Y1474" s="17">
        <f t="shared" si="827"/>
        <v>0</v>
      </c>
      <c r="Z1474" s="16"/>
      <c r="AA1474" s="15">
        <f t="shared" si="828"/>
        <v>0</v>
      </c>
      <c r="AB1474" s="14">
        <f t="shared" si="829"/>
        <v>0</v>
      </c>
      <c r="AC1474" s="12"/>
      <c r="AD1474" s="13"/>
      <c r="AE1474" s="12"/>
      <c r="AF1474" s="11"/>
      <c r="AG1474" s="11"/>
      <c r="AH1474" s="5" t="s">
        <v>0</v>
      </c>
      <c r="AI1474" s="4"/>
    </row>
    <row r="1475" spans="1:35" ht="15" customHeight="1" x14ac:dyDescent="0.25">
      <c r="A1475" s="221"/>
      <c r="B1475" s="240"/>
      <c r="C1475" s="281" t="s">
        <v>640</v>
      </c>
      <c r="D1475" s="275">
        <v>42896</v>
      </c>
      <c r="E1475" s="276">
        <v>1.1299999999999999</v>
      </c>
      <c r="F1475" s="388" t="s">
        <v>489</v>
      </c>
      <c r="G1475" s="227"/>
      <c r="H1475" s="227"/>
      <c r="I1475" s="227"/>
      <c r="J1475" s="274">
        <v>4694</v>
      </c>
      <c r="K1475" s="323" t="s">
        <v>539</v>
      </c>
      <c r="L1475" s="26"/>
      <c r="M1475" s="25"/>
      <c r="N1475" s="23" t="str">
        <f t="shared" si="822"/>
        <v/>
      </c>
      <c r="O1475" s="23" t="str">
        <f t="shared" si="823"/>
        <v>◄</v>
      </c>
      <c r="P1475" s="24"/>
      <c r="Q1475" s="21"/>
      <c r="R1475" s="23" t="str">
        <f t="shared" si="824"/>
        <v/>
      </c>
      <c r="S1475" s="23" t="str">
        <f t="shared" si="825"/>
        <v>◄</v>
      </c>
      <c r="T1475" s="22"/>
      <c r="U1475" s="21"/>
      <c r="V1475" s="20"/>
      <c r="W1475" s="19"/>
      <c r="X1475" s="18">
        <f t="shared" si="826"/>
        <v>0</v>
      </c>
      <c r="Y1475" s="17">
        <f t="shared" si="827"/>
        <v>0</v>
      </c>
      <c r="Z1475" s="16"/>
      <c r="AA1475" s="15">
        <f t="shared" si="828"/>
        <v>0</v>
      </c>
      <c r="AB1475" s="14">
        <f t="shared" si="829"/>
        <v>0</v>
      </c>
      <c r="AC1475" s="12"/>
      <c r="AD1475" s="13"/>
      <c r="AE1475" s="12"/>
      <c r="AF1475" s="11"/>
      <c r="AG1475" s="11"/>
      <c r="AH1475" s="5" t="s">
        <v>0</v>
      </c>
      <c r="AI1475" s="4"/>
    </row>
    <row r="1476" spans="1:35" ht="15" customHeight="1" x14ac:dyDescent="0.25">
      <c r="A1476" s="221"/>
      <c r="B1476" s="240"/>
      <c r="C1476" s="281" t="s">
        <v>639</v>
      </c>
      <c r="D1476" s="275">
        <v>42896</v>
      </c>
      <c r="E1476" s="276">
        <v>1.1299999999999999</v>
      </c>
      <c r="F1476" s="388" t="s">
        <v>489</v>
      </c>
      <c r="G1476" s="227"/>
      <c r="H1476" s="227"/>
      <c r="I1476" s="227"/>
      <c r="J1476" s="274">
        <v>4694</v>
      </c>
      <c r="K1476" s="323" t="s">
        <v>537</v>
      </c>
      <c r="L1476" s="26"/>
      <c r="M1476" s="25"/>
      <c r="N1476" s="23" t="str">
        <f t="shared" si="822"/>
        <v/>
      </c>
      <c r="O1476" s="23" t="str">
        <f t="shared" si="823"/>
        <v>◄</v>
      </c>
      <c r="P1476" s="24"/>
      <c r="Q1476" s="21"/>
      <c r="R1476" s="23" t="str">
        <f t="shared" si="824"/>
        <v/>
      </c>
      <c r="S1476" s="23" t="str">
        <f t="shared" si="825"/>
        <v>◄</v>
      </c>
      <c r="T1476" s="22"/>
      <c r="U1476" s="21"/>
      <c r="V1476" s="20"/>
      <c r="W1476" s="19"/>
      <c r="X1476" s="18">
        <f t="shared" si="826"/>
        <v>0</v>
      </c>
      <c r="Y1476" s="17">
        <f t="shared" si="827"/>
        <v>0</v>
      </c>
      <c r="Z1476" s="16"/>
      <c r="AA1476" s="15">
        <f t="shared" si="828"/>
        <v>0</v>
      </c>
      <c r="AB1476" s="14">
        <f t="shared" si="829"/>
        <v>0</v>
      </c>
      <c r="AC1476" s="12"/>
      <c r="AD1476" s="13"/>
      <c r="AE1476" s="12"/>
      <c r="AF1476" s="11"/>
      <c r="AG1476" s="11"/>
      <c r="AH1476" s="5" t="s">
        <v>0</v>
      </c>
      <c r="AI1476" s="4"/>
    </row>
    <row r="1477" spans="1:35" ht="15" customHeight="1" x14ac:dyDescent="0.25">
      <c r="A1477" s="221"/>
      <c r="B1477" s="240"/>
      <c r="C1477" s="281" t="s">
        <v>638</v>
      </c>
      <c r="D1477" s="275">
        <v>42896</v>
      </c>
      <c r="E1477" s="276">
        <v>1.1299999999999999</v>
      </c>
      <c r="F1477" s="388" t="s">
        <v>489</v>
      </c>
      <c r="G1477" s="227"/>
      <c r="H1477" s="227"/>
      <c r="I1477" s="227"/>
      <c r="J1477" s="274">
        <v>4696</v>
      </c>
      <c r="K1477" s="323" t="s">
        <v>541</v>
      </c>
      <c r="L1477" s="26"/>
      <c r="M1477" s="25"/>
      <c r="N1477" s="23" t="str">
        <f t="shared" si="822"/>
        <v/>
      </c>
      <c r="O1477" s="23" t="str">
        <f t="shared" si="823"/>
        <v>◄</v>
      </c>
      <c r="P1477" s="24"/>
      <c r="Q1477" s="21"/>
      <c r="R1477" s="23" t="str">
        <f t="shared" si="824"/>
        <v/>
      </c>
      <c r="S1477" s="23" t="str">
        <f t="shared" si="825"/>
        <v>◄</v>
      </c>
      <c r="T1477" s="22"/>
      <c r="U1477" s="21"/>
      <c r="V1477" s="20"/>
      <c r="W1477" s="19"/>
      <c r="X1477" s="18">
        <f t="shared" si="826"/>
        <v>0</v>
      </c>
      <c r="Y1477" s="17">
        <f t="shared" si="827"/>
        <v>0</v>
      </c>
      <c r="Z1477" s="16"/>
      <c r="AA1477" s="15">
        <f t="shared" si="828"/>
        <v>0</v>
      </c>
      <c r="AB1477" s="14">
        <f t="shared" si="829"/>
        <v>0</v>
      </c>
      <c r="AC1477" s="12"/>
      <c r="AD1477" s="13"/>
      <c r="AE1477" s="12"/>
      <c r="AF1477" s="11"/>
      <c r="AG1477" s="11"/>
      <c r="AH1477" s="5" t="s">
        <v>0</v>
      </c>
      <c r="AI1477" s="4"/>
    </row>
    <row r="1478" spans="1:35" ht="15" customHeight="1" x14ac:dyDescent="0.25">
      <c r="A1478" s="221"/>
      <c r="B1478" s="240"/>
      <c r="C1478" s="281" t="s">
        <v>637</v>
      </c>
      <c r="D1478" s="275">
        <v>42896</v>
      </c>
      <c r="E1478" s="276">
        <v>1.1299999999999999</v>
      </c>
      <c r="F1478" s="388" t="s">
        <v>489</v>
      </c>
      <c r="G1478" s="227"/>
      <c r="H1478" s="227"/>
      <c r="I1478" s="227"/>
      <c r="J1478" s="274">
        <v>4696</v>
      </c>
      <c r="K1478" s="323" t="s">
        <v>539</v>
      </c>
      <c r="L1478" s="26"/>
      <c r="M1478" s="25"/>
      <c r="N1478" s="23" t="str">
        <f t="shared" si="822"/>
        <v/>
      </c>
      <c r="O1478" s="23" t="str">
        <f t="shared" si="823"/>
        <v>◄</v>
      </c>
      <c r="P1478" s="24"/>
      <c r="Q1478" s="21"/>
      <c r="R1478" s="23" t="str">
        <f t="shared" si="824"/>
        <v/>
      </c>
      <c r="S1478" s="23" t="str">
        <f t="shared" si="825"/>
        <v>◄</v>
      </c>
      <c r="T1478" s="22"/>
      <c r="U1478" s="21"/>
      <c r="V1478" s="20"/>
      <c r="W1478" s="19"/>
      <c r="X1478" s="18">
        <f t="shared" si="826"/>
        <v>0</v>
      </c>
      <c r="Y1478" s="17">
        <f t="shared" si="827"/>
        <v>0</v>
      </c>
      <c r="Z1478" s="16"/>
      <c r="AA1478" s="15">
        <f t="shared" si="828"/>
        <v>0</v>
      </c>
      <c r="AB1478" s="14">
        <f t="shared" si="829"/>
        <v>0</v>
      </c>
      <c r="AC1478" s="12"/>
      <c r="AD1478" s="13"/>
      <c r="AE1478" s="12"/>
      <c r="AF1478" s="11"/>
      <c r="AG1478" s="11"/>
      <c r="AH1478" s="5" t="s">
        <v>0</v>
      </c>
      <c r="AI1478" s="4"/>
    </row>
    <row r="1479" spans="1:35" ht="15" customHeight="1" x14ac:dyDescent="0.25">
      <c r="A1479" s="221"/>
      <c r="B1479" s="240"/>
      <c r="C1479" s="281" t="s">
        <v>636</v>
      </c>
      <c r="D1479" s="275">
        <v>42896</v>
      </c>
      <c r="E1479" s="276">
        <v>1.1299999999999999</v>
      </c>
      <c r="F1479" s="388" t="s">
        <v>489</v>
      </c>
      <c r="G1479" s="227"/>
      <c r="H1479" s="227"/>
      <c r="I1479" s="227"/>
      <c r="J1479" s="274">
        <v>4696</v>
      </c>
      <c r="K1479" s="323" t="s">
        <v>537</v>
      </c>
      <c r="L1479" s="26"/>
      <c r="M1479" s="25"/>
      <c r="N1479" s="23" t="str">
        <f t="shared" si="822"/>
        <v/>
      </c>
      <c r="O1479" s="23" t="str">
        <f t="shared" si="823"/>
        <v>◄</v>
      </c>
      <c r="P1479" s="24"/>
      <c r="Q1479" s="21"/>
      <c r="R1479" s="23" t="str">
        <f t="shared" si="824"/>
        <v/>
      </c>
      <c r="S1479" s="23" t="str">
        <f t="shared" si="825"/>
        <v>◄</v>
      </c>
      <c r="T1479" s="22"/>
      <c r="U1479" s="21"/>
      <c r="V1479" s="20"/>
      <c r="W1479" s="19"/>
      <c r="X1479" s="18">
        <f t="shared" si="826"/>
        <v>0</v>
      </c>
      <c r="Y1479" s="17">
        <f t="shared" si="827"/>
        <v>0</v>
      </c>
      <c r="Z1479" s="16"/>
      <c r="AA1479" s="15">
        <f t="shared" si="828"/>
        <v>0</v>
      </c>
      <c r="AB1479" s="14">
        <f t="shared" si="829"/>
        <v>0</v>
      </c>
      <c r="AC1479" s="12"/>
      <c r="AD1479" s="13"/>
      <c r="AE1479" s="12"/>
      <c r="AF1479" s="11"/>
      <c r="AG1479" s="11"/>
      <c r="AH1479" s="5" t="s">
        <v>0</v>
      </c>
      <c r="AI1479" s="4"/>
    </row>
    <row r="1480" spans="1:35" ht="15" customHeight="1" thickBot="1" x14ac:dyDescent="0.3">
      <c r="A1480" s="221"/>
      <c r="B1480" s="232" t="s">
        <v>635</v>
      </c>
      <c r="C1480" s="281"/>
      <c r="D1480" s="275">
        <v>42896</v>
      </c>
      <c r="E1480" s="276">
        <v>5.6499999999999995</v>
      </c>
      <c r="F1480" s="388" t="s">
        <v>489</v>
      </c>
      <c r="G1480" s="227"/>
      <c r="H1480" s="227"/>
      <c r="I1480" s="227"/>
      <c r="J1480" s="227"/>
      <c r="K1480" s="317" t="s">
        <v>634</v>
      </c>
      <c r="L1480" s="26"/>
      <c r="M1480" s="25"/>
      <c r="N1480" s="23" t="str">
        <f t="shared" si="822"/>
        <v/>
      </c>
      <c r="O1480" s="23" t="str">
        <f t="shared" si="823"/>
        <v>◄</v>
      </c>
      <c r="P1480" s="24"/>
      <c r="Q1480" s="21"/>
      <c r="R1480" s="23" t="str">
        <f t="shared" si="824"/>
        <v/>
      </c>
      <c r="S1480" s="23" t="str">
        <f t="shared" si="825"/>
        <v>◄</v>
      </c>
      <c r="T1480" s="22"/>
      <c r="U1480" s="21"/>
      <c r="V1480" s="20"/>
      <c r="W1480" s="19"/>
      <c r="X1480" s="18">
        <f t="shared" si="826"/>
        <v>0</v>
      </c>
      <c r="Y1480" s="17">
        <f t="shared" si="827"/>
        <v>0</v>
      </c>
      <c r="Z1480" s="16"/>
      <c r="AA1480" s="15">
        <f t="shared" si="828"/>
        <v>0</v>
      </c>
      <c r="AB1480" s="14">
        <f t="shared" si="829"/>
        <v>0</v>
      </c>
      <c r="AC1480" s="12"/>
      <c r="AD1480" s="13"/>
      <c r="AE1480" s="12"/>
      <c r="AF1480" s="11"/>
      <c r="AG1480" s="11"/>
      <c r="AH1480" s="5" t="s">
        <v>0</v>
      </c>
      <c r="AI1480" s="4"/>
    </row>
    <row r="1481" spans="1:35" ht="15" customHeight="1" thickTop="1" thickBot="1" x14ac:dyDescent="0.25">
      <c r="A1481" s="214">
        <f>ROWS(A1482:A1497)-1</f>
        <v>15</v>
      </c>
      <c r="B1481" s="334" t="s">
        <v>633</v>
      </c>
      <c r="C1481" s="335"/>
      <c r="D1481" s="335"/>
      <c r="E1481" s="335"/>
      <c r="F1481" s="335"/>
      <c r="G1481" s="335"/>
      <c r="H1481" s="335"/>
      <c r="I1481" s="335"/>
      <c r="J1481" s="335"/>
      <c r="K1481" s="333"/>
      <c r="L1481" s="6">
        <v>42896</v>
      </c>
      <c r="M1481" s="9" t="s">
        <v>632</v>
      </c>
      <c r="N1481" s="23"/>
      <c r="O1481" s="33" t="str">
        <f>IF(COUNTIF(N1482:N1497,"?")&gt;0,"?",IF(AND(P1481="◄",Q1481="►"),"◄►",IF(P1481="◄","◄",IF(Q1481="►","►",""))))</f>
        <v>◄</v>
      </c>
      <c r="P1481" s="32" t="str">
        <f>IF(SUM(P1482:P1497)+1=ROWS(P1482:P1497)-COUNTIF(P1482:P1497,"-"),"","◄")</f>
        <v>◄</v>
      </c>
      <c r="Q1481" s="31" t="str">
        <f>IF(SUM(Q1482:Q1497)&gt;0,"►","")</f>
        <v/>
      </c>
      <c r="R1481" s="23"/>
      <c r="S1481" s="33" t="str">
        <f>IF(COUNTIF(R1482:R1497,"?")&gt;0,"?",IF(AND(T1481="◄",U1481="►"),"◄►",IF(T1481="◄","◄",IF(U1481="►","►",""))))</f>
        <v>◄</v>
      </c>
      <c r="T1481" s="32" t="str">
        <f>IF(SUM(T1482:T1497)+1=ROWS(T1482:T1497)-COUNTIF(T1482:T1497,"-"),"","◄")</f>
        <v>◄</v>
      </c>
      <c r="U1481" s="31" t="str">
        <f>IF(SUM(U1482:U1497)&gt;0,"►","")</f>
        <v/>
      </c>
      <c r="V1481" s="10">
        <f>ROWS(V1482:V1497)-1</f>
        <v>15</v>
      </c>
      <c r="W1481" s="30">
        <f>SUM(W1482:W1497)-W1497</f>
        <v>0</v>
      </c>
      <c r="X1481" s="29" t="s">
        <v>17</v>
      </c>
      <c r="Y1481" s="28"/>
      <c r="Z1481" s="30">
        <f>SUM(Z1482:Z1497)-Z1497</f>
        <v>0</v>
      </c>
      <c r="AA1481" s="29" t="s">
        <v>17</v>
      </c>
      <c r="AB1481" s="28"/>
      <c r="AC1481" s="12"/>
      <c r="AD1481" s="13"/>
      <c r="AE1481" s="12"/>
      <c r="AF1481" s="11"/>
      <c r="AG1481" s="11"/>
      <c r="AH1481" s="5" t="s">
        <v>0</v>
      </c>
      <c r="AI1481" s="4"/>
    </row>
    <row r="1482" spans="1:35" ht="15" customHeight="1" x14ac:dyDescent="0.25">
      <c r="A1482" s="221"/>
      <c r="B1482" s="240"/>
      <c r="C1482" s="274">
        <v>4697</v>
      </c>
      <c r="D1482" s="275">
        <v>42896</v>
      </c>
      <c r="E1482" s="276">
        <v>0.74</v>
      </c>
      <c r="F1482" s="388" t="s">
        <v>13</v>
      </c>
      <c r="G1482" s="227"/>
      <c r="H1482" s="227"/>
      <c r="I1482" s="227"/>
      <c r="J1482" s="227"/>
      <c r="K1482" s="315" t="s">
        <v>631</v>
      </c>
      <c r="L1482" s="26"/>
      <c r="M1482" s="25"/>
      <c r="N1482" s="23" t="str">
        <f t="shared" ref="N1482:N1496" si="830">IF(O1482="?","?","")</f>
        <v/>
      </c>
      <c r="O1482" s="23" t="str">
        <f t="shared" ref="O1482:O1496" si="831">IF(AND(P1482="",Q1482&gt;0),"?",IF(P1482="","◄",IF(Q1482&gt;=1,"►","")))</f>
        <v>◄</v>
      </c>
      <c r="P1482" s="24"/>
      <c r="Q1482" s="21"/>
      <c r="R1482" s="23" t="str">
        <f t="shared" ref="R1482:R1496" si="832">IF(S1482="?","?","")</f>
        <v/>
      </c>
      <c r="S1482" s="23" t="str">
        <f t="shared" ref="S1482:S1496" si="833">IF(AND(T1482="",U1482&gt;0),"?",IF(T1482="","◄",IF(U1482&gt;=1,"►","")))</f>
        <v>◄</v>
      </c>
      <c r="T1482" s="22"/>
      <c r="U1482" s="21"/>
      <c r="V1482" s="20"/>
      <c r="W1482" s="19"/>
      <c r="X1482" s="18">
        <f t="shared" ref="X1482:X1496" si="834">(P1482*W1482)</f>
        <v>0</v>
      </c>
      <c r="Y1482" s="17">
        <f t="shared" ref="Y1482:Y1496" si="835">(Q1482*X1482)</f>
        <v>0</v>
      </c>
      <c r="Z1482" s="16"/>
      <c r="AA1482" s="15">
        <f t="shared" ref="AA1482:AA1496" si="836">(T1482*Z1482)</f>
        <v>0</v>
      </c>
      <c r="AB1482" s="14">
        <f t="shared" ref="AB1482:AB1496" si="837">(U1482*AA1482)</f>
        <v>0</v>
      </c>
      <c r="AC1482" s="12"/>
      <c r="AD1482" s="13"/>
      <c r="AE1482" s="12"/>
      <c r="AF1482" s="11"/>
      <c r="AG1482" s="11"/>
      <c r="AH1482" s="5" t="s">
        <v>0</v>
      </c>
      <c r="AI1482" s="4"/>
    </row>
    <row r="1483" spans="1:35" ht="15" customHeight="1" x14ac:dyDescent="0.25">
      <c r="A1483" s="221"/>
      <c r="B1483" s="240"/>
      <c r="C1483" s="274">
        <v>4698</v>
      </c>
      <c r="D1483" s="275">
        <v>42896</v>
      </c>
      <c r="E1483" s="276">
        <v>0.74</v>
      </c>
      <c r="F1483" s="388" t="s">
        <v>13</v>
      </c>
      <c r="G1483" s="227"/>
      <c r="H1483" s="227"/>
      <c r="I1483" s="227"/>
      <c r="J1483" s="227"/>
      <c r="K1483" s="315" t="s">
        <v>630</v>
      </c>
      <c r="L1483" s="26"/>
      <c r="M1483" s="25"/>
      <c r="N1483" s="23" t="str">
        <f t="shared" si="830"/>
        <v/>
      </c>
      <c r="O1483" s="23" t="str">
        <f t="shared" si="831"/>
        <v>◄</v>
      </c>
      <c r="P1483" s="24"/>
      <c r="Q1483" s="21"/>
      <c r="R1483" s="23" t="str">
        <f t="shared" si="832"/>
        <v/>
      </c>
      <c r="S1483" s="23" t="str">
        <f t="shared" si="833"/>
        <v>◄</v>
      </c>
      <c r="T1483" s="22"/>
      <c r="U1483" s="21"/>
      <c r="V1483" s="20"/>
      <c r="W1483" s="19"/>
      <c r="X1483" s="18">
        <f t="shared" si="834"/>
        <v>0</v>
      </c>
      <c r="Y1483" s="17">
        <f t="shared" si="835"/>
        <v>0</v>
      </c>
      <c r="Z1483" s="16"/>
      <c r="AA1483" s="15">
        <f t="shared" si="836"/>
        <v>0</v>
      </c>
      <c r="AB1483" s="14">
        <f t="shared" si="837"/>
        <v>0</v>
      </c>
      <c r="AC1483" s="12"/>
      <c r="AD1483" s="13"/>
      <c r="AE1483" s="12"/>
      <c r="AF1483" s="11"/>
      <c r="AG1483" s="11"/>
      <c r="AH1483" s="5" t="s">
        <v>0</v>
      </c>
      <c r="AI1483" s="4"/>
    </row>
    <row r="1484" spans="1:35" ht="15" customHeight="1" x14ac:dyDescent="0.25">
      <c r="A1484" s="221"/>
      <c r="B1484" s="240"/>
      <c r="C1484" s="274">
        <v>4699</v>
      </c>
      <c r="D1484" s="275">
        <v>42896</v>
      </c>
      <c r="E1484" s="276">
        <v>0.74</v>
      </c>
      <c r="F1484" s="388" t="s">
        <v>13</v>
      </c>
      <c r="G1484" s="227"/>
      <c r="H1484" s="227"/>
      <c r="I1484" s="227"/>
      <c r="J1484" s="227"/>
      <c r="K1484" s="315" t="s">
        <v>629</v>
      </c>
      <c r="L1484" s="26"/>
      <c r="M1484" s="25"/>
      <c r="N1484" s="23" t="str">
        <f t="shared" si="830"/>
        <v/>
      </c>
      <c r="O1484" s="23" t="str">
        <f t="shared" si="831"/>
        <v>◄</v>
      </c>
      <c r="P1484" s="24"/>
      <c r="Q1484" s="21"/>
      <c r="R1484" s="23" t="str">
        <f t="shared" si="832"/>
        <v/>
      </c>
      <c r="S1484" s="23" t="str">
        <f t="shared" si="833"/>
        <v>◄</v>
      </c>
      <c r="T1484" s="22"/>
      <c r="U1484" s="21"/>
      <c r="V1484" s="20"/>
      <c r="W1484" s="19"/>
      <c r="X1484" s="18">
        <f t="shared" si="834"/>
        <v>0</v>
      </c>
      <c r="Y1484" s="17">
        <f t="shared" si="835"/>
        <v>0</v>
      </c>
      <c r="Z1484" s="16"/>
      <c r="AA1484" s="15">
        <f t="shared" si="836"/>
        <v>0</v>
      </c>
      <c r="AB1484" s="14">
        <f t="shared" si="837"/>
        <v>0</v>
      </c>
      <c r="AC1484" s="12"/>
      <c r="AD1484" s="13"/>
      <c r="AE1484" s="12"/>
      <c r="AF1484" s="11"/>
      <c r="AG1484" s="11"/>
      <c r="AH1484" s="5" t="s">
        <v>0</v>
      </c>
      <c r="AI1484" s="4"/>
    </row>
    <row r="1485" spans="1:35" ht="15" customHeight="1" x14ac:dyDescent="0.25">
      <c r="A1485" s="221"/>
      <c r="B1485" s="240"/>
      <c r="C1485" s="274">
        <v>4700</v>
      </c>
      <c r="D1485" s="275">
        <v>42896</v>
      </c>
      <c r="E1485" s="276">
        <v>0.74</v>
      </c>
      <c r="F1485" s="388" t="s">
        <v>13</v>
      </c>
      <c r="G1485" s="227"/>
      <c r="H1485" s="227"/>
      <c r="I1485" s="227"/>
      <c r="J1485" s="227"/>
      <c r="K1485" s="315" t="s">
        <v>628</v>
      </c>
      <c r="L1485" s="26"/>
      <c r="M1485" s="25"/>
      <c r="N1485" s="23" t="str">
        <f t="shared" si="830"/>
        <v/>
      </c>
      <c r="O1485" s="23" t="str">
        <f t="shared" si="831"/>
        <v>◄</v>
      </c>
      <c r="P1485" s="24"/>
      <c r="Q1485" s="21"/>
      <c r="R1485" s="23" t="str">
        <f t="shared" si="832"/>
        <v/>
      </c>
      <c r="S1485" s="23" t="str">
        <f t="shared" si="833"/>
        <v>◄</v>
      </c>
      <c r="T1485" s="22"/>
      <c r="U1485" s="21"/>
      <c r="V1485" s="20"/>
      <c r="W1485" s="19"/>
      <c r="X1485" s="18">
        <f t="shared" si="834"/>
        <v>0</v>
      </c>
      <c r="Y1485" s="17">
        <f t="shared" si="835"/>
        <v>0</v>
      </c>
      <c r="Z1485" s="16"/>
      <c r="AA1485" s="15">
        <f t="shared" si="836"/>
        <v>0</v>
      </c>
      <c r="AB1485" s="14">
        <f t="shared" si="837"/>
        <v>0</v>
      </c>
      <c r="AC1485" s="12"/>
      <c r="AD1485" s="13"/>
      <c r="AE1485" s="12"/>
      <c r="AF1485" s="11"/>
      <c r="AG1485" s="11"/>
      <c r="AH1485" s="5" t="s">
        <v>0</v>
      </c>
      <c r="AI1485" s="4"/>
    </row>
    <row r="1486" spans="1:35" ht="15" customHeight="1" x14ac:dyDescent="0.25">
      <c r="A1486" s="221"/>
      <c r="B1486" s="240"/>
      <c r="C1486" s="274">
        <v>4701</v>
      </c>
      <c r="D1486" s="275">
        <v>42896</v>
      </c>
      <c r="E1486" s="276">
        <v>0.74</v>
      </c>
      <c r="F1486" s="388" t="s">
        <v>13</v>
      </c>
      <c r="G1486" s="227"/>
      <c r="H1486" s="227"/>
      <c r="I1486" s="227"/>
      <c r="J1486" s="227"/>
      <c r="K1486" s="315" t="s">
        <v>627</v>
      </c>
      <c r="L1486" s="26"/>
      <c r="M1486" s="25"/>
      <c r="N1486" s="23" t="str">
        <f t="shared" si="830"/>
        <v/>
      </c>
      <c r="O1486" s="23" t="str">
        <f t="shared" si="831"/>
        <v>◄</v>
      </c>
      <c r="P1486" s="24"/>
      <c r="Q1486" s="21"/>
      <c r="R1486" s="23" t="str">
        <f t="shared" si="832"/>
        <v/>
      </c>
      <c r="S1486" s="23" t="str">
        <f t="shared" si="833"/>
        <v>◄</v>
      </c>
      <c r="T1486" s="22"/>
      <c r="U1486" s="21"/>
      <c r="V1486" s="20"/>
      <c r="W1486" s="19"/>
      <c r="X1486" s="18">
        <f t="shared" si="834"/>
        <v>0</v>
      </c>
      <c r="Y1486" s="17">
        <f t="shared" si="835"/>
        <v>0</v>
      </c>
      <c r="Z1486" s="16"/>
      <c r="AA1486" s="15">
        <f t="shared" si="836"/>
        <v>0</v>
      </c>
      <c r="AB1486" s="14">
        <f t="shared" si="837"/>
        <v>0</v>
      </c>
      <c r="AC1486" s="12"/>
      <c r="AD1486" s="13"/>
      <c r="AE1486" s="12"/>
      <c r="AF1486" s="11"/>
      <c r="AG1486" s="11"/>
      <c r="AH1486" s="5" t="s">
        <v>0</v>
      </c>
      <c r="AI1486" s="4"/>
    </row>
    <row r="1487" spans="1:35" ht="15" customHeight="1" x14ac:dyDescent="0.25">
      <c r="A1487" s="221"/>
      <c r="B1487" s="240"/>
      <c r="C1487" s="274">
        <v>4702</v>
      </c>
      <c r="D1487" s="275">
        <v>42896</v>
      </c>
      <c r="E1487" s="276">
        <v>0.74</v>
      </c>
      <c r="F1487" s="388" t="s">
        <v>13</v>
      </c>
      <c r="G1487" s="227"/>
      <c r="H1487" s="227"/>
      <c r="I1487" s="227"/>
      <c r="J1487" s="227"/>
      <c r="K1487" s="315" t="s">
        <v>626</v>
      </c>
      <c r="L1487" s="26"/>
      <c r="M1487" s="25"/>
      <c r="N1487" s="23" t="str">
        <f t="shared" si="830"/>
        <v/>
      </c>
      <c r="O1487" s="23" t="str">
        <f t="shared" si="831"/>
        <v>◄</v>
      </c>
      <c r="P1487" s="24"/>
      <c r="Q1487" s="21"/>
      <c r="R1487" s="23" t="str">
        <f t="shared" si="832"/>
        <v/>
      </c>
      <c r="S1487" s="23" t="str">
        <f t="shared" si="833"/>
        <v>◄</v>
      </c>
      <c r="T1487" s="22"/>
      <c r="U1487" s="21"/>
      <c r="V1487" s="20"/>
      <c r="W1487" s="19"/>
      <c r="X1487" s="18">
        <f t="shared" si="834"/>
        <v>0</v>
      </c>
      <c r="Y1487" s="17">
        <f t="shared" si="835"/>
        <v>0</v>
      </c>
      <c r="Z1487" s="16"/>
      <c r="AA1487" s="15">
        <f t="shared" si="836"/>
        <v>0</v>
      </c>
      <c r="AB1487" s="14">
        <f t="shared" si="837"/>
        <v>0</v>
      </c>
      <c r="AC1487" s="12"/>
      <c r="AD1487" s="13"/>
      <c r="AE1487" s="12"/>
      <c r="AF1487" s="11"/>
      <c r="AG1487" s="11"/>
      <c r="AH1487" s="5" t="s">
        <v>0</v>
      </c>
      <c r="AI1487" s="4"/>
    </row>
    <row r="1488" spans="1:35" ht="15" customHeight="1" x14ac:dyDescent="0.25">
      <c r="A1488" s="221"/>
      <c r="B1488" s="240"/>
      <c r="C1488" s="274">
        <v>4703</v>
      </c>
      <c r="D1488" s="275">
        <v>42896</v>
      </c>
      <c r="E1488" s="276">
        <v>0.74</v>
      </c>
      <c r="F1488" s="388" t="s">
        <v>13</v>
      </c>
      <c r="G1488" s="227"/>
      <c r="H1488" s="227"/>
      <c r="I1488" s="227"/>
      <c r="J1488" s="227"/>
      <c r="K1488" s="315" t="s">
        <v>625</v>
      </c>
      <c r="L1488" s="26"/>
      <c r="M1488" s="25"/>
      <c r="N1488" s="23" t="str">
        <f t="shared" si="830"/>
        <v/>
      </c>
      <c r="O1488" s="23" t="str">
        <f t="shared" si="831"/>
        <v>◄</v>
      </c>
      <c r="P1488" s="24"/>
      <c r="Q1488" s="21"/>
      <c r="R1488" s="23" t="str">
        <f t="shared" si="832"/>
        <v/>
      </c>
      <c r="S1488" s="23" t="str">
        <f t="shared" si="833"/>
        <v>◄</v>
      </c>
      <c r="T1488" s="22"/>
      <c r="U1488" s="21"/>
      <c r="V1488" s="20"/>
      <c r="W1488" s="19"/>
      <c r="X1488" s="18">
        <f t="shared" si="834"/>
        <v>0</v>
      </c>
      <c r="Y1488" s="17">
        <f t="shared" si="835"/>
        <v>0</v>
      </c>
      <c r="Z1488" s="16"/>
      <c r="AA1488" s="15">
        <f t="shared" si="836"/>
        <v>0</v>
      </c>
      <c r="AB1488" s="14">
        <f t="shared" si="837"/>
        <v>0</v>
      </c>
      <c r="AC1488" s="12"/>
      <c r="AD1488" s="13"/>
      <c r="AE1488" s="12"/>
      <c r="AF1488" s="11"/>
      <c r="AG1488" s="11"/>
      <c r="AH1488" s="5" t="s">
        <v>0</v>
      </c>
      <c r="AI1488" s="4"/>
    </row>
    <row r="1489" spans="1:35" ht="15" customHeight="1" x14ac:dyDescent="0.25">
      <c r="A1489" s="221"/>
      <c r="B1489" s="240"/>
      <c r="C1489" s="274">
        <v>4704</v>
      </c>
      <c r="D1489" s="275">
        <v>42896</v>
      </c>
      <c r="E1489" s="276">
        <v>0.74</v>
      </c>
      <c r="F1489" s="388" t="s">
        <v>13</v>
      </c>
      <c r="G1489" s="227"/>
      <c r="H1489" s="227"/>
      <c r="I1489" s="227"/>
      <c r="J1489" s="227"/>
      <c r="K1489" s="315" t="s">
        <v>624</v>
      </c>
      <c r="L1489" s="26"/>
      <c r="M1489" s="25"/>
      <c r="N1489" s="23" t="str">
        <f t="shared" si="830"/>
        <v/>
      </c>
      <c r="O1489" s="23" t="str">
        <f t="shared" si="831"/>
        <v>◄</v>
      </c>
      <c r="P1489" s="24"/>
      <c r="Q1489" s="21"/>
      <c r="R1489" s="23" t="str">
        <f t="shared" si="832"/>
        <v/>
      </c>
      <c r="S1489" s="23" t="str">
        <f t="shared" si="833"/>
        <v>◄</v>
      </c>
      <c r="T1489" s="22"/>
      <c r="U1489" s="21"/>
      <c r="V1489" s="20"/>
      <c r="W1489" s="19"/>
      <c r="X1489" s="18">
        <f t="shared" si="834"/>
        <v>0</v>
      </c>
      <c r="Y1489" s="17">
        <f t="shared" si="835"/>
        <v>0</v>
      </c>
      <c r="Z1489" s="16"/>
      <c r="AA1489" s="15">
        <f t="shared" si="836"/>
        <v>0</v>
      </c>
      <c r="AB1489" s="14">
        <f t="shared" si="837"/>
        <v>0</v>
      </c>
      <c r="AC1489" s="12"/>
      <c r="AD1489" s="13"/>
      <c r="AE1489" s="12"/>
      <c r="AF1489" s="11"/>
      <c r="AG1489" s="11"/>
      <c r="AH1489" s="5" t="s">
        <v>0</v>
      </c>
      <c r="AI1489" s="4"/>
    </row>
    <row r="1490" spans="1:35" ht="15" customHeight="1" x14ac:dyDescent="0.25">
      <c r="A1490" s="221"/>
      <c r="B1490" s="240"/>
      <c r="C1490" s="274">
        <v>4705</v>
      </c>
      <c r="D1490" s="275">
        <v>42896</v>
      </c>
      <c r="E1490" s="276">
        <v>0.74</v>
      </c>
      <c r="F1490" s="388" t="s">
        <v>13</v>
      </c>
      <c r="G1490" s="227"/>
      <c r="H1490" s="227"/>
      <c r="I1490" s="227"/>
      <c r="J1490" s="227"/>
      <c r="K1490" s="315" t="s">
        <v>623</v>
      </c>
      <c r="L1490" s="26"/>
      <c r="M1490" s="25"/>
      <c r="N1490" s="23" t="str">
        <f t="shared" si="830"/>
        <v/>
      </c>
      <c r="O1490" s="23" t="str">
        <f t="shared" si="831"/>
        <v>◄</v>
      </c>
      <c r="P1490" s="24"/>
      <c r="Q1490" s="21"/>
      <c r="R1490" s="23" t="str">
        <f t="shared" si="832"/>
        <v/>
      </c>
      <c r="S1490" s="23" t="str">
        <f t="shared" si="833"/>
        <v>◄</v>
      </c>
      <c r="T1490" s="22"/>
      <c r="U1490" s="21"/>
      <c r="V1490" s="20"/>
      <c r="W1490" s="19"/>
      <c r="X1490" s="18">
        <f t="shared" si="834"/>
        <v>0</v>
      </c>
      <c r="Y1490" s="17">
        <f t="shared" si="835"/>
        <v>0</v>
      </c>
      <c r="Z1490" s="16"/>
      <c r="AA1490" s="15">
        <f t="shared" si="836"/>
        <v>0</v>
      </c>
      <c r="AB1490" s="14">
        <f t="shared" si="837"/>
        <v>0</v>
      </c>
      <c r="AC1490" s="12"/>
      <c r="AD1490" s="13"/>
      <c r="AE1490" s="12"/>
      <c r="AF1490" s="11"/>
      <c r="AG1490" s="11"/>
      <c r="AH1490" s="5" t="s">
        <v>0</v>
      </c>
      <c r="AI1490" s="4"/>
    </row>
    <row r="1491" spans="1:35" ht="15" customHeight="1" x14ac:dyDescent="0.25">
      <c r="A1491" s="221"/>
      <c r="B1491" s="240"/>
      <c r="C1491" s="274">
        <v>4706</v>
      </c>
      <c r="D1491" s="275">
        <v>42896</v>
      </c>
      <c r="E1491" s="276">
        <v>0.74</v>
      </c>
      <c r="F1491" s="388" t="s">
        <v>13</v>
      </c>
      <c r="G1491" s="227"/>
      <c r="H1491" s="227"/>
      <c r="I1491" s="227"/>
      <c r="J1491" s="227"/>
      <c r="K1491" s="315" t="s">
        <v>622</v>
      </c>
      <c r="L1491" s="26"/>
      <c r="M1491" s="25"/>
      <c r="N1491" s="23" t="str">
        <f t="shared" si="830"/>
        <v/>
      </c>
      <c r="O1491" s="23" t="str">
        <f t="shared" si="831"/>
        <v>◄</v>
      </c>
      <c r="P1491" s="24"/>
      <c r="Q1491" s="21"/>
      <c r="R1491" s="23" t="str">
        <f t="shared" si="832"/>
        <v/>
      </c>
      <c r="S1491" s="23" t="str">
        <f t="shared" si="833"/>
        <v>◄</v>
      </c>
      <c r="T1491" s="22"/>
      <c r="U1491" s="21"/>
      <c r="V1491" s="20"/>
      <c r="W1491" s="19"/>
      <c r="X1491" s="18">
        <f t="shared" si="834"/>
        <v>0</v>
      </c>
      <c r="Y1491" s="17">
        <f t="shared" si="835"/>
        <v>0</v>
      </c>
      <c r="Z1491" s="16"/>
      <c r="AA1491" s="15">
        <f t="shared" si="836"/>
        <v>0</v>
      </c>
      <c r="AB1491" s="14">
        <f t="shared" si="837"/>
        <v>0</v>
      </c>
      <c r="AC1491" s="12"/>
      <c r="AD1491" s="13"/>
      <c r="AE1491" s="12"/>
      <c r="AF1491" s="11"/>
      <c r="AG1491" s="11"/>
      <c r="AH1491" s="5" t="s">
        <v>0</v>
      </c>
      <c r="AI1491" s="4"/>
    </row>
    <row r="1492" spans="1:35" ht="15" customHeight="1" x14ac:dyDescent="0.25">
      <c r="A1492" s="221"/>
      <c r="B1492" s="240"/>
      <c r="C1492" s="281" t="s">
        <v>621</v>
      </c>
      <c r="D1492" s="275">
        <v>42896</v>
      </c>
      <c r="E1492" s="276">
        <v>1.48</v>
      </c>
      <c r="F1492" s="388" t="s">
        <v>13</v>
      </c>
      <c r="G1492" s="227"/>
      <c r="H1492" s="227"/>
      <c r="I1492" s="274">
        <v>4697</v>
      </c>
      <c r="J1492" s="274">
        <v>4698</v>
      </c>
      <c r="K1492" s="323" t="s">
        <v>324</v>
      </c>
      <c r="L1492" s="26"/>
      <c r="M1492" s="25"/>
      <c r="N1492" s="23" t="str">
        <f t="shared" si="830"/>
        <v/>
      </c>
      <c r="O1492" s="23" t="str">
        <f t="shared" si="831"/>
        <v>◄</v>
      </c>
      <c r="P1492" s="24"/>
      <c r="Q1492" s="21"/>
      <c r="R1492" s="23" t="str">
        <f t="shared" si="832"/>
        <v/>
      </c>
      <c r="S1492" s="23" t="str">
        <f t="shared" si="833"/>
        <v>◄</v>
      </c>
      <c r="T1492" s="22"/>
      <c r="U1492" s="21"/>
      <c r="V1492" s="20"/>
      <c r="W1492" s="19"/>
      <c r="X1492" s="18">
        <f t="shared" si="834"/>
        <v>0</v>
      </c>
      <c r="Y1492" s="17">
        <f t="shared" si="835"/>
        <v>0</v>
      </c>
      <c r="Z1492" s="16"/>
      <c r="AA1492" s="15">
        <f t="shared" si="836"/>
        <v>0</v>
      </c>
      <c r="AB1492" s="14">
        <f t="shared" si="837"/>
        <v>0</v>
      </c>
      <c r="AC1492" s="12"/>
      <c r="AD1492" s="13"/>
      <c r="AE1492" s="12"/>
      <c r="AF1492" s="11"/>
      <c r="AG1492" s="11"/>
      <c r="AH1492" s="5" t="s">
        <v>0</v>
      </c>
      <c r="AI1492" s="4"/>
    </row>
    <row r="1493" spans="1:35" ht="15" customHeight="1" x14ac:dyDescent="0.25">
      <c r="A1493" s="221"/>
      <c r="B1493" s="240"/>
      <c r="C1493" s="281" t="s">
        <v>620</v>
      </c>
      <c r="D1493" s="275">
        <v>42896</v>
      </c>
      <c r="E1493" s="276">
        <v>2.2199999999999998</v>
      </c>
      <c r="F1493" s="388" t="s">
        <v>13</v>
      </c>
      <c r="G1493" s="227"/>
      <c r="H1493" s="274">
        <v>4699</v>
      </c>
      <c r="I1493" s="274">
        <v>4700</v>
      </c>
      <c r="J1493" s="274">
        <v>4701</v>
      </c>
      <c r="K1493" s="323" t="s">
        <v>326</v>
      </c>
      <c r="L1493" s="26"/>
      <c r="M1493" s="25"/>
      <c r="N1493" s="23" t="str">
        <f t="shared" si="830"/>
        <v/>
      </c>
      <c r="O1493" s="23" t="str">
        <f t="shared" si="831"/>
        <v>◄</v>
      </c>
      <c r="P1493" s="24"/>
      <c r="Q1493" s="21"/>
      <c r="R1493" s="23" t="str">
        <f t="shared" si="832"/>
        <v/>
      </c>
      <c r="S1493" s="23" t="str">
        <f t="shared" si="833"/>
        <v>◄</v>
      </c>
      <c r="T1493" s="22"/>
      <c r="U1493" s="21"/>
      <c r="V1493" s="20"/>
      <c r="W1493" s="19"/>
      <c r="X1493" s="18">
        <f t="shared" si="834"/>
        <v>0</v>
      </c>
      <c r="Y1493" s="17">
        <f t="shared" si="835"/>
        <v>0</v>
      </c>
      <c r="Z1493" s="16"/>
      <c r="AA1493" s="15">
        <f t="shared" si="836"/>
        <v>0</v>
      </c>
      <c r="AB1493" s="14">
        <f t="shared" si="837"/>
        <v>0</v>
      </c>
      <c r="AC1493" s="12"/>
      <c r="AD1493" s="13"/>
      <c r="AE1493" s="12"/>
      <c r="AF1493" s="11"/>
      <c r="AG1493" s="11"/>
      <c r="AH1493" s="5" t="s">
        <v>0</v>
      </c>
      <c r="AI1493" s="4"/>
    </row>
    <row r="1494" spans="1:35" ht="15" customHeight="1" x14ac:dyDescent="0.25">
      <c r="A1494" s="221"/>
      <c r="B1494" s="240"/>
      <c r="C1494" s="281" t="s">
        <v>619</v>
      </c>
      <c r="D1494" s="275">
        <v>42896</v>
      </c>
      <c r="E1494" s="276">
        <v>2.2199999999999998</v>
      </c>
      <c r="F1494" s="388" t="s">
        <v>13</v>
      </c>
      <c r="G1494" s="227"/>
      <c r="H1494" s="274">
        <v>4702</v>
      </c>
      <c r="I1494" s="274">
        <v>4703</v>
      </c>
      <c r="J1494" s="274">
        <v>4704</v>
      </c>
      <c r="K1494" s="323" t="s">
        <v>326</v>
      </c>
      <c r="L1494" s="26"/>
      <c r="M1494" s="25"/>
      <c r="N1494" s="23" t="str">
        <f t="shared" si="830"/>
        <v/>
      </c>
      <c r="O1494" s="23" t="str">
        <f t="shared" si="831"/>
        <v>◄</v>
      </c>
      <c r="P1494" s="24"/>
      <c r="Q1494" s="21"/>
      <c r="R1494" s="23" t="str">
        <f t="shared" si="832"/>
        <v/>
      </c>
      <c r="S1494" s="23" t="str">
        <f t="shared" si="833"/>
        <v>◄</v>
      </c>
      <c r="T1494" s="22"/>
      <c r="U1494" s="21"/>
      <c r="V1494" s="20"/>
      <c r="W1494" s="19"/>
      <c r="X1494" s="18">
        <f t="shared" si="834"/>
        <v>0</v>
      </c>
      <c r="Y1494" s="17">
        <f t="shared" si="835"/>
        <v>0</v>
      </c>
      <c r="Z1494" s="16"/>
      <c r="AA1494" s="15">
        <f t="shared" si="836"/>
        <v>0</v>
      </c>
      <c r="AB1494" s="14">
        <f t="shared" si="837"/>
        <v>0</v>
      </c>
      <c r="AC1494" s="12"/>
      <c r="AD1494" s="13"/>
      <c r="AE1494" s="12"/>
      <c r="AF1494" s="11"/>
      <c r="AG1494" s="11"/>
      <c r="AH1494" s="5" t="s">
        <v>0</v>
      </c>
      <c r="AI1494" s="4"/>
    </row>
    <row r="1495" spans="1:35" ht="15" customHeight="1" x14ac:dyDescent="0.25">
      <c r="A1495" s="221"/>
      <c r="B1495" s="240"/>
      <c r="C1495" s="281" t="s">
        <v>618</v>
      </c>
      <c r="D1495" s="275">
        <v>42896</v>
      </c>
      <c r="E1495" s="276">
        <v>1.48</v>
      </c>
      <c r="F1495" s="388" t="s">
        <v>13</v>
      </c>
      <c r="G1495" s="227"/>
      <c r="H1495" s="227"/>
      <c r="I1495" s="274">
        <v>4705</v>
      </c>
      <c r="J1495" s="274">
        <v>4706</v>
      </c>
      <c r="K1495" s="323" t="s">
        <v>324</v>
      </c>
      <c r="L1495" s="26"/>
      <c r="M1495" s="25"/>
      <c r="N1495" s="23" t="str">
        <f t="shared" si="830"/>
        <v/>
      </c>
      <c r="O1495" s="23" t="str">
        <f t="shared" si="831"/>
        <v>◄</v>
      </c>
      <c r="P1495" s="24"/>
      <c r="Q1495" s="21"/>
      <c r="R1495" s="23" t="str">
        <f t="shared" si="832"/>
        <v/>
      </c>
      <c r="S1495" s="23" t="str">
        <f t="shared" si="833"/>
        <v>◄</v>
      </c>
      <c r="T1495" s="22"/>
      <c r="U1495" s="21"/>
      <c r="V1495" s="20"/>
      <c r="W1495" s="19"/>
      <c r="X1495" s="18">
        <f t="shared" si="834"/>
        <v>0</v>
      </c>
      <c r="Y1495" s="17">
        <f t="shared" si="835"/>
        <v>0</v>
      </c>
      <c r="Z1495" s="16"/>
      <c r="AA1495" s="15">
        <f t="shared" si="836"/>
        <v>0</v>
      </c>
      <c r="AB1495" s="14">
        <f t="shared" si="837"/>
        <v>0</v>
      </c>
      <c r="AC1495" s="12"/>
      <c r="AD1495" s="13"/>
      <c r="AE1495" s="12"/>
      <c r="AF1495" s="11"/>
      <c r="AG1495" s="11"/>
      <c r="AH1495" s="5" t="s">
        <v>0</v>
      </c>
      <c r="AI1495" s="4"/>
    </row>
    <row r="1496" spans="1:35" ht="15" customHeight="1" thickBot="1" x14ac:dyDescent="0.3">
      <c r="A1496" s="221"/>
      <c r="B1496" s="232" t="s">
        <v>617</v>
      </c>
      <c r="C1496" s="281"/>
      <c r="D1496" s="275">
        <v>42896</v>
      </c>
      <c r="E1496" s="276">
        <v>7.4000000000000012</v>
      </c>
      <c r="F1496" s="388" t="s">
        <v>13</v>
      </c>
      <c r="G1496" s="227"/>
      <c r="H1496" s="227"/>
      <c r="I1496" s="227"/>
      <c r="J1496" s="227"/>
      <c r="K1496" s="317" t="s">
        <v>616</v>
      </c>
      <c r="L1496" s="26"/>
      <c r="M1496" s="25"/>
      <c r="N1496" s="23" t="str">
        <f t="shared" si="830"/>
        <v/>
      </c>
      <c r="O1496" s="23" t="str">
        <f t="shared" si="831"/>
        <v>◄</v>
      </c>
      <c r="P1496" s="24"/>
      <c r="Q1496" s="21"/>
      <c r="R1496" s="23" t="str">
        <f t="shared" si="832"/>
        <v/>
      </c>
      <c r="S1496" s="23" t="str">
        <f t="shared" si="833"/>
        <v>◄</v>
      </c>
      <c r="T1496" s="22"/>
      <c r="U1496" s="21"/>
      <c r="V1496" s="20"/>
      <c r="W1496" s="19"/>
      <c r="X1496" s="18">
        <f t="shared" si="834"/>
        <v>0</v>
      </c>
      <c r="Y1496" s="17">
        <f t="shared" si="835"/>
        <v>0</v>
      </c>
      <c r="Z1496" s="16"/>
      <c r="AA1496" s="15">
        <f t="shared" si="836"/>
        <v>0</v>
      </c>
      <c r="AB1496" s="14">
        <f t="shared" si="837"/>
        <v>0</v>
      </c>
      <c r="AC1496" s="12"/>
      <c r="AD1496" s="13"/>
      <c r="AE1496" s="12"/>
      <c r="AF1496" s="11"/>
      <c r="AG1496" s="11"/>
      <c r="AH1496" s="5" t="s">
        <v>0</v>
      </c>
      <c r="AI1496" s="4"/>
    </row>
    <row r="1497" spans="1:35" ht="15" customHeight="1" thickTop="1" thickBot="1" x14ac:dyDescent="0.25">
      <c r="A1497" s="214">
        <f>ROWS(A1498:A1500)-1</f>
        <v>2</v>
      </c>
      <c r="B1497" s="334" t="s">
        <v>615</v>
      </c>
      <c r="C1497" s="335"/>
      <c r="D1497" s="335"/>
      <c r="E1497" s="335"/>
      <c r="F1497" s="335"/>
      <c r="G1497" s="335"/>
      <c r="H1497" s="335"/>
      <c r="I1497" s="335"/>
      <c r="J1497" s="335"/>
      <c r="K1497" s="333"/>
      <c r="L1497" s="6">
        <v>42896</v>
      </c>
      <c r="M1497" s="9" t="s">
        <v>614</v>
      </c>
      <c r="N1497" s="23"/>
      <c r="O1497" s="33" t="str">
        <f>IF(COUNTIF(N1498:N1500,"?")&gt;0,"?",IF(AND(P1497="◄",Q1497="►"),"◄►",IF(P1497="◄","◄",IF(Q1497="►","►",""))))</f>
        <v>◄</v>
      </c>
      <c r="P1497" s="32" t="str">
        <f>IF(SUM(P1498:P1500)+1=ROWS(P1498:P1500)-COUNTIF(P1498:P1500,"-"),"","◄")</f>
        <v>◄</v>
      </c>
      <c r="Q1497" s="31" t="str">
        <f>IF(SUM(Q1498:Q1500)&gt;0,"►","")</f>
        <v/>
      </c>
      <c r="R1497" s="23"/>
      <c r="S1497" s="33" t="str">
        <f>IF(COUNTIF(R1498:R1500,"?")&gt;0,"?",IF(AND(T1497="◄",U1497="►"),"◄►",IF(T1497="◄","◄",IF(U1497="►","►",""))))</f>
        <v>◄</v>
      </c>
      <c r="T1497" s="32" t="str">
        <f>IF(SUM(T1498:T1500)+1=ROWS(T1498:T1500)-COUNTIF(T1498:T1500,"-"),"","◄")</f>
        <v>◄</v>
      </c>
      <c r="U1497" s="31" t="str">
        <f>IF(SUM(U1498:U1500)&gt;0,"►","")</f>
        <v/>
      </c>
      <c r="V1497" s="10">
        <f>ROWS(V1498:V1500)-1</f>
        <v>2</v>
      </c>
      <c r="W1497" s="30">
        <f>SUM(W1498:W1500)-W1500</f>
        <v>0</v>
      </c>
      <c r="X1497" s="29" t="s">
        <v>17</v>
      </c>
      <c r="Y1497" s="28"/>
      <c r="Z1497" s="30">
        <f>SUM(Z1498:Z1500)-Z1500</f>
        <v>0</v>
      </c>
      <c r="AA1497" s="29" t="s">
        <v>17</v>
      </c>
      <c r="AB1497" s="28"/>
      <c r="AC1497" s="12"/>
      <c r="AD1497" s="13"/>
      <c r="AE1497" s="12"/>
      <c r="AF1497" s="11"/>
      <c r="AG1497" s="11"/>
      <c r="AH1497" s="5" t="s">
        <v>0</v>
      </c>
      <c r="AI1497" s="4"/>
    </row>
    <row r="1498" spans="1:35" ht="15" customHeight="1" x14ac:dyDescent="0.25">
      <c r="A1498" s="221"/>
      <c r="B1498" s="240"/>
      <c r="C1498" s="274" t="s">
        <v>612</v>
      </c>
      <c r="D1498" s="275">
        <v>42896</v>
      </c>
      <c r="E1498" s="276">
        <v>1.1299999999999999</v>
      </c>
      <c r="F1498" s="388" t="s">
        <v>489</v>
      </c>
      <c r="G1498" s="227"/>
      <c r="H1498" s="227"/>
      <c r="I1498" s="227"/>
      <c r="J1498" s="227"/>
      <c r="K1498" s="228" t="s">
        <v>613</v>
      </c>
      <c r="L1498" s="26"/>
      <c r="M1498" s="52"/>
      <c r="N1498" s="23" t="str">
        <f>IF(O1498="?","?","")</f>
        <v/>
      </c>
      <c r="O1498" s="23" t="str">
        <f>IF(AND(P1498="",Q1498&gt;0),"?",IF(P1498="","◄",IF(Q1498&gt;=1,"►","")))</f>
        <v>◄</v>
      </c>
      <c r="P1498" s="24"/>
      <c r="Q1498" s="21"/>
      <c r="R1498" s="23" t="str">
        <f>IF(S1498="?","?","")</f>
        <v/>
      </c>
      <c r="S1498" s="23" t="str">
        <f>IF(AND(T1498="",U1498&gt;0),"?",IF(T1498="","◄",IF(U1498&gt;=1,"►","")))</f>
        <v>◄</v>
      </c>
      <c r="T1498" s="22"/>
      <c r="U1498" s="21"/>
      <c r="V1498" s="20"/>
      <c r="W1498" s="19"/>
      <c r="X1498" s="18">
        <f>(P1498*W1498)</f>
        <v>0</v>
      </c>
      <c r="Y1498" s="17">
        <f>(Q1498*X1498)</f>
        <v>0</v>
      </c>
      <c r="Z1498" s="16"/>
      <c r="AA1498" s="15">
        <f>(T1498*Z1498)</f>
        <v>0</v>
      </c>
      <c r="AB1498" s="14">
        <f>(U1498*AA1498)</f>
        <v>0</v>
      </c>
      <c r="AC1498" s="12"/>
      <c r="AD1498" s="13"/>
      <c r="AE1498" s="12"/>
      <c r="AF1498" s="11"/>
      <c r="AG1498" s="11"/>
      <c r="AH1498" s="5" t="s">
        <v>0</v>
      </c>
      <c r="AI1498" s="4"/>
    </row>
    <row r="1499" spans="1:35" ht="15" customHeight="1" thickBot="1" x14ac:dyDescent="0.3">
      <c r="A1499" s="221"/>
      <c r="B1499" s="252" t="s">
        <v>23</v>
      </c>
      <c r="C1499" s="242" t="s">
        <v>612</v>
      </c>
      <c r="D1499" s="275">
        <v>42896</v>
      </c>
      <c r="E1499" s="276">
        <v>5.6499999999999995</v>
      </c>
      <c r="F1499" s="388" t="s">
        <v>489</v>
      </c>
      <c r="G1499" s="227"/>
      <c r="H1499" s="227"/>
      <c r="I1499" s="227"/>
      <c r="J1499" s="227"/>
      <c r="K1499" s="317" t="s">
        <v>611</v>
      </c>
      <c r="L1499" s="51"/>
      <c r="M1499" s="50" t="s">
        <v>585</v>
      </c>
      <c r="N1499" s="23" t="str">
        <f>IF(O1499="?","?","")</f>
        <v/>
      </c>
      <c r="O1499" s="23" t="str">
        <f>IF(AND(P1499="",Q1499&gt;0),"?",IF(P1499="","◄",IF(Q1499&gt;=1,"►","")))</f>
        <v>◄</v>
      </c>
      <c r="P1499" s="24"/>
      <c r="Q1499" s="21"/>
      <c r="R1499" s="23" t="str">
        <f>IF(S1499="?","?","")</f>
        <v/>
      </c>
      <c r="S1499" s="23" t="str">
        <f>IF(AND(T1499="",U1499&gt;0),"?",IF(T1499="","◄",IF(U1499&gt;=1,"►","")))</f>
        <v>◄</v>
      </c>
      <c r="T1499" s="22"/>
      <c r="U1499" s="21"/>
      <c r="V1499" s="20"/>
      <c r="W1499" s="19"/>
      <c r="X1499" s="18">
        <f>(P1499*W1499)</f>
        <v>0</v>
      </c>
      <c r="Y1499" s="17">
        <f>(Q1499*X1499)</f>
        <v>0</v>
      </c>
      <c r="Z1499" s="16"/>
      <c r="AA1499" s="15">
        <f>(T1499*Z1499)</f>
        <v>0</v>
      </c>
      <c r="AB1499" s="14">
        <f>(U1499*AA1499)</f>
        <v>0</v>
      </c>
      <c r="AC1499" s="12"/>
      <c r="AD1499" s="13"/>
      <c r="AE1499" s="12"/>
      <c r="AF1499" s="11"/>
      <c r="AG1499" s="11"/>
      <c r="AH1499" s="5" t="s">
        <v>0</v>
      </c>
      <c r="AI1499" s="4"/>
    </row>
    <row r="1500" spans="1:35" ht="15" customHeight="1" thickTop="1" thickBot="1" x14ac:dyDescent="0.25">
      <c r="A1500" s="214">
        <f>ROWS(A1501:A1505)-1</f>
        <v>4</v>
      </c>
      <c r="B1500" s="334" t="s">
        <v>610</v>
      </c>
      <c r="C1500" s="335"/>
      <c r="D1500" s="335"/>
      <c r="E1500" s="335"/>
      <c r="F1500" s="335"/>
      <c r="G1500" s="335"/>
      <c r="H1500" s="335"/>
      <c r="I1500" s="335"/>
      <c r="J1500" s="335"/>
      <c r="K1500" s="333"/>
      <c r="L1500" s="6">
        <v>42966</v>
      </c>
      <c r="M1500" s="9" t="s">
        <v>609</v>
      </c>
      <c r="N1500" s="23"/>
      <c r="O1500" s="33" t="str">
        <f>IF(COUNTIF(N1501:N1505,"?")&gt;0,"?",IF(AND(P1500="◄",Q1500="►"),"◄►",IF(P1500="◄","◄",IF(Q1500="►","►",""))))</f>
        <v>◄</v>
      </c>
      <c r="P1500" s="32" t="str">
        <f>IF(SUM(P1501:P1505)+1=ROWS(P1501:P1505)-COUNTIF(P1501:P1505,"-"),"","◄")</f>
        <v>◄</v>
      </c>
      <c r="Q1500" s="31" t="str">
        <f>IF(SUM(Q1501:Q1505)&gt;0,"►","")</f>
        <v/>
      </c>
      <c r="R1500" s="23"/>
      <c r="S1500" s="33" t="str">
        <f>IF(COUNTIF(R1501:R1505,"?")&gt;0,"?",IF(AND(T1500="◄",U1500="►"),"◄►",IF(T1500="◄","◄",IF(U1500="►","►",""))))</f>
        <v>◄</v>
      </c>
      <c r="T1500" s="32" t="str">
        <f>IF(SUM(T1501:T1505)+1=ROWS(T1501:T1505)-COUNTIF(T1501:T1505,"-"),"","◄")</f>
        <v>◄</v>
      </c>
      <c r="U1500" s="31" t="str">
        <f>IF(SUM(U1501:U1505)&gt;0,"►","")</f>
        <v/>
      </c>
      <c r="V1500" s="10">
        <f>ROWS(V1501:V1505)-1</f>
        <v>4</v>
      </c>
      <c r="W1500" s="30">
        <f>SUM(W1501:W1505)-W1505</f>
        <v>0</v>
      </c>
      <c r="X1500" s="29" t="s">
        <v>17</v>
      </c>
      <c r="Y1500" s="28"/>
      <c r="Z1500" s="30">
        <f>SUM(Z1501:Z1505)-Z1505</f>
        <v>0</v>
      </c>
      <c r="AA1500" s="29" t="s">
        <v>17</v>
      </c>
      <c r="AB1500" s="28"/>
      <c r="AC1500" s="43" t="str">
        <f>IF(AD1500="◄","◄",IF(AD1500="ok","►",""))</f>
        <v>◄</v>
      </c>
      <c r="AD1500" s="42" t="str">
        <f>IF(AD1501&gt;0,"OK","◄")</f>
        <v>◄</v>
      </c>
      <c r="AE1500" s="41" t="str">
        <f>IF(AND(AF1500="◄",AG1500="►"),"◄?►",IF(AF1500="◄","◄",IF(AG1500="►","►","")))</f>
        <v>◄</v>
      </c>
      <c r="AF1500" s="32" t="str">
        <f>IF(AF1501&gt;0,"","◄")</f>
        <v>◄</v>
      </c>
      <c r="AG1500" s="31" t="str">
        <f>IF(AG1501&gt;0,"►","")</f>
        <v/>
      </c>
      <c r="AH1500" s="5" t="s">
        <v>0</v>
      </c>
      <c r="AI1500" s="4"/>
    </row>
    <row r="1501" spans="1:35" ht="15" customHeight="1" x14ac:dyDescent="0.25">
      <c r="A1501" s="221"/>
      <c r="B1501" s="240"/>
      <c r="C1501" s="274" t="s">
        <v>605</v>
      </c>
      <c r="D1501" s="275">
        <v>42966</v>
      </c>
      <c r="E1501" s="276">
        <v>4.05</v>
      </c>
      <c r="F1501" s="390" t="s">
        <v>603</v>
      </c>
      <c r="G1501" s="227"/>
      <c r="H1501" s="227"/>
      <c r="I1501" s="227"/>
      <c r="J1501" s="227"/>
      <c r="K1501" s="315" t="s">
        <v>608</v>
      </c>
      <c r="L1501" s="26"/>
      <c r="M1501" s="25"/>
      <c r="N1501" s="23" t="str">
        <f>IF(O1501="?","?","")</f>
        <v/>
      </c>
      <c r="O1501" s="23" t="str">
        <f>IF(AND(P1501="",Q1501&gt;0),"?",IF(P1501="","◄",IF(Q1501&gt;=1,"►","")))</f>
        <v>◄</v>
      </c>
      <c r="P1501" s="24"/>
      <c r="Q1501" s="21"/>
      <c r="R1501" s="23" t="str">
        <f>IF(S1501="?","?","")</f>
        <v/>
      </c>
      <c r="S1501" s="23" t="str">
        <f>IF(AND(T1501="",U1501&gt;0),"?",IF(T1501="","◄",IF(U1501&gt;=1,"►","")))</f>
        <v>◄</v>
      </c>
      <c r="T1501" s="22"/>
      <c r="U1501" s="21"/>
      <c r="V1501" s="20"/>
      <c r="W1501" s="19"/>
      <c r="X1501" s="18">
        <f t="shared" ref="X1501:Y1504" si="838">(P1501*W1501)</f>
        <v>0</v>
      </c>
      <c r="Y1501" s="17">
        <f t="shared" si="838"/>
        <v>0</v>
      </c>
      <c r="Z1501" s="16"/>
      <c r="AA1501" s="15">
        <f t="shared" ref="AA1501:AB1504" si="839">(T1501*Z1501)</f>
        <v>0</v>
      </c>
      <c r="AB1501" s="14">
        <f t="shared" si="839"/>
        <v>0</v>
      </c>
      <c r="AC1501" s="39" t="str">
        <f>IF(AD1501&gt;0,"ok","◄")</f>
        <v>◄</v>
      </c>
      <c r="AD1501" s="40"/>
      <c r="AE1501" s="39" t="str">
        <f>IF(AND(AF1501="",AG1501&gt;0),"?",IF(AF1501="","◄",IF(AG1501&gt;=1,"►","")))</f>
        <v>◄</v>
      </c>
      <c r="AF1501" s="38"/>
      <c r="AG1501" s="37"/>
      <c r="AH1501" s="5" t="s">
        <v>0</v>
      </c>
      <c r="AI1501" s="4"/>
    </row>
    <row r="1502" spans="1:35" ht="27" customHeight="1" x14ac:dyDescent="0.25">
      <c r="A1502" s="221"/>
      <c r="B1502" s="240"/>
      <c r="C1502" s="274">
        <v>4709</v>
      </c>
      <c r="D1502" s="275">
        <v>42966</v>
      </c>
      <c r="E1502" s="276">
        <v>4.05</v>
      </c>
      <c r="F1502" s="390" t="s">
        <v>603</v>
      </c>
      <c r="G1502" s="227"/>
      <c r="H1502" s="227"/>
      <c r="I1502" s="227"/>
      <c r="J1502" s="227"/>
      <c r="K1502" s="228" t="s">
        <v>607</v>
      </c>
      <c r="L1502" s="26"/>
      <c r="M1502" s="25"/>
      <c r="N1502" s="23" t="str">
        <f>IF(O1502="?","?","")</f>
        <v/>
      </c>
      <c r="O1502" s="23" t="str">
        <f>IF(AND(P1502="",Q1502&gt;0),"?",IF(P1502="","◄",IF(Q1502&gt;=1,"►","")))</f>
        <v>◄</v>
      </c>
      <c r="P1502" s="24"/>
      <c r="Q1502" s="21"/>
      <c r="R1502" s="23" t="str">
        <f>IF(S1502="?","?","")</f>
        <v/>
      </c>
      <c r="S1502" s="23" t="str">
        <f>IF(AND(T1502="",U1502&gt;0),"?",IF(T1502="","◄",IF(U1502&gt;=1,"►","")))</f>
        <v>◄</v>
      </c>
      <c r="T1502" s="22"/>
      <c r="U1502" s="21"/>
      <c r="V1502" s="20"/>
      <c r="W1502" s="19"/>
      <c r="X1502" s="18">
        <f t="shared" si="838"/>
        <v>0</v>
      </c>
      <c r="Y1502" s="17">
        <f t="shared" si="838"/>
        <v>0</v>
      </c>
      <c r="Z1502" s="16"/>
      <c r="AA1502" s="15">
        <f t="shared" si="839"/>
        <v>0</v>
      </c>
      <c r="AB1502" s="14">
        <f t="shared" si="839"/>
        <v>0</v>
      </c>
      <c r="AC1502" s="12"/>
      <c r="AD1502" s="13"/>
      <c r="AE1502" s="12"/>
      <c r="AF1502" s="149" t="str">
        <f>LEFT(M1500,17)</f>
        <v>▬ Philanews Nr. 3</v>
      </c>
      <c r="AG1502" s="150"/>
      <c r="AH1502" s="5" t="s">
        <v>0</v>
      </c>
      <c r="AI1502" s="4"/>
    </row>
    <row r="1503" spans="1:35" ht="15" customHeight="1" x14ac:dyDescent="0.25">
      <c r="A1503" s="221"/>
      <c r="B1503" s="240"/>
      <c r="C1503" s="281" t="s">
        <v>606</v>
      </c>
      <c r="D1503" s="275">
        <v>42896</v>
      </c>
      <c r="E1503" s="276">
        <v>8.1</v>
      </c>
      <c r="F1503" s="390" t="s">
        <v>603</v>
      </c>
      <c r="G1503" s="227"/>
      <c r="H1503" s="227"/>
      <c r="I1503" s="274" t="s">
        <v>605</v>
      </c>
      <c r="J1503" s="274">
        <v>4709</v>
      </c>
      <c r="K1503" s="323" t="s">
        <v>339</v>
      </c>
      <c r="L1503" s="26"/>
      <c r="M1503" s="25"/>
      <c r="N1503" s="23" t="str">
        <f>IF(O1503="?","?","")</f>
        <v/>
      </c>
      <c r="O1503" s="23" t="str">
        <f>IF(AND(P1503="",Q1503&gt;0),"?",IF(P1503="","◄",IF(Q1503&gt;=1,"►","")))</f>
        <v>◄</v>
      </c>
      <c r="P1503" s="24"/>
      <c r="Q1503" s="21"/>
      <c r="R1503" s="23" t="str">
        <f>IF(S1503="?","?","")</f>
        <v/>
      </c>
      <c r="S1503" s="23" t="str">
        <f>IF(AND(T1503="",U1503&gt;0),"?",IF(T1503="","◄",IF(U1503&gt;=1,"►","")))</f>
        <v>◄</v>
      </c>
      <c r="T1503" s="22"/>
      <c r="U1503" s="21"/>
      <c r="V1503" s="20"/>
      <c r="W1503" s="19"/>
      <c r="X1503" s="18">
        <f t="shared" si="838"/>
        <v>0</v>
      </c>
      <c r="Y1503" s="17">
        <f t="shared" si="838"/>
        <v>0</v>
      </c>
      <c r="Z1503" s="16"/>
      <c r="AA1503" s="15">
        <f t="shared" si="839"/>
        <v>0</v>
      </c>
      <c r="AB1503" s="14">
        <f t="shared" si="839"/>
        <v>0</v>
      </c>
      <c r="AC1503" s="12"/>
      <c r="AD1503" s="13"/>
      <c r="AE1503" s="12"/>
      <c r="AF1503" s="151"/>
      <c r="AG1503" s="152"/>
      <c r="AH1503" s="5" t="s">
        <v>0</v>
      </c>
      <c r="AI1503" s="4"/>
    </row>
    <row r="1504" spans="1:35" ht="15" customHeight="1" thickBot="1" x14ac:dyDescent="0.3">
      <c r="A1504" s="221"/>
      <c r="B1504" s="232" t="s">
        <v>604</v>
      </c>
      <c r="C1504" s="281"/>
      <c r="D1504" s="275">
        <v>42966</v>
      </c>
      <c r="E1504" s="276">
        <v>8.1</v>
      </c>
      <c r="F1504" s="390" t="s">
        <v>603</v>
      </c>
      <c r="G1504" s="227"/>
      <c r="H1504" s="227"/>
      <c r="I1504" s="227"/>
      <c r="J1504" s="227"/>
      <c r="K1504" s="317" t="s">
        <v>602</v>
      </c>
      <c r="L1504" s="26"/>
      <c r="M1504" s="25"/>
      <c r="N1504" s="23" t="str">
        <f>IF(O1504="?","?","")</f>
        <v/>
      </c>
      <c r="O1504" s="23" t="str">
        <f>IF(AND(P1504="",Q1504&gt;0),"?",IF(P1504="","◄",IF(Q1504&gt;=1,"►","")))</f>
        <v>◄</v>
      </c>
      <c r="P1504" s="24"/>
      <c r="Q1504" s="21"/>
      <c r="R1504" s="23" t="str">
        <f>IF(S1504="?","?","")</f>
        <v/>
      </c>
      <c r="S1504" s="23" t="str">
        <f>IF(AND(T1504="",U1504&gt;0),"?",IF(T1504="","◄",IF(U1504&gt;=1,"►","")))</f>
        <v>◄</v>
      </c>
      <c r="T1504" s="22"/>
      <c r="U1504" s="21"/>
      <c r="V1504" s="20"/>
      <c r="W1504" s="19"/>
      <c r="X1504" s="18">
        <f t="shared" si="838"/>
        <v>0</v>
      </c>
      <c r="Y1504" s="17">
        <f t="shared" si="838"/>
        <v>0</v>
      </c>
      <c r="Z1504" s="16"/>
      <c r="AA1504" s="15">
        <f t="shared" si="839"/>
        <v>0</v>
      </c>
      <c r="AB1504" s="14">
        <f t="shared" si="839"/>
        <v>0</v>
      </c>
      <c r="AC1504" s="12"/>
      <c r="AD1504" s="13"/>
      <c r="AE1504" s="12"/>
      <c r="AF1504" s="36" t="s">
        <v>47</v>
      </c>
      <c r="AG1504" s="35">
        <f>D1501</f>
        <v>42966</v>
      </c>
      <c r="AH1504" s="5" t="s">
        <v>0</v>
      </c>
      <c r="AI1504" s="4"/>
    </row>
    <row r="1505" spans="1:35" ht="15" customHeight="1" thickTop="1" thickBot="1" x14ac:dyDescent="0.25">
      <c r="A1505" s="214">
        <f>ROWS(A1506:A1511)-1</f>
        <v>5</v>
      </c>
      <c r="B1505" s="334" t="s">
        <v>601</v>
      </c>
      <c r="C1505" s="335"/>
      <c r="D1505" s="335"/>
      <c r="E1505" s="335"/>
      <c r="F1505" s="335"/>
      <c r="G1505" s="335"/>
      <c r="H1505" s="335"/>
      <c r="I1505" s="335"/>
      <c r="J1505" s="335"/>
      <c r="K1505" s="333"/>
      <c r="L1505" s="6">
        <v>42966</v>
      </c>
      <c r="M1505" s="9" t="s">
        <v>600</v>
      </c>
      <c r="N1505" s="23"/>
      <c r="O1505" s="33" t="str">
        <f>IF(COUNTIF(N1506:N1511,"?")&gt;0,"?",IF(AND(P1505="◄",Q1505="►"),"◄►",IF(P1505="◄","◄",IF(Q1505="►","►",""))))</f>
        <v>◄</v>
      </c>
      <c r="P1505" s="32" t="str">
        <f>IF(SUM(P1506:P1511)+1=ROWS(P1506:P1511)-COUNTIF(P1506:P1511,"-"),"","◄")</f>
        <v>◄</v>
      </c>
      <c r="Q1505" s="31" t="str">
        <f>IF(SUM(Q1506:Q1511)&gt;0,"►","")</f>
        <v/>
      </c>
      <c r="R1505" s="23"/>
      <c r="S1505" s="33" t="str">
        <f>IF(COUNTIF(R1506:R1511,"?")&gt;0,"?",IF(AND(T1505="◄",U1505="►"),"◄►",IF(T1505="◄","◄",IF(U1505="►","►",""))))</f>
        <v>◄</v>
      </c>
      <c r="T1505" s="32" t="str">
        <f>IF(SUM(T1506:T1511)+1=ROWS(T1506:T1511)-COUNTIF(T1506:T1511,"-"),"","◄")</f>
        <v>◄</v>
      </c>
      <c r="U1505" s="31" t="str">
        <f>IF(SUM(U1506:U1511)&gt;0,"►","")</f>
        <v/>
      </c>
      <c r="V1505" s="10">
        <f>ROWS(V1506:V1511)-1</f>
        <v>5</v>
      </c>
      <c r="W1505" s="30">
        <f>SUM(W1506:W1511)-W1511</f>
        <v>0</v>
      </c>
      <c r="X1505" s="29" t="s">
        <v>17</v>
      </c>
      <c r="Y1505" s="28"/>
      <c r="Z1505" s="30">
        <f>SUM(Z1506:Z1511)-Z1511</f>
        <v>0</v>
      </c>
      <c r="AA1505" s="29" t="s">
        <v>17</v>
      </c>
      <c r="AB1505" s="28"/>
      <c r="AC1505" s="12"/>
      <c r="AD1505" s="13"/>
      <c r="AE1505" s="12"/>
      <c r="AF1505" s="11"/>
      <c r="AG1505" s="11"/>
      <c r="AH1505" s="5" t="s">
        <v>0</v>
      </c>
      <c r="AI1505" s="4"/>
    </row>
    <row r="1506" spans="1:35" ht="15" customHeight="1" x14ac:dyDescent="0.25">
      <c r="A1506" s="221"/>
      <c r="B1506" s="240"/>
      <c r="C1506" s="274" t="s">
        <v>592</v>
      </c>
      <c r="D1506" s="275">
        <v>42966</v>
      </c>
      <c r="E1506" s="276">
        <v>0.74</v>
      </c>
      <c r="F1506" s="388" t="s">
        <v>13</v>
      </c>
      <c r="G1506" s="227"/>
      <c r="H1506" s="227"/>
      <c r="I1506" s="227"/>
      <c r="J1506" s="227"/>
      <c r="K1506" s="323" t="s">
        <v>599</v>
      </c>
      <c r="L1506" s="26"/>
      <c r="M1506" s="25"/>
      <c r="N1506" s="23" t="str">
        <f>IF(O1506="?","?","")</f>
        <v/>
      </c>
      <c r="O1506" s="23" t="str">
        <f>IF(AND(P1506="",Q1506&gt;0),"?",IF(P1506="","◄",IF(Q1506&gt;=1,"►","")))</f>
        <v>◄</v>
      </c>
      <c r="P1506" s="24"/>
      <c r="Q1506" s="21"/>
      <c r="R1506" s="23" t="str">
        <f>IF(S1506="?","?","")</f>
        <v/>
      </c>
      <c r="S1506" s="23" t="str">
        <f>IF(AND(T1506="",U1506&gt;0),"?",IF(T1506="","◄",IF(U1506&gt;=1,"►","")))</f>
        <v>◄</v>
      </c>
      <c r="T1506" s="22"/>
      <c r="U1506" s="21"/>
      <c r="V1506" s="20"/>
      <c r="W1506" s="19"/>
      <c r="X1506" s="18">
        <f t="shared" ref="X1506:Y1510" si="840">(P1506*W1506)</f>
        <v>0</v>
      </c>
      <c r="Y1506" s="17">
        <f t="shared" si="840"/>
        <v>0</v>
      </c>
      <c r="Z1506" s="16"/>
      <c r="AA1506" s="15">
        <f t="shared" ref="AA1506:AB1510" si="841">(T1506*Z1506)</f>
        <v>0</v>
      </c>
      <c r="AB1506" s="14">
        <f t="shared" si="841"/>
        <v>0</v>
      </c>
      <c r="AC1506" s="12"/>
      <c r="AD1506" s="13"/>
      <c r="AE1506" s="12"/>
      <c r="AF1506" s="11"/>
      <c r="AG1506" s="11"/>
      <c r="AH1506" s="5" t="s">
        <v>0</v>
      </c>
      <c r="AI1506" s="4"/>
    </row>
    <row r="1507" spans="1:35" ht="15" customHeight="1" x14ac:dyDescent="0.25">
      <c r="A1507" s="221"/>
      <c r="B1507" s="240"/>
      <c r="C1507" s="281" t="s">
        <v>598</v>
      </c>
      <c r="D1507" s="275">
        <v>42966</v>
      </c>
      <c r="E1507" s="276">
        <v>0.74</v>
      </c>
      <c r="F1507" s="388" t="s">
        <v>13</v>
      </c>
      <c r="G1507" s="227"/>
      <c r="H1507" s="227"/>
      <c r="I1507" s="227"/>
      <c r="J1507" s="274" t="s">
        <v>592</v>
      </c>
      <c r="K1507" s="323" t="s">
        <v>597</v>
      </c>
      <c r="L1507" s="26"/>
      <c r="M1507" s="25"/>
      <c r="N1507" s="23" t="str">
        <f>IF(O1507="?","?","")</f>
        <v/>
      </c>
      <c r="O1507" s="23" t="str">
        <f>IF(AND(P1507="",Q1507&gt;0),"?",IF(P1507="","◄",IF(Q1507&gt;=1,"►","")))</f>
        <v>◄</v>
      </c>
      <c r="P1507" s="24"/>
      <c r="Q1507" s="21"/>
      <c r="R1507" s="23" t="str">
        <f>IF(S1507="?","?","")</f>
        <v/>
      </c>
      <c r="S1507" s="23" t="str">
        <f>IF(AND(T1507="",U1507&gt;0),"?",IF(T1507="","◄",IF(U1507&gt;=1,"►","")))</f>
        <v>◄</v>
      </c>
      <c r="T1507" s="22"/>
      <c r="U1507" s="21"/>
      <c r="V1507" s="20"/>
      <c r="W1507" s="19"/>
      <c r="X1507" s="18">
        <f t="shared" si="840"/>
        <v>0</v>
      </c>
      <c r="Y1507" s="17">
        <f t="shared" si="840"/>
        <v>0</v>
      </c>
      <c r="Z1507" s="16"/>
      <c r="AA1507" s="15">
        <f t="shared" si="841"/>
        <v>0</v>
      </c>
      <c r="AB1507" s="14">
        <f t="shared" si="841"/>
        <v>0</v>
      </c>
      <c r="AC1507" s="12"/>
      <c r="AD1507" s="13"/>
      <c r="AE1507" s="12"/>
      <c r="AF1507" s="11"/>
      <c r="AG1507" s="11"/>
      <c r="AH1507" s="5" t="s">
        <v>0</v>
      </c>
      <c r="AI1507" s="4"/>
    </row>
    <row r="1508" spans="1:35" ht="15" customHeight="1" x14ac:dyDescent="0.25">
      <c r="A1508" s="221"/>
      <c r="B1508" s="240"/>
      <c r="C1508" s="281" t="s">
        <v>596</v>
      </c>
      <c r="D1508" s="275">
        <v>42966</v>
      </c>
      <c r="E1508" s="276">
        <v>0.74</v>
      </c>
      <c r="F1508" s="388" t="s">
        <v>13</v>
      </c>
      <c r="G1508" s="227"/>
      <c r="H1508" s="227"/>
      <c r="I1508" s="227"/>
      <c r="J1508" s="274" t="s">
        <v>592</v>
      </c>
      <c r="K1508" s="323" t="s">
        <v>595</v>
      </c>
      <c r="L1508" s="26"/>
      <c r="M1508" s="25"/>
      <c r="N1508" s="23" t="str">
        <f>IF(O1508="?","?","")</f>
        <v/>
      </c>
      <c r="O1508" s="23" t="str">
        <f>IF(AND(P1508="",Q1508&gt;0),"?",IF(P1508="","◄",IF(Q1508&gt;=1,"►","")))</f>
        <v>◄</v>
      </c>
      <c r="P1508" s="24"/>
      <c r="Q1508" s="21"/>
      <c r="R1508" s="23" t="str">
        <f>IF(S1508="?","?","")</f>
        <v/>
      </c>
      <c r="S1508" s="23" t="str">
        <f>IF(AND(T1508="",U1508&gt;0),"?",IF(T1508="","◄",IF(U1508&gt;=1,"►","")))</f>
        <v>◄</v>
      </c>
      <c r="T1508" s="22"/>
      <c r="U1508" s="21"/>
      <c r="V1508" s="20"/>
      <c r="W1508" s="19"/>
      <c r="X1508" s="18">
        <f t="shared" si="840"/>
        <v>0</v>
      </c>
      <c r="Y1508" s="17">
        <f t="shared" si="840"/>
        <v>0</v>
      </c>
      <c r="Z1508" s="16"/>
      <c r="AA1508" s="15">
        <f t="shared" si="841"/>
        <v>0</v>
      </c>
      <c r="AB1508" s="14">
        <f t="shared" si="841"/>
        <v>0</v>
      </c>
      <c r="AC1508" s="12"/>
      <c r="AD1508" s="13"/>
      <c r="AE1508" s="12"/>
      <c r="AF1508" s="11"/>
      <c r="AG1508" s="11"/>
      <c r="AH1508" s="5" t="s">
        <v>0</v>
      </c>
      <c r="AI1508" s="4"/>
    </row>
    <row r="1509" spans="1:35" ht="15" customHeight="1" x14ac:dyDescent="0.25">
      <c r="A1509" s="221"/>
      <c r="B1509" s="240"/>
      <c r="C1509" s="281" t="s">
        <v>594</v>
      </c>
      <c r="D1509" s="275">
        <v>42966</v>
      </c>
      <c r="E1509" s="276">
        <v>0.74</v>
      </c>
      <c r="F1509" s="388" t="s">
        <v>13</v>
      </c>
      <c r="G1509" s="227"/>
      <c r="H1509" s="227"/>
      <c r="I1509" s="227"/>
      <c r="J1509" s="274" t="s">
        <v>592</v>
      </c>
      <c r="K1509" s="323" t="s">
        <v>179</v>
      </c>
      <c r="L1509" s="26"/>
      <c r="M1509" s="25"/>
      <c r="N1509" s="23" t="str">
        <f>IF(O1509="?","?","")</f>
        <v/>
      </c>
      <c r="O1509" s="23" t="str">
        <f>IF(AND(P1509="",Q1509&gt;0),"?",IF(P1509="","◄",IF(Q1509&gt;=1,"►","")))</f>
        <v>◄</v>
      </c>
      <c r="P1509" s="24"/>
      <c r="Q1509" s="21"/>
      <c r="R1509" s="23" t="str">
        <f>IF(S1509="?","?","")</f>
        <v/>
      </c>
      <c r="S1509" s="23" t="str">
        <f>IF(AND(T1509="",U1509&gt;0),"?",IF(T1509="","◄",IF(U1509&gt;=1,"►","")))</f>
        <v>◄</v>
      </c>
      <c r="T1509" s="22"/>
      <c r="U1509" s="21"/>
      <c r="V1509" s="20"/>
      <c r="W1509" s="19"/>
      <c r="X1509" s="18">
        <f t="shared" si="840"/>
        <v>0</v>
      </c>
      <c r="Y1509" s="17">
        <f t="shared" si="840"/>
        <v>0</v>
      </c>
      <c r="Z1509" s="16"/>
      <c r="AA1509" s="15">
        <f t="shared" si="841"/>
        <v>0</v>
      </c>
      <c r="AB1509" s="14">
        <f t="shared" si="841"/>
        <v>0</v>
      </c>
      <c r="AC1509" s="12"/>
      <c r="AD1509" s="13"/>
      <c r="AE1509" s="12"/>
      <c r="AF1509" s="11"/>
      <c r="AG1509" s="11"/>
      <c r="AH1509" s="5" t="s">
        <v>0</v>
      </c>
      <c r="AI1509" s="4"/>
    </row>
    <row r="1510" spans="1:35" ht="15" customHeight="1" thickBot="1" x14ac:dyDescent="0.3">
      <c r="A1510" s="221"/>
      <c r="B1510" s="232" t="s">
        <v>593</v>
      </c>
      <c r="C1510" s="281"/>
      <c r="D1510" s="275">
        <v>42966</v>
      </c>
      <c r="E1510" s="276">
        <v>7.4</v>
      </c>
      <c r="F1510" s="388" t="s">
        <v>13</v>
      </c>
      <c r="G1510" s="227"/>
      <c r="H1510" s="227"/>
      <c r="I1510" s="227"/>
      <c r="J1510" s="274" t="s">
        <v>592</v>
      </c>
      <c r="K1510" s="315" t="s">
        <v>591</v>
      </c>
      <c r="L1510" s="26"/>
      <c r="M1510" s="25"/>
      <c r="N1510" s="23" t="str">
        <f>IF(O1510="?","?","")</f>
        <v/>
      </c>
      <c r="O1510" s="23" t="str">
        <f>IF(AND(P1510="",Q1510&gt;0),"?",IF(P1510="","◄",IF(Q1510&gt;=1,"►","")))</f>
        <v>◄</v>
      </c>
      <c r="P1510" s="24"/>
      <c r="Q1510" s="21"/>
      <c r="R1510" s="23" t="str">
        <f>IF(S1510="?","?","")</f>
        <v/>
      </c>
      <c r="S1510" s="23" t="str">
        <f>IF(AND(T1510="",U1510&gt;0),"?",IF(T1510="","◄",IF(U1510&gt;=1,"►","")))</f>
        <v>◄</v>
      </c>
      <c r="T1510" s="22"/>
      <c r="U1510" s="21"/>
      <c r="V1510" s="20"/>
      <c r="W1510" s="19"/>
      <c r="X1510" s="18">
        <f t="shared" si="840"/>
        <v>0</v>
      </c>
      <c r="Y1510" s="17">
        <f t="shared" si="840"/>
        <v>0</v>
      </c>
      <c r="Z1510" s="16"/>
      <c r="AA1510" s="15">
        <f t="shared" si="841"/>
        <v>0</v>
      </c>
      <c r="AB1510" s="14">
        <f t="shared" si="841"/>
        <v>0</v>
      </c>
      <c r="AC1510" s="12"/>
      <c r="AD1510" s="13"/>
      <c r="AE1510" s="12"/>
      <c r="AF1510" s="11"/>
      <c r="AG1510" s="11"/>
      <c r="AH1510" s="5" t="s">
        <v>0</v>
      </c>
      <c r="AI1510" s="4"/>
    </row>
    <row r="1511" spans="1:35" ht="15" customHeight="1" thickTop="1" thickBot="1" x14ac:dyDescent="0.25">
      <c r="A1511" s="214">
        <f>ROWS(A1512:A1514)-1</f>
        <v>2</v>
      </c>
      <c r="B1511" s="334" t="s">
        <v>590</v>
      </c>
      <c r="C1511" s="335"/>
      <c r="D1511" s="335"/>
      <c r="E1511" s="335"/>
      <c r="F1511" s="335"/>
      <c r="G1511" s="335"/>
      <c r="H1511" s="335"/>
      <c r="I1511" s="335"/>
      <c r="J1511" s="335"/>
      <c r="K1511" s="333"/>
      <c r="L1511" s="6">
        <v>42966</v>
      </c>
      <c r="M1511" s="9" t="s">
        <v>589</v>
      </c>
      <c r="N1511" s="23"/>
      <c r="O1511" s="33" t="str">
        <f>IF(COUNTIF(N1512:N1514,"?")&gt;0,"?",IF(AND(P1511="◄",Q1511="►"),"◄►",IF(P1511="◄","◄",IF(Q1511="►","►",""))))</f>
        <v>◄</v>
      </c>
      <c r="P1511" s="32" t="str">
        <f>IF(SUM(P1512:P1514)+1=ROWS(P1512:P1514)-COUNTIF(P1512:P1514,"-"),"","◄")</f>
        <v>◄</v>
      </c>
      <c r="Q1511" s="31" t="str">
        <f>IF(SUM(Q1512:Q1514)&gt;0,"►","")</f>
        <v/>
      </c>
      <c r="R1511" s="23"/>
      <c r="S1511" s="33" t="str">
        <f>IF(COUNTIF(R1512:R1514,"?")&gt;0,"?",IF(AND(T1511="◄",U1511="►"),"◄►",IF(T1511="◄","◄",IF(U1511="►","►",""))))</f>
        <v>◄</v>
      </c>
      <c r="T1511" s="32" t="str">
        <f>IF(SUM(T1512:T1514)+1=ROWS(T1512:T1514)-COUNTIF(T1512:T1514,"-"),"","◄")</f>
        <v>◄</v>
      </c>
      <c r="U1511" s="31" t="str">
        <f>IF(SUM(U1512:U1514)&gt;0,"►","")</f>
        <v/>
      </c>
      <c r="V1511" s="10">
        <f>ROWS(V1512:V1514)-1</f>
        <v>2</v>
      </c>
      <c r="W1511" s="30">
        <f>SUM(W1512:W1514)-W1514</f>
        <v>0</v>
      </c>
      <c r="X1511" s="29" t="s">
        <v>17</v>
      </c>
      <c r="Y1511" s="28"/>
      <c r="Z1511" s="30">
        <f>SUM(Z1512:Z1514)-Z1514</f>
        <v>0</v>
      </c>
      <c r="AA1511" s="29" t="s">
        <v>17</v>
      </c>
      <c r="AB1511" s="28"/>
      <c r="AC1511" s="12"/>
      <c r="AD1511" s="13"/>
      <c r="AE1511" s="12"/>
      <c r="AF1511" s="11"/>
      <c r="AG1511" s="11"/>
      <c r="AH1511" s="5" t="s">
        <v>0</v>
      </c>
      <c r="AI1511" s="4"/>
    </row>
    <row r="1512" spans="1:35" ht="15" customHeight="1" x14ac:dyDescent="0.25">
      <c r="A1512" s="221"/>
      <c r="B1512" s="240"/>
      <c r="C1512" s="274" t="s">
        <v>587</v>
      </c>
      <c r="D1512" s="275">
        <v>42966</v>
      </c>
      <c r="E1512" s="276">
        <v>1.48</v>
      </c>
      <c r="F1512" s="390" t="s">
        <v>21</v>
      </c>
      <c r="G1512" s="227"/>
      <c r="H1512" s="227"/>
      <c r="I1512" s="227"/>
      <c r="J1512" s="227"/>
      <c r="K1512" s="315" t="s">
        <v>588</v>
      </c>
      <c r="L1512" s="26"/>
      <c r="M1512" s="25"/>
      <c r="N1512" s="23" t="str">
        <f>IF(O1512="?","?","")</f>
        <v/>
      </c>
      <c r="O1512" s="23" t="str">
        <f>IF(AND(P1512="",Q1512&gt;0),"?",IF(P1512="","◄",IF(Q1512&gt;=1,"►","")))</f>
        <v>◄</v>
      </c>
      <c r="P1512" s="24"/>
      <c r="Q1512" s="21"/>
      <c r="R1512" s="23" t="str">
        <f>IF(S1512="?","?","")</f>
        <v/>
      </c>
      <c r="S1512" s="23" t="str">
        <f>IF(AND(T1512="",U1512&gt;0),"?",IF(T1512="","◄",IF(U1512&gt;=1,"►","")))</f>
        <v>◄</v>
      </c>
      <c r="T1512" s="22"/>
      <c r="U1512" s="21"/>
      <c r="V1512" s="20"/>
      <c r="W1512" s="19"/>
      <c r="X1512" s="18">
        <f>(P1512*W1512)</f>
        <v>0</v>
      </c>
      <c r="Y1512" s="17">
        <f>(Q1512*X1512)</f>
        <v>0</v>
      </c>
      <c r="Z1512" s="16"/>
      <c r="AA1512" s="15">
        <f>(T1512*Z1512)</f>
        <v>0</v>
      </c>
      <c r="AB1512" s="14">
        <f>(U1512*AA1512)</f>
        <v>0</v>
      </c>
      <c r="AC1512" s="12"/>
      <c r="AD1512" s="13"/>
      <c r="AE1512" s="12"/>
      <c r="AF1512" s="11"/>
      <c r="AG1512" s="11"/>
      <c r="AH1512" s="5" t="s">
        <v>0</v>
      </c>
      <c r="AI1512" s="4"/>
    </row>
    <row r="1513" spans="1:35" ht="15" customHeight="1" thickBot="1" x14ac:dyDescent="0.3">
      <c r="A1513" s="221"/>
      <c r="B1513" s="252" t="s">
        <v>23</v>
      </c>
      <c r="C1513" s="242" t="s">
        <v>587</v>
      </c>
      <c r="D1513" s="275">
        <f>D1512</f>
        <v>42966</v>
      </c>
      <c r="E1513" s="276">
        <v>7.4</v>
      </c>
      <c r="F1513" s="390" t="s">
        <v>21</v>
      </c>
      <c r="G1513" s="227"/>
      <c r="H1513" s="227"/>
      <c r="I1513" s="227"/>
      <c r="J1513" s="227"/>
      <c r="K1513" s="315" t="s">
        <v>586</v>
      </c>
      <c r="L1513" s="51"/>
      <c r="M1513" s="50" t="s">
        <v>585</v>
      </c>
      <c r="N1513" s="23" t="str">
        <f>IF(O1513="?","?","")</f>
        <v/>
      </c>
      <c r="O1513" s="23" t="str">
        <f>IF(AND(P1513="",Q1513&gt;0),"?",IF(P1513="","◄",IF(Q1513&gt;=1,"►","")))</f>
        <v>◄</v>
      </c>
      <c r="P1513" s="24"/>
      <c r="Q1513" s="21"/>
      <c r="R1513" s="23" t="str">
        <f>IF(S1513="?","?","")</f>
        <v/>
      </c>
      <c r="S1513" s="23" t="str">
        <f>IF(AND(T1513="",U1513&gt;0),"?",IF(T1513="","◄",IF(U1513&gt;=1,"►","")))</f>
        <v>◄</v>
      </c>
      <c r="T1513" s="22"/>
      <c r="U1513" s="21"/>
      <c r="V1513" s="20"/>
      <c r="W1513" s="19"/>
      <c r="X1513" s="18">
        <f>(P1513*W1513)</f>
        <v>0</v>
      </c>
      <c r="Y1513" s="17">
        <f>(Q1513*X1513)</f>
        <v>0</v>
      </c>
      <c r="Z1513" s="16"/>
      <c r="AA1513" s="15">
        <f>(T1513*Z1513)</f>
        <v>0</v>
      </c>
      <c r="AB1513" s="14">
        <f>(U1513*AA1513)</f>
        <v>0</v>
      </c>
      <c r="AC1513" s="12"/>
      <c r="AD1513" s="13"/>
      <c r="AE1513" s="12"/>
      <c r="AF1513" s="11"/>
      <c r="AG1513" s="11"/>
      <c r="AH1513" s="5" t="s">
        <v>0</v>
      </c>
      <c r="AI1513" s="4"/>
    </row>
    <row r="1514" spans="1:35" ht="15" customHeight="1" thickTop="1" thickBot="1" x14ac:dyDescent="0.25">
      <c r="A1514" s="214">
        <f>ROWS(A1515:A1521)-1</f>
        <v>6</v>
      </c>
      <c r="B1514" s="334" t="s">
        <v>584</v>
      </c>
      <c r="C1514" s="335"/>
      <c r="D1514" s="335"/>
      <c r="E1514" s="335"/>
      <c r="F1514" s="335"/>
      <c r="G1514" s="335"/>
      <c r="H1514" s="335"/>
      <c r="I1514" s="335"/>
      <c r="J1514" s="335"/>
      <c r="K1514" s="333"/>
      <c r="L1514" s="6">
        <v>42966</v>
      </c>
      <c r="M1514" s="9" t="s">
        <v>583</v>
      </c>
      <c r="N1514" s="23"/>
      <c r="O1514" s="33" t="str">
        <f>IF(COUNTIF(N1515:N1521,"?")&gt;0,"?",IF(AND(P1514="◄",Q1514="►"),"◄►",IF(P1514="◄","◄",IF(Q1514="►","►",""))))</f>
        <v>◄</v>
      </c>
      <c r="P1514" s="32" t="str">
        <f>IF(SUM(P1515:P1521)+1=ROWS(P1515:P1521)-COUNTIF(P1515:P1521,"-"),"","◄")</f>
        <v>◄</v>
      </c>
      <c r="Q1514" s="31" t="str">
        <f>IF(SUM(Q1515:Q1521)&gt;0,"►","")</f>
        <v/>
      </c>
      <c r="R1514" s="23"/>
      <c r="S1514" s="33" t="str">
        <f>IF(COUNTIF(R1515:R1521,"?")&gt;0,"?",IF(AND(T1514="◄",U1514="►"),"◄►",IF(T1514="◄","◄",IF(U1514="►","►",""))))</f>
        <v>◄</v>
      </c>
      <c r="T1514" s="32" t="str">
        <f>IF(SUM(T1515:T1521)+1=ROWS(T1515:T1521)-COUNTIF(T1515:T1521,"-"),"","◄")</f>
        <v>◄</v>
      </c>
      <c r="U1514" s="31" t="str">
        <f>IF(SUM(U1515:U1521)&gt;0,"►","")</f>
        <v/>
      </c>
      <c r="V1514" s="10">
        <f>ROWS(V1515:V1521)-1</f>
        <v>6</v>
      </c>
      <c r="W1514" s="30">
        <f>SUM(W1515:W1521)-W1521</f>
        <v>0</v>
      </c>
      <c r="X1514" s="29" t="s">
        <v>17</v>
      </c>
      <c r="Y1514" s="28"/>
      <c r="Z1514" s="30">
        <f>SUM(Z1515:Z1521)-Z1521</f>
        <v>0</v>
      </c>
      <c r="AA1514" s="29" t="s">
        <v>17</v>
      </c>
      <c r="AB1514" s="28"/>
      <c r="AC1514" s="12"/>
      <c r="AD1514" s="13"/>
      <c r="AE1514" s="12"/>
      <c r="AF1514" s="11"/>
      <c r="AG1514" s="11"/>
      <c r="AH1514" s="5" t="s">
        <v>0</v>
      </c>
      <c r="AI1514" s="4"/>
    </row>
    <row r="1515" spans="1:35" ht="15" customHeight="1" x14ac:dyDescent="0.25">
      <c r="A1515" s="221"/>
      <c r="B1515" s="240"/>
      <c r="C1515" s="274" t="s">
        <v>582</v>
      </c>
      <c r="D1515" s="275">
        <v>42966</v>
      </c>
      <c r="E1515" s="276">
        <v>1.1299999999999999</v>
      </c>
      <c r="F1515" s="388" t="s">
        <v>489</v>
      </c>
      <c r="G1515" s="227"/>
      <c r="H1515" s="227"/>
      <c r="I1515" s="227"/>
      <c r="J1515" s="227"/>
      <c r="K1515" s="315" t="s">
        <v>581</v>
      </c>
      <c r="L1515" s="26"/>
      <c r="M1515" s="25"/>
      <c r="N1515" s="23" t="str">
        <f t="shared" ref="N1515:N1520" si="842">IF(O1515="?","?","")</f>
        <v/>
      </c>
      <c r="O1515" s="23" t="str">
        <f t="shared" ref="O1515:O1520" si="843">IF(AND(P1515="",Q1515&gt;0),"?",IF(P1515="","◄",IF(Q1515&gt;=1,"►","")))</f>
        <v>◄</v>
      </c>
      <c r="P1515" s="24"/>
      <c r="Q1515" s="21"/>
      <c r="R1515" s="23" t="str">
        <f t="shared" ref="R1515:R1520" si="844">IF(S1515="?","?","")</f>
        <v/>
      </c>
      <c r="S1515" s="23" t="str">
        <f t="shared" ref="S1515:S1520" si="845">IF(AND(T1515="",U1515&gt;0),"?",IF(T1515="","◄",IF(U1515&gt;=1,"►","")))</f>
        <v>◄</v>
      </c>
      <c r="T1515" s="22"/>
      <c r="U1515" s="21"/>
      <c r="V1515" s="20"/>
      <c r="W1515" s="19"/>
      <c r="X1515" s="18">
        <f t="shared" ref="X1515:Y1520" si="846">(P1515*W1515)</f>
        <v>0</v>
      </c>
      <c r="Y1515" s="17">
        <f t="shared" si="846"/>
        <v>0</v>
      </c>
      <c r="Z1515" s="16"/>
      <c r="AA1515" s="15">
        <f t="shared" ref="AA1515:AB1520" si="847">(T1515*Z1515)</f>
        <v>0</v>
      </c>
      <c r="AB1515" s="14">
        <f t="shared" si="847"/>
        <v>0</v>
      </c>
      <c r="AC1515" s="12"/>
      <c r="AD1515" s="13"/>
      <c r="AE1515" s="12"/>
      <c r="AF1515" s="11"/>
      <c r="AG1515" s="11"/>
      <c r="AH1515" s="5" t="s">
        <v>0</v>
      </c>
      <c r="AI1515" s="4"/>
    </row>
    <row r="1516" spans="1:35" ht="15" customHeight="1" x14ac:dyDescent="0.25">
      <c r="A1516" s="221"/>
      <c r="B1516" s="240"/>
      <c r="C1516" s="274">
        <v>4713</v>
      </c>
      <c r="D1516" s="275">
        <v>42966</v>
      </c>
      <c r="E1516" s="276">
        <v>1.1299999999999999</v>
      </c>
      <c r="F1516" s="388" t="s">
        <v>489</v>
      </c>
      <c r="G1516" s="227"/>
      <c r="H1516" s="227"/>
      <c r="I1516" s="227"/>
      <c r="J1516" s="227"/>
      <c r="K1516" s="315" t="s">
        <v>580</v>
      </c>
      <c r="L1516" s="26"/>
      <c r="M1516" s="25"/>
      <c r="N1516" s="23" t="str">
        <f t="shared" si="842"/>
        <v/>
      </c>
      <c r="O1516" s="23" t="str">
        <f t="shared" si="843"/>
        <v>◄</v>
      </c>
      <c r="P1516" s="24"/>
      <c r="Q1516" s="21"/>
      <c r="R1516" s="23" t="str">
        <f t="shared" si="844"/>
        <v/>
      </c>
      <c r="S1516" s="23" t="str">
        <f t="shared" si="845"/>
        <v>◄</v>
      </c>
      <c r="T1516" s="22"/>
      <c r="U1516" s="21"/>
      <c r="V1516" s="20"/>
      <c r="W1516" s="19"/>
      <c r="X1516" s="18">
        <f t="shared" si="846"/>
        <v>0</v>
      </c>
      <c r="Y1516" s="17">
        <f t="shared" si="846"/>
        <v>0</v>
      </c>
      <c r="Z1516" s="16"/>
      <c r="AA1516" s="15">
        <f t="shared" si="847"/>
        <v>0</v>
      </c>
      <c r="AB1516" s="14">
        <f t="shared" si="847"/>
        <v>0</v>
      </c>
      <c r="AC1516" s="12"/>
      <c r="AD1516" s="13"/>
      <c r="AE1516" s="12"/>
      <c r="AF1516" s="11"/>
      <c r="AG1516" s="11"/>
      <c r="AH1516" s="5" t="s">
        <v>0</v>
      </c>
      <c r="AI1516" s="4"/>
    </row>
    <row r="1517" spans="1:35" ht="15" customHeight="1" x14ac:dyDescent="0.25">
      <c r="A1517" s="221"/>
      <c r="B1517" s="240"/>
      <c r="C1517" s="274">
        <v>4714</v>
      </c>
      <c r="D1517" s="275">
        <v>42966</v>
      </c>
      <c r="E1517" s="276">
        <v>1.1299999999999999</v>
      </c>
      <c r="F1517" s="388" t="s">
        <v>489</v>
      </c>
      <c r="G1517" s="227"/>
      <c r="H1517" s="227"/>
      <c r="I1517" s="227"/>
      <c r="J1517" s="227"/>
      <c r="K1517" s="315" t="s">
        <v>578</v>
      </c>
      <c r="L1517" s="26"/>
      <c r="M1517" s="25"/>
      <c r="N1517" s="23" t="str">
        <f t="shared" si="842"/>
        <v/>
      </c>
      <c r="O1517" s="23" t="str">
        <f t="shared" si="843"/>
        <v>◄</v>
      </c>
      <c r="P1517" s="24"/>
      <c r="Q1517" s="21"/>
      <c r="R1517" s="23" t="str">
        <f t="shared" si="844"/>
        <v/>
      </c>
      <c r="S1517" s="23" t="str">
        <f t="shared" si="845"/>
        <v>◄</v>
      </c>
      <c r="T1517" s="22"/>
      <c r="U1517" s="21"/>
      <c r="V1517" s="20"/>
      <c r="W1517" s="19"/>
      <c r="X1517" s="18">
        <f t="shared" si="846"/>
        <v>0</v>
      </c>
      <c r="Y1517" s="17">
        <f t="shared" si="846"/>
        <v>0</v>
      </c>
      <c r="Z1517" s="16"/>
      <c r="AA1517" s="15">
        <f t="shared" si="847"/>
        <v>0</v>
      </c>
      <c r="AB1517" s="14">
        <f t="shared" si="847"/>
        <v>0</v>
      </c>
      <c r="AC1517" s="12"/>
      <c r="AD1517" s="13"/>
      <c r="AE1517" s="12"/>
      <c r="AF1517" s="11"/>
      <c r="AG1517" s="11"/>
      <c r="AH1517" s="5" t="s">
        <v>0</v>
      </c>
      <c r="AI1517" s="4"/>
    </row>
    <row r="1518" spans="1:35" ht="18.600000000000001" customHeight="1" x14ac:dyDescent="0.25">
      <c r="A1518" s="221"/>
      <c r="B1518" s="240"/>
      <c r="C1518" s="274">
        <v>4715</v>
      </c>
      <c r="D1518" s="275">
        <v>42966</v>
      </c>
      <c r="E1518" s="276">
        <v>1.1299999999999999</v>
      </c>
      <c r="F1518" s="388" t="s">
        <v>489</v>
      </c>
      <c r="G1518" s="227"/>
      <c r="H1518" s="227"/>
      <c r="I1518" s="227"/>
      <c r="J1518" s="227"/>
      <c r="K1518" s="228" t="s">
        <v>579</v>
      </c>
      <c r="L1518" s="26"/>
      <c r="M1518" s="25"/>
      <c r="N1518" s="23" t="str">
        <f t="shared" si="842"/>
        <v/>
      </c>
      <c r="O1518" s="23" t="str">
        <f t="shared" si="843"/>
        <v>◄</v>
      </c>
      <c r="P1518" s="24"/>
      <c r="Q1518" s="21"/>
      <c r="R1518" s="23" t="str">
        <f t="shared" si="844"/>
        <v/>
      </c>
      <c r="S1518" s="23" t="str">
        <f t="shared" si="845"/>
        <v>◄</v>
      </c>
      <c r="T1518" s="22"/>
      <c r="U1518" s="21"/>
      <c r="V1518" s="20"/>
      <c r="W1518" s="19"/>
      <c r="X1518" s="18">
        <f t="shared" si="846"/>
        <v>0</v>
      </c>
      <c r="Y1518" s="17">
        <f t="shared" si="846"/>
        <v>0</v>
      </c>
      <c r="Z1518" s="16"/>
      <c r="AA1518" s="15">
        <f t="shared" si="847"/>
        <v>0</v>
      </c>
      <c r="AB1518" s="14">
        <f t="shared" si="847"/>
        <v>0</v>
      </c>
      <c r="AC1518" s="12"/>
      <c r="AD1518" s="13"/>
      <c r="AE1518" s="12"/>
      <c r="AF1518" s="11"/>
      <c r="AG1518" s="11"/>
      <c r="AH1518" s="5" t="s">
        <v>0</v>
      </c>
      <c r="AI1518" s="4"/>
    </row>
    <row r="1519" spans="1:35" ht="15" customHeight="1" x14ac:dyDescent="0.25">
      <c r="A1519" s="221"/>
      <c r="B1519" s="240"/>
      <c r="C1519" s="274">
        <v>4716</v>
      </c>
      <c r="D1519" s="275">
        <v>42966</v>
      </c>
      <c r="E1519" s="276">
        <v>1.1299999999999999</v>
      </c>
      <c r="F1519" s="388" t="s">
        <v>489</v>
      </c>
      <c r="G1519" s="227"/>
      <c r="H1519" s="227"/>
      <c r="I1519" s="227"/>
      <c r="J1519" s="227"/>
      <c r="K1519" s="315" t="s">
        <v>578</v>
      </c>
      <c r="L1519" s="26"/>
      <c r="M1519" s="25"/>
      <c r="N1519" s="23" t="str">
        <f t="shared" si="842"/>
        <v/>
      </c>
      <c r="O1519" s="23" t="str">
        <f t="shared" si="843"/>
        <v>◄</v>
      </c>
      <c r="P1519" s="24"/>
      <c r="Q1519" s="21"/>
      <c r="R1519" s="23" t="str">
        <f t="shared" si="844"/>
        <v/>
      </c>
      <c r="S1519" s="23" t="str">
        <f t="shared" si="845"/>
        <v>◄</v>
      </c>
      <c r="T1519" s="22"/>
      <c r="U1519" s="21"/>
      <c r="V1519" s="20"/>
      <c r="W1519" s="19"/>
      <c r="X1519" s="18">
        <f t="shared" si="846"/>
        <v>0</v>
      </c>
      <c r="Y1519" s="17">
        <f t="shared" si="846"/>
        <v>0</v>
      </c>
      <c r="Z1519" s="16"/>
      <c r="AA1519" s="15">
        <f t="shared" si="847"/>
        <v>0</v>
      </c>
      <c r="AB1519" s="14">
        <f t="shared" si="847"/>
        <v>0</v>
      </c>
      <c r="AC1519" s="12"/>
      <c r="AD1519" s="13"/>
      <c r="AE1519" s="12"/>
      <c r="AF1519" s="11"/>
      <c r="AG1519" s="11"/>
      <c r="AH1519" s="5" t="s">
        <v>0</v>
      </c>
      <c r="AI1519" s="4"/>
    </row>
    <row r="1520" spans="1:35" ht="15" customHeight="1" thickBot="1" x14ac:dyDescent="0.3">
      <c r="A1520" s="221"/>
      <c r="B1520" s="232" t="s">
        <v>577</v>
      </c>
      <c r="C1520" s="281"/>
      <c r="D1520" s="275">
        <v>42966</v>
      </c>
      <c r="E1520" s="276">
        <v>5.6499999999999995</v>
      </c>
      <c r="F1520" s="388" t="s">
        <v>489</v>
      </c>
      <c r="G1520" s="227"/>
      <c r="H1520" s="227"/>
      <c r="I1520" s="227"/>
      <c r="J1520" s="227"/>
      <c r="K1520" s="317" t="s">
        <v>576</v>
      </c>
      <c r="L1520" s="26"/>
      <c r="M1520" s="25"/>
      <c r="N1520" s="23" t="str">
        <f t="shared" si="842"/>
        <v/>
      </c>
      <c r="O1520" s="23" t="str">
        <f t="shared" si="843"/>
        <v>◄</v>
      </c>
      <c r="P1520" s="24"/>
      <c r="Q1520" s="21"/>
      <c r="R1520" s="23" t="str">
        <f t="shared" si="844"/>
        <v/>
      </c>
      <c r="S1520" s="23" t="str">
        <f t="shared" si="845"/>
        <v>◄</v>
      </c>
      <c r="T1520" s="22"/>
      <c r="U1520" s="21"/>
      <c r="V1520" s="20"/>
      <c r="W1520" s="19"/>
      <c r="X1520" s="18">
        <f t="shared" si="846"/>
        <v>0</v>
      </c>
      <c r="Y1520" s="17">
        <f t="shared" si="846"/>
        <v>0</v>
      </c>
      <c r="Z1520" s="16"/>
      <c r="AA1520" s="15">
        <f t="shared" si="847"/>
        <v>0</v>
      </c>
      <c r="AB1520" s="14">
        <f t="shared" si="847"/>
        <v>0</v>
      </c>
      <c r="AC1520" s="12"/>
      <c r="AD1520" s="13"/>
      <c r="AE1520" s="12"/>
      <c r="AF1520" s="11"/>
      <c r="AG1520" s="11"/>
      <c r="AH1520" s="5" t="s">
        <v>0</v>
      </c>
      <c r="AI1520" s="4"/>
    </row>
    <row r="1521" spans="1:35" ht="15" customHeight="1" thickTop="1" thickBot="1" x14ac:dyDescent="0.25">
      <c r="A1521" s="214">
        <f>ROWS(A1522:A1531)-1</f>
        <v>9</v>
      </c>
      <c r="B1521" s="334" t="s">
        <v>575</v>
      </c>
      <c r="C1521" s="335"/>
      <c r="D1521" s="335"/>
      <c r="E1521" s="335"/>
      <c r="F1521" s="335"/>
      <c r="G1521" s="335"/>
      <c r="H1521" s="335"/>
      <c r="I1521" s="335"/>
      <c r="J1521" s="335"/>
      <c r="K1521" s="333"/>
      <c r="L1521" s="6">
        <v>42966</v>
      </c>
      <c r="M1521" s="9" t="s">
        <v>574</v>
      </c>
      <c r="N1521" s="23"/>
      <c r="O1521" s="33" t="str">
        <f>IF(COUNTIF(N1522:N1531,"?")&gt;0,"?",IF(AND(P1521="◄",Q1521="►"),"◄►",IF(P1521="◄","◄",IF(Q1521="►","►",""))))</f>
        <v>◄</v>
      </c>
      <c r="P1521" s="32" t="str">
        <f>IF(SUM(P1522:P1531)+1=ROWS(P1522:P1531)-COUNTIF(P1522:P1531,"-"),"","◄")</f>
        <v>◄</v>
      </c>
      <c r="Q1521" s="31" t="str">
        <f>IF(SUM(Q1522:Q1531)&gt;0,"►","")</f>
        <v/>
      </c>
      <c r="R1521" s="23"/>
      <c r="S1521" s="33" t="str">
        <f>IF(COUNTIF(R1522:R1531,"?")&gt;0,"?",IF(AND(T1521="◄",U1521="►"),"◄►",IF(T1521="◄","◄",IF(U1521="►","►",""))))</f>
        <v>◄</v>
      </c>
      <c r="T1521" s="32" t="str">
        <f>IF(SUM(T1522:T1531)+1=ROWS(T1522:T1531)-COUNTIF(T1522:T1531,"-"),"","◄")</f>
        <v>◄</v>
      </c>
      <c r="U1521" s="31" t="str">
        <f>IF(SUM(U1522:U1531)&gt;0,"►","")</f>
        <v/>
      </c>
      <c r="V1521" s="10">
        <f>ROWS(V1522:V1531)-1</f>
        <v>9</v>
      </c>
      <c r="W1521" s="30">
        <f>SUM(W1522:W1531)-W1531</f>
        <v>0</v>
      </c>
      <c r="X1521" s="29" t="s">
        <v>17</v>
      </c>
      <c r="Y1521" s="28"/>
      <c r="Z1521" s="30">
        <f>SUM(Z1522:Z1531)-Z1531</f>
        <v>0</v>
      </c>
      <c r="AA1521" s="29" t="s">
        <v>17</v>
      </c>
      <c r="AB1521" s="28"/>
      <c r="AC1521" s="12"/>
      <c r="AD1521" s="13"/>
      <c r="AE1521" s="12"/>
      <c r="AF1521" s="11"/>
      <c r="AG1521" s="11"/>
      <c r="AH1521" s="5" t="s">
        <v>0</v>
      </c>
      <c r="AI1521" s="4"/>
    </row>
    <row r="1522" spans="1:35" ht="15" customHeight="1" x14ac:dyDescent="0.25">
      <c r="A1522" s="221"/>
      <c r="B1522" s="240"/>
      <c r="C1522" s="274" t="s">
        <v>567</v>
      </c>
      <c r="D1522" s="275">
        <v>42966</v>
      </c>
      <c r="E1522" s="276">
        <v>1.48</v>
      </c>
      <c r="F1522" s="390" t="s">
        <v>21</v>
      </c>
      <c r="G1522" s="227"/>
      <c r="H1522" s="227"/>
      <c r="I1522" s="227"/>
      <c r="J1522" s="227"/>
      <c r="K1522" s="315" t="s">
        <v>573</v>
      </c>
      <c r="L1522" s="26"/>
      <c r="M1522" s="25"/>
      <c r="N1522" s="23" t="str">
        <f t="shared" ref="N1522:N1530" si="848">IF(O1522="?","?","")</f>
        <v/>
      </c>
      <c r="O1522" s="23" t="str">
        <f t="shared" ref="O1522:O1530" si="849">IF(AND(P1522="",Q1522&gt;0),"?",IF(P1522="","◄",IF(Q1522&gt;=1,"►","")))</f>
        <v>◄</v>
      </c>
      <c r="P1522" s="24"/>
      <c r="Q1522" s="21"/>
      <c r="R1522" s="23" t="str">
        <f t="shared" ref="R1522:R1530" si="850">IF(S1522="?","?","")</f>
        <v/>
      </c>
      <c r="S1522" s="23" t="str">
        <f t="shared" ref="S1522:S1530" si="851">IF(AND(T1522="",U1522&gt;0),"?",IF(T1522="","◄",IF(U1522&gt;=1,"►","")))</f>
        <v>◄</v>
      </c>
      <c r="T1522" s="22"/>
      <c r="U1522" s="21"/>
      <c r="V1522" s="20"/>
      <c r="W1522" s="19"/>
      <c r="X1522" s="18">
        <f t="shared" ref="X1522:X1530" si="852">(P1522*W1522)</f>
        <v>0</v>
      </c>
      <c r="Y1522" s="17">
        <f t="shared" ref="Y1522:Y1530" si="853">(Q1522*X1522)</f>
        <v>0</v>
      </c>
      <c r="Z1522" s="16"/>
      <c r="AA1522" s="15">
        <f t="shared" ref="AA1522:AA1530" si="854">(T1522*Z1522)</f>
        <v>0</v>
      </c>
      <c r="AB1522" s="14">
        <f t="shared" ref="AB1522:AB1530" si="855">(U1522*AA1522)</f>
        <v>0</v>
      </c>
      <c r="AC1522" s="12"/>
      <c r="AD1522" s="13"/>
      <c r="AE1522" s="12"/>
      <c r="AF1522" s="11"/>
      <c r="AG1522" s="11"/>
      <c r="AH1522" s="5" t="s">
        <v>0</v>
      </c>
      <c r="AI1522" s="4"/>
    </row>
    <row r="1523" spans="1:35" ht="15" customHeight="1" x14ac:dyDescent="0.25">
      <c r="A1523" s="221"/>
      <c r="B1523" s="240"/>
      <c r="C1523" s="274">
        <v>4718</v>
      </c>
      <c r="D1523" s="275">
        <v>42966</v>
      </c>
      <c r="E1523" s="276">
        <v>1.48</v>
      </c>
      <c r="F1523" s="390" t="s">
        <v>21</v>
      </c>
      <c r="G1523" s="227"/>
      <c r="H1523" s="227"/>
      <c r="I1523" s="227"/>
      <c r="J1523" s="227"/>
      <c r="K1523" s="315" t="s">
        <v>572</v>
      </c>
      <c r="L1523" s="26"/>
      <c r="M1523" s="25"/>
      <c r="N1523" s="23" t="str">
        <f t="shared" si="848"/>
        <v/>
      </c>
      <c r="O1523" s="23" t="str">
        <f t="shared" si="849"/>
        <v>◄</v>
      </c>
      <c r="P1523" s="24"/>
      <c r="Q1523" s="21"/>
      <c r="R1523" s="23" t="str">
        <f t="shared" si="850"/>
        <v/>
      </c>
      <c r="S1523" s="23" t="str">
        <f t="shared" si="851"/>
        <v>◄</v>
      </c>
      <c r="T1523" s="22"/>
      <c r="U1523" s="21"/>
      <c r="V1523" s="20"/>
      <c r="W1523" s="19"/>
      <c r="X1523" s="18">
        <f t="shared" si="852"/>
        <v>0</v>
      </c>
      <c r="Y1523" s="17">
        <f t="shared" si="853"/>
        <v>0</v>
      </c>
      <c r="Z1523" s="16"/>
      <c r="AA1523" s="15">
        <f t="shared" si="854"/>
        <v>0</v>
      </c>
      <c r="AB1523" s="14">
        <f t="shared" si="855"/>
        <v>0</v>
      </c>
      <c r="AC1523" s="12"/>
      <c r="AD1523" s="13"/>
      <c r="AE1523" s="12"/>
      <c r="AF1523" s="11"/>
      <c r="AG1523" s="11"/>
      <c r="AH1523" s="5" t="s">
        <v>0</v>
      </c>
      <c r="AI1523" s="4"/>
    </row>
    <row r="1524" spans="1:35" ht="15" customHeight="1" x14ac:dyDescent="0.25">
      <c r="A1524" s="221"/>
      <c r="B1524" s="240"/>
      <c r="C1524" s="274">
        <v>4719</v>
      </c>
      <c r="D1524" s="275">
        <v>42966</v>
      </c>
      <c r="E1524" s="276">
        <v>1.48</v>
      </c>
      <c r="F1524" s="390" t="s">
        <v>21</v>
      </c>
      <c r="G1524" s="227"/>
      <c r="H1524" s="227"/>
      <c r="I1524" s="227"/>
      <c r="J1524" s="227"/>
      <c r="K1524" s="315" t="s">
        <v>571</v>
      </c>
      <c r="L1524" s="26"/>
      <c r="M1524" s="25"/>
      <c r="N1524" s="23" t="str">
        <f t="shared" si="848"/>
        <v/>
      </c>
      <c r="O1524" s="23" t="str">
        <f t="shared" si="849"/>
        <v>◄</v>
      </c>
      <c r="P1524" s="24"/>
      <c r="Q1524" s="21"/>
      <c r="R1524" s="23" t="str">
        <f t="shared" si="850"/>
        <v/>
      </c>
      <c r="S1524" s="23" t="str">
        <f t="shared" si="851"/>
        <v>◄</v>
      </c>
      <c r="T1524" s="22"/>
      <c r="U1524" s="21"/>
      <c r="V1524" s="20"/>
      <c r="W1524" s="19"/>
      <c r="X1524" s="18">
        <f t="shared" si="852"/>
        <v>0</v>
      </c>
      <c r="Y1524" s="17">
        <f t="shared" si="853"/>
        <v>0</v>
      </c>
      <c r="Z1524" s="16"/>
      <c r="AA1524" s="15">
        <f t="shared" si="854"/>
        <v>0</v>
      </c>
      <c r="AB1524" s="14">
        <f t="shared" si="855"/>
        <v>0</v>
      </c>
      <c r="AC1524" s="12"/>
      <c r="AD1524" s="13"/>
      <c r="AE1524" s="12"/>
      <c r="AF1524" s="11"/>
      <c r="AG1524" s="11"/>
      <c r="AH1524" s="5" t="s">
        <v>0</v>
      </c>
      <c r="AI1524" s="4"/>
    </row>
    <row r="1525" spans="1:35" ht="15" customHeight="1" x14ac:dyDescent="0.25">
      <c r="A1525" s="221"/>
      <c r="B1525" s="240"/>
      <c r="C1525" s="274">
        <v>4720</v>
      </c>
      <c r="D1525" s="275">
        <v>42966</v>
      </c>
      <c r="E1525" s="276">
        <v>1.48</v>
      </c>
      <c r="F1525" s="390" t="s">
        <v>21</v>
      </c>
      <c r="G1525" s="227"/>
      <c r="H1525" s="227"/>
      <c r="I1525" s="227"/>
      <c r="J1525" s="227"/>
      <c r="K1525" s="315" t="s">
        <v>570</v>
      </c>
      <c r="L1525" s="26"/>
      <c r="M1525" s="25"/>
      <c r="N1525" s="23" t="str">
        <f t="shared" si="848"/>
        <v/>
      </c>
      <c r="O1525" s="23" t="str">
        <f t="shared" si="849"/>
        <v>◄</v>
      </c>
      <c r="P1525" s="24"/>
      <c r="Q1525" s="21"/>
      <c r="R1525" s="23" t="str">
        <f t="shared" si="850"/>
        <v/>
      </c>
      <c r="S1525" s="23" t="str">
        <f t="shared" si="851"/>
        <v>◄</v>
      </c>
      <c r="T1525" s="22"/>
      <c r="U1525" s="21"/>
      <c r="V1525" s="20"/>
      <c r="W1525" s="19"/>
      <c r="X1525" s="18">
        <f t="shared" si="852"/>
        <v>0</v>
      </c>
      <c r="Y1525" s="17">
        <f t="shared" si="853"/>
        <v>0</v>
      </c>
      <c r="Z1525" s="16"/>
      <c r="AA1525" s="15">
        <f t="shared" si="854"/>
        <v>0</v>
      </c>
      <c r="AB1525" s="14">
        <f t="shared" si="855"/>
        <v>0</v>
      </c>
      <c r="AC1525" s="12"/>
      <c r="AD1525" s="13"/>
      <c r="AE1525" s="12"/>
      <c r="AF1525" s="11"/>
      <c r="AG1525" s="11"/>
      <c r="AH1525" s="5" t="s">
        <v>0</v>
      </c>
      <c r="AI1525" s="4"/>
    </row>
    <row r="1526" spans="1:35" ht="15" customHeight="1" x14ac:dyDescent="0.25">
      <c r="A1526" s="221"/>
      <c r="B1526" s="240"/>
      <c r="C1526" s="274">
        <v>4721</v>
      </c>
      <c r="D1526" s="275">
        <v>42966</v>
      </c>
      <c r="E1526" s="276">
        <v>1.48</v>
      </c>
      <c r="F1526" s="390" t="s">
        <v>21</v>
      </c>
      <c r="G1526" s="227"/>
      <c r="H1526" s="227"/>
      <c r="I1526" s="227"/>
      <c r="J1526" s="227"/>
      <c r="K1526" s="228" t="s">
        <v>569</v>
      </c>
      <c r="L1526" s="26"/>
      <c r="M1526" s="25"/>
      <c r="N1526" s="23" t="str">
        <f t="shared" si="848"/>
        <v/>
      </c>
      <c r="O1526" s="23" t="str">
        <f t="shared" si="849"/>
        <v>◄</v>
      </c>
      <c r="P1526" s="24"/>
      <c r="Q1526" s="21"/>
      <c r="R1526" s="23" t="str">
        <f t="shared" si="850"/>
        <v/>
      </c>
      <c r="S1526" s="23" t="str">
        <f t="shared" si="851"/>
        <v>◄</v>
      </c>
      <c r="T1526" s="22"/>
      <c r="U1526" s="21"/>
      <c r="V1526" s="20"/>
      <c r="W1526" s="19"/>
      <c r="X1526" s="18">
        <f t="shared" si="852"/>
        <v>0</v>
      </c>
      <c r="Y1526" s="17">
        <f t="shared" si="853"/>
        <v>0</v>
      </c>
      <c r="Z1526" s="16"/>
      <c r="AA1526" s="15">
        <f t="shared" si="854"/>
        <v>0</v>
      </c>
      <c r="AB1526" s="14">
        <f t="shared" si="855"/>
        <v>0</v>
      </c>
      <c r="AC1526" s="12"/>
      <c r="AD1526" s="13"/>
      <c r="AE1526" s="12"/>
      <c r="AF1526" s="11"/>
      <c r="AG1526" s="11"/>
      <c r="AH1526" s="5" t="s">
        <v>0</v>
      </c>
      <c r="AI1526" s="4"/>
    </row>
    <row r="1527" spans="1:35" ht="15" customHeight="1" x14ac:dyDescent="0.25">
      <c r="A1527" s="221"/>
      <c r="B1527" s="240"/>
      <c r="C1527" s="281" t="s">
        <v>568</v>
      </c>
      <c r="D1527" s="275">
        <v>42966</v>
      </c>
      <c r="E1527" s="276">
        <v>2.96</v>
      </c>
      <c r="F1527" s="390" t="s">
        <v>21</v>
      </c>
      <c r="G1527" s="227"/>
      <c r="H1527" s="227"/>
      <c r="I1527" s="274" t="s">
        <v>567</v>
      </c>
      <c r="J1527" s="274">
        <v>4718</v>
      </c>
      <c r="K1527" s="323" t="s">
        <v>339</v>
      </c>
      <c r="L1527" s="26"/>
      <c r="M1527" s="25"/>
      <c r="N1527" s="23" t="str">
        <f t="shared" si="848"/>
        <v/>
      </c>
      <c r="O1527" s="23" t="str">
        <f t="shared" si="849"/>
        <v>◄</v>
      </c>
      <c r="P1527" s="24"/>
      <c r="Q1527" s="21"/>
      <c r="R1527" s="23" t="str">
        <f t="shared" si="850"/>
        <v/>
      </c>
      <c r="S1527" s="23" t="str">
        <f t="shared" si="851"/>
        <v>◄</v>
      </c>
      <c r="T1527" s="22"/>
      <c r="U1527" s="21"/>
      <c r="V1527" s="20"/>
      <c r="W1527" s="19"/>
      <c r="X1527" s="18">
        <f t="shared" si="852"/>
        <v>0</v>
      </c>
      <c r="Y1527" s="17">
        <f t="shared" si="853"/>
        <v>0</v>
      </c>
      <c r="Z1527" s="16"/>
      <c r="AA1527" s="15">
        <f t="shared" si="854"/>
        <v>0</v>
      </c>
      <c r="AB1527" s="14">
        <f t="shared" si="855"/>
        <v>0</v>
      </c>
      <c r="AC1527" s="12"/>
      <c r="AD1527" s="13"/>
      <c r="AE1527" s="12"/>
      <c r="AF1527" s="11"/>
      <c r="AG1527" s="11"/>
      <c r="AH1527" s="5" t="s">
        <v>0</v>
      </c>
      <c r="AI1527" s="4"/>
    </row>
    <row r="1528" spans="1:35" ht="15" customHeight="1" x14ac:dyDescent="0.25">
      <c r="A1528" s="221"/>
      <c r="B1528" s="240"/>
      <c r="C1528" s="281" t="s">
        <v>566</v>
      </c>
      <c r="D1528" s="275">
        <v>42966</v>
      </c>
      <c r="E1528" s="276">
        <v>2.96</v>
      </c>
      <c r="F1528" s="390" t="s">
        <v>21</v>
      </c>
      <c r="G1528" s="227"/>
      <c r="H1528" s="227"/>
      <c r="I1528" s="274">
        <v>4720</v>
      </c>
      <c r="J1528" s="274">
        <v>4721</v>
      </c>
      <c r="K1528" s="323" t="s">
        <v>339</v>
      </c>
      <c r="L1528" s="26"/>
      <c r="M1528" s="25"/>
      <c r="N1528" s="23" t="str">
        <f t="shared" si="848"/>
        <v/>
      </c>
      <c r="O1528" s="23" t="str">
        <f t="shared" si="849"/>
        <v>◄</v>
      </c>
      <c r="P1528" s="24"/>
      <c r="Q1528" s="21"/>
      <c r="R1528" s="23" t="str">
        <f t="shared" si="850"/>
        <v/>
      </c>
      <c r="S1528" s="23" t="str">
        <f t="shared" si="851"/>
        <v>◄</v>
      </c>
      <c r="T1528" s="22"/>
      <c r="U1528" s="21"/>
      <c r="V1528" s="20"/>
      <c r="W1528" s="19"/>
      <c r="X1528" s="18">
        <f t="shared" si="852"/>
        <v>0</v>
      </c>
      <c r="Y1528" s="17">
        <f t="shared" si="853"/>
        <v>0</v>
      </c>
      <c r="Z1528" s="16"/>
      <c r="AA1528" s="15">
        <f t="shared" si="854"/>
        <v>0</v>
      </c>
      <c r="AB1528" s="14">
        <f t="shared" si="855"/>
        <v>0</v>
      </c>
      <c r="AC1528" s="12"/>
      <c r="AD1528" s="13"/>
      <c r="AE1528" s="12"/>
      <c r="AF1528" s="11"/>
      <c r="AG1528" s="11"/>
      <c r="AH1528" s="5" t="s">
        <v>0</v>
      </c>
      <c r="AI1528" s="4"/>
    </row>
    <row r="1529" spans="1:35" ht="15" customHeight="1" x14ac:dyDescent="0.25">
      <c r="A1529" s="221"/>
      <c r="B1529" s="240"/>
      <c r="C1529" s="281" t="s">
        <v>565</v>
      </c>
      <c r="D1529" s="275">
        <v>42966</v>
      </c>
      <c r="E1529" s="276">
        <v>2.96</v>
      </c>
      <c r="F1529" s="277" t="s">
        <v>21</v>
      </c>
      <c r="G1529" s="227"/>
      <c r="H1529" s="227"/>
      <c r="I1529" s="227"/>
      <c r="J1529" s="274">
        <v>4719</v>
      </c>
      <c r="K1529" s="323" t="s">
        <v>564</v>
      </c>
      <c r="L1529" s="26"/>
      <c r="M1529" s="25"/>
      <c r="N1529" s="23" t="str">
        <f t="shared" si="848"/>
        <v/>
      </c>
      <c r="O1529" s="23" t="str">
        <f t="shared" si="849"/>
        <v>◄</v>
      </c>
      <c r="P1529" s="24"/>
      <c r="Q1529" s="21"/>
      <c r="R1529" s="23" t="str">
        <f t="shared" si="850"/>
        <v/>
      </c>
      <c r="S1529" s="23" t="str">
        <f t="shared" si="851"/>
        <v>◄</v>
      </c>
      <c r="T1529" s="22"/>
      <c r="U1529" s="21"/>
      <c r="V1529" s="20"/>
      <c r="W1529" s="19"/>
      <c r="X1529" s="18">
        <f t="shared" si="852"/>
        <v>0</v>
      </c>
      <c r="Y1529" s="17">
        <f t="shared" si="853"/>
        <v>0</v>
      </c>
      <c r="Z1529" s="16"/>
      <c r="AA1529" s="15">
        <f t="shared" si="854"/>
        <v>0</v>
      </c>
      <c r="AB1529" s="14">
        <f t="shared" si="855"/>
        <v>0</v>
      </c>
      <c r="AC1529" s="12"/>
      <c r="AD1529" s="13"/>
      <c r="AE1529" s="12"/>
      <c r="AF1529" s="11"/>
      <c r="AG1529" s="11"/>
      <c r="AH1529" s="5" t="s">
        <v>0</v>
      </c>
      <c r="AI1529" s="4"/>
    </row>
    <row r="1530" spans="1:35" ht="15" customHeight="1" thickBot="1" x14ac:dyDescent="0.3">
      <c r="A1530" s="221"/>
      <c r="B1530" s="232" t="s">
        <v>563</v>
      </c>
      <c r="C1530" s="281"/>
      <c r="D1530" s="275">
        <v>42966</v>
      </c>
      <c r="E1530" s="276">
        <v>7.4</v>
      </c>
      <c r="F1530" s="390" t="s">
        <v>21</v>
      </c>
      <c r="G1530" s="227"/>
      <c r="H1530" s="227"/>
      <c r="I1530" s="227"/>
      <c r="J1530" s="227"/>
      <c r="K1530" s="317" t="s">
        <v>562</v>
      </c>
      <c r="L1530" s="26"/>
      <c r="M1530" s="25"/>
      <c r="N1530" s="23" t="str">
        <f t="shared" si="848"/>
        <v/>
      </c>
      <c r="O1530" s="23" t="str">
        <f t="shared" si="849"/>
        <v>◄</v>
      </c>
      <c r="P1530" s="24"/>
      <c r="Q1530" s="21"/>
      <c r="R1530" s="23" t="str">
        <f t="shared" si="850"/>
        <v/>
      </c>
      <c r="S1530" s="23" t="str">
        <f t="shared" si="851"/>
        <v>◄</v>
      </c>
      <c r="T1530" s="22"/>
      <c r="U1530" s="21"/>
      <c r="V1530" s="20"/>
      <c r="W1530" s="19"/>
      <c r="X1530" s="18">
        <f t="shared" si="852"/>
        <v>0</v>
      </c>
      <c r="Y1530" s="17">
        <f t="shared" si="853"/>
        <v>0</v>
      </c>
      <c r="Z1530" s="16"/>
      <c r="AA1530" s="15">
        <f t="shared" si="854"/>
        <v>0</v>
      </c>
      <c r="AB1530" s="14">
        <f t="shared" si="855"/>
        <v>0</v>
      </c>
      <c r="AC1530" s="12"/>
      <c r="AD1530" s="13"/>
      <c r="AE1530" s="12"/>
      <c r="AF1530" s="11"/>
      <c r="AG1530" s="11"/>
      <c r="AH1530" s="5" t="s">
        <v>0</v>
      </c>
      <c r="AI1530" s="4"/>
    </row>
    <row r="1531" spans="1:35" ht="15" customHeight="1" thickTop="1" thickBot="1" x14ac:dyDescent="0.25">
      <c r="A1531" s="214">
        <f>ROWS(A1532:A1550)-1</f>
        <v>18</v>
      </c>
      <c r="B1531" s="334" t="s">
        <v>561</v>
      </c>
      <c r="C1531" s="335"/>
      <c r="D1531" s="335"/>
      <c r="E1531" s="335"/>
      <c r="F1531" s="335"/>
      <c r="G1531" s="335"/>
      <c r="H1531" s="335"/>
      <c r="I1531" s="335"/>
      <c r="J1531" s="335"/>
      <c r="K1531" s="333"/>
      <c r="L1531" s="6">
        <v>43029</v>
      </c>
      <c r="M1531" s="9" t="s">
        <v>560</v>
      </c>
      <c r="N1531" s="23"/>
      <c r="O1531" s="33" t="str">
        <f>IF(COUNTIF(N1532:N1550,"?")&gt;0,"?",IF(AND(P1531="◄",Q1531="►"),"◄►",IF(P1531="◄","◄",IF(Q1531="►","►",""))))</f>
        <v>◄</v>
      </c>
      <c r="P1531" s="32" t="str">
        <f>IF(SUM(P1532:P1550)+1=ROWS(P1532:P1550)-COUNTIF(P1532:P1550,"-"),"","◄")</f>
        <v>◄</v>
      </c>
      <c r="Q1531" s="31" t="str">
        <f>IF(SUM(Q1532:Q1550)&gt;0,"►","")</f>
        <v/>
      </c>
      <c r="R1531" s="23"/>
      <c r="S1531" s="33" t="str">
        <f>IF(COUNTIF(R1532:R1550,"?")&gt;0,"?",IF(AND(T1531="◄",U1531="►"),"◄►",IF(T1531="◄","◄",IF(U1531="►","►",""))))</f>
        <v>◄</v>
      </c>
      <c r="T1531" s="32" t="str">
        <f>IF(SUM(T1532:T1550)+1=ROWS(T1532:T1550)-COUNTIF(T1532:T1550,"-"),"","◄")</f>
        <v>◄</v>
      </c>
      <c r="U1531" s="31" t="str">
        <f>IF(SUM(U1532:U1550)&gt;0,"►","")</f>
        <v/>
      </c>
      <c r="V1531" s="10">
        <f>ROWS(V1532:V1550)-1</f>
        <v>18</v>
      </c>
      <c r="W1531" s="30">
        <f>SUM(W1532:W1550)-W1550</f>
        <v>0</v>
      </c>
      <c r="X1531" s="29" t="s">
        <v>17</v>
      </c>
      <c r="Y1531" s="28"/>
      <c r="Z1531" s="30">
        <f>SUM(Z1532:Z1550)-Z1550</f>
        <v>0</v>
      </c>
      <c r="AA1531" s="29" t="s">
        <v>17</v>
      </c>
      <c r="AB1531" s="28"/>
      <c r="AC1531" s="43" t="str">
        <f>IF(AD1531="◄","◄",IF(AD1531="ok","►",""))</f>
        <v>◄</v>
      </c>
      <c r="AD1531" s="42" t="str">
        <f>IF(AD1532&gt;0,"OK","◄")</f>
        <v>◄</v>
      </c>
      <c r="AE1531" s="41" t="str">
        <f>IF(AND(AF1531="◄",AG1531="►"),"◄?►",IF(AF1531="◄","◄",IF(AG1531="►","►","")))</f>
        <v>◄</v>
      </c>
      <c r="AF1531" s="32" t="str">
        <f>IF(AF1532&gt;0,"","◄")</f>
        <v>◄</v>
      </c>
      <c r="AG1531" s="31" t="str">
        <f>IF(AG1532&gt;0,"►","")</f>
        <v/>
      </c>
      <c r="AH1531" s="5" t="s">
        <v>0</v>
      </c>
      <c r="AI1531" s="4"/>
    </row>
    <row r="1532" spans="1:35" ht="15" customHeight="1" x14ac:dyDescent="0.25">
      <c r="A1532" s="221"/>
      <c r="B1532" s="240"/>
      <c r="C1532" s="274" t="s">
        <v>546</v>
      </c>
      <c r="D1532" s="275">
        <v>43029</v>
      </c>
      <c r="E1532" s="276">
        <v>1.1299999999999999</v>
      </c>
      <c r="F1532" s="388" t="s">
        <v>489</v>
      </c>
      <c r="G1532" s="227"/>
      <c r="H1532" s="227"/>
      <c r="I1532" s="227"/>
      <c r="J1532" s="227"/>
      <c r="K1532" s="315" t="s">
        <v>559</v>
      </c>
      <c r="L1532" s="26"/>
      <c r="M1532" s="25"/>
      <c r="N1532" s="23" t="str">
        <f t="shared" ref="N1532:N1549" si="856">IF(O1532="?","?","")</f>
        <v/>
      </c>
      <c r="O1532" s="23" t="str">
        <f t="shared" ref="O1532:O1549" si="857">IF(AND(P1532="",Q1532&gt;0),"?",IF(P1532="","◄",IF(Q1532&gt;=1,"►","")))</f>
        <v>◄</v>
      </c>
      <c r="P1532" s="24"/>
      <c r="Q1532" s="21"/>
      <c r="R1532" s="23" t="str">
        <f t="shared" ref="R1532:R1549" si="858">IF(S1532="?","?","")</f>
        <v/>
      </c>
      <c r="S1532" s="23" t="str">
        <f t="shared" ref="S1532:S1549" si="859">IF(AND(T1532="",U1532&gt;0),"?",IF(T1532="","◄",IF(U1532&gt;=1,"►","")))</f>
        <v>◄</v>
      </c>
      <c r="T1532" s="22"/>
      <c r="U1532" s="21"/>
      <c r="V1532" s="20"/>
      <c r="W1532" s="19"/>
      <c r="X1532" s="18">
        <f t="shared" ref="X1532:X1549" si="860">(P1532*W1532)</f>
        <v>0</v>
      </c>
      <c r="Y1532" s="17">
        <f t="shared" ref="Y1532:Y1549" si="861">(Q1532*X1532)</f>
        <v>0</v>
      </c>
      <c r="Z1532" s="16"/>
      <c r="AA1532" s="15">
        <f t="shared" ref="AA1532:AA1549" si="862">(T1532*Z1532)</f>
        <v>0</v>
      </c>
      <c r="AB1532" s="14">
        <f t="shared" ref="AB1532:AB1549" si="863">(U1532*AA1532)</f>
        <v>0</v>
      </c>
      <c r="AC1532" s="39" t="str">
        <f>IF(AD1532&gt;0,"ok","◄")</f>
        <v>◄</v>
      </c>
      <c r="AD1532" s="40"/>
      <c r="AE1532" s="39" t="str">
        <f>IF(AND(AF1532="",AG1532&gt;0),"?",IF(AF1532="","◄",IF(AG1532&gt;=1,"►","")))</f>
        <v>◄</v>
      </c>
      <c r="AF1532" s="38"/>
      <c r="AG1532" s="37"/>
      <c r="AH1532" s="5" t="s">
        <v>0</v>
      </c>
      <c r="AI1532" s="4"/>
    </row>
    <row r="1533" spans="1:35" ht="15" customHeight="1" x14ac:dyDescent="0.25">
      <c r="A1533" s="221"/>
      <c r="B1533" s="240"/>
      <c r="C1533" s="274">
        <v>4723</v>
      </c>
      <c r="D1533" s="275">
        <v>43029</v>
      </c>
      <c r="E1533" s="276">
        <v>1.1299999999999999</v>
      </c>
      <c r="F1533" s="388" t="s">
        <v>489</v>
      </c>
      <c r="G1533" s="227"/>
      <c r="H1533" s="227"/>
      <c r="I1533" s="227"/>
      <c r="J1533" s="227"/>
      <c r="K1533" s="315" t="s">
        <v>558</v>
      </c>
      <c r="L1533" s="26"/>
      <c r="M1533" s="25"/>
      <c r="N1533" s="23" t="str">
        <f t="shared" si="856"/>
        <v/>
      </c>
      <c r="O1533" s="23" t="str">
        <f t="shared" si="857"/>
        <v>◄</v>
      </c>
      <c r="P1533" s="24"/>
      <c r="Q1533" s="21"/>
      <c r="R1533" s="23" t="str">
        <f t="shared" si="858"/>
        <v/>
      </c>
      <c r="S1533" s="23" t="str">
        <f t="shared" si="859"/>
        <v>◄</v>
      </c>
      <c r="T1533" s="22"/>
      <c r="U1533" s="21"/>
      <c r="V1533" s="20"/>
      <c r="W1533" s="19"/>
      <c r="X1533" s="18">
        <f t="shared" si="860"/>
        <v>0</v>
      </c>
      <c r="Y1533" s="17">
        <f t="shared" si="861"/>
        <v>0</v>
      </c>
      <c r="Z1533" s="16"/>
      <c r="AA1533" s="15">
        <f t="shared" si="862"/>
        <v>0</v>
      </c>
      <c r="AB1533" s="14">
        <f t="shared" si="863"/>
        <v>0</v>
      </c>
      <c r="AC1533" s="12"/>
      <c r="AD1533" s="13"/>
      <c r="AE1533" s="12"/>
      <c r="AF1533" s="149" t="str">
        <f>LEFT(M1531,17)</f>
        <v>▬ Philanews Nr. 4</v>
      </c>
      <c r="AG1533" s="150"/>
      <c r="AH1533" s="5" t="s">
        <v>0</v>
      </c>
      <c r="AI1533" s="4"/>
    </row>
    <row r="1534" spans="1:35" ht="15" customHeight="1" x14ac:dyDescent="0.25">
      <c r="A1534" s="221"/>
      <c r="B1534" s="240"/>
      <c r="C1534" s="274">
        <v>4724</v>
      </c>
      <c r="D1534" s="275">
        <v>43029</v>
      </c>
      <c r="E1534" s="276">
        <v>1.1299999999999999</v>
      </c>
      <c r="F1534" s="388" t="s">
        <v>489</v>
      </c>
      <c r="G1534" s="227"/>
      <c r="H1534" s="227"/>
      <c r="I1534" s="227"/>
      <c r="J1534" s="227"/>
      <c r="K1534" s="315" t="s">
        <v>557</v>
      </c>
      <c r="L1534" s="26"/>
      <c r="M1534" s="25"/>
      <c r="N1534" s="23" t="str">
        <f t="shared" si="856"/>
        <v/>
      </c>
      <c r="O1534" s="23" t="str">
        <f t="shared" si="857"/>
        <v>◄</v>
      </c>
      <c r="P1534" s="24"/>
      <c r="Q1534" s="21"/>
      <c r="R1534" s="23" t="str">
        <f t="shared" si="858"/>
        <v/>
      </c>
      <c r="S1534" s="23" t="str">
        <f t="shared" si="859"/>
        <v>◄</v>
      </c>
      <c r="T1534" s="22"/>
      <c r="U1534" s="21"/>
      <c r="V1534" s="20"/>
      <c r="W1534" s="19"/>
      <c r="X1534" s="18">
        <f t="shared" si="860"/>
        <v>0</v>
      </c>
      <c r="Y1534" s="17">
        <f t="shared" si="861"/>
        <v>0</v>
      </c>
      <c r="Z1534" s="16"/>
      <c r="AA1534" s="15">
        <f t="shared" si="862"/>
        <v>0</v>
      </c>
      <c r="AB1534" s="14">
        <f t="shared" si="863"/>
        <v>0</v>
      </c>
      <c r="AC1534" s="12"/>
      <c r="AD1534" s="13"/>
      <c r="AE1534" s="12"/>
      <c r="AF1534" s="151"/>
      <c r="AG1534" s="152"/>
      <c r="AH1534" s="5" t="s">
        <v>0</v>
      </c>
      <c r="AI1534" s="4"/>
    </row>
    <row r="1535" spans="1:35" ht="15" customHeight="1" x14ac:dyDescent="0.25">
      <c r="A1535" s="221"/>
      <c r="B1535" s="240"/>
      <c r="C1535" s="274">
        <v>4725</v>
      </c>
      <c r="D1535" s="275">
        <v>43029</v>
      </c>
      <c r="E1535" s="276">
        <v>1.1299999999999999</v>
      </c>
      <c r="F1535" s="388" t="s">
        <v>489</v>
      </c>
      <c r="G1535" s="227"/>
      <c r="H1535" s="227"/>
      <c r="I1535" s="227"/>
      <c r="J1535" s="227"/>
      <c r="K1535" s="315" t="s">
        <v>556</v>
      </c>
      <c r="L1535" s="26"/>
      <c r="M1535" s="25"/>
      <c r="N1535" s="23" t="str">
        <f t="shared" si="856"/>
        <v/>
      </c>
      <c r="O1535" s="23" t="str">
        <f t="shared" si="857"/>
        <v>◄</v>
      </c>
      <c r="P1535" s="24"/>
      <c r="Q1535" s="21"/>
      <c r="R1535" s="23" t="str">
        <f t="shared" si="858"/>
        <v/>
      </c>
      <c r="S1535" s="23" t="str">
        <f t="shared" si="859"/>
        <v>◄</v>
      </c>
      <c r="T1535" s="22"/>
      <c r="U1535" s="21"/>
      <c r="V1535" s="20"/>
      <c r="W1535" s="19"/>
      <c r="X1535" s="18">
        <f t="shared" si="860"/>
        <v>0</v>
      </c>
      <c r="Y1535" s="17">
        <f t="shared" si="861"/>
        <v>0</v>
      </c>
      <c r="Z1535" s="16"/>
      <c r="AA1535" s="15">
        <f t="shared" si="862"/>
        <v>0</v>
      </c>
      <c r="AB1535" s="14">
        <f t="shared" si="863"/>
        <v>0</v>
      </c>
      <c r="AC1535" s="12"/>
      <c r="AD1535" s="13"/>
      <c r="AE1535" s="12"/>
      <c r="AF1535" s="36" t="s">
        <v>47</v>
      </c>
      <c r="AG1535" s="35">
        <f>D1532</f>
        <v>43029</v>
      </c>
      <c r="AH1535" s="5" t="s">
        <v>0</v>
      </c>
      <c r="AI1535" s="4"/>
    </row>
    <row r="1536" spans="1:35" ht="15" customHeight="1" x14ac:dyDescent="0.25">
      <c r="A1536" s="221"/>
      <c r="B1536" s="240"/>
      <c r="C1536" s="274">
        <v>4726</v>
      </c>
      <c r="D1536" s="275">
        <v>43029</v>
      </c>
      <c r="E1536" s="276">
        <v>1.1299999999999999</v>
      </c>
      <c r="F1536" s="388" t="s">
        <v>489</v>
      </c>
      <c r="G1536" s="227"/>
      <c r="H1536" s="227"/>
      <c r="I1536" s="227"/>
      <c r="J1536" s="227"/>
      <c r="K1536" s="315" t="s">
        <v>555</v>
      </c>
      <c r="L1536" s="26"/>
      <c r="M1536" s="25"/>
      <c r="N1536" s="23" t="str">
        <f t="shared" si="856"/>
        <v/>
      </c>
      <c r="O1536" s="23" t="str">
        <f t="shared" si="857"/>
        <v>◄</v>
      </c>
      <c r="P1536" s="24"/>
      <c r="Q1536" s="21"/>
      <c r="R1536" s="23" t="str">
        <f t="shared" si="858"/>
        <v/>
      </c>
      <c r="S1536" s="23" t="str">
        <f t="shared" si="859"/>
        <v>◄</v>
      </c>
      <c r="T1536" s="22"/>
      <c r="U1536" s="21"/>
      <c r="V1536" s="20"/>
      <c r="W1536" s="19"/>
      <c r="X1536" s="18">
        <f t="shared" si="860"/>
        <v>0</v>
      </c>
      <c r="Y1536" s="17">
        <f t="shared" si="861"/>
        <v>0</v>
      </c>
      <c r="Z1536" s="16"/>
      <c r="AA1536" s="15">
        <f t="shared" si="862"/>
        <v>0</v>
      </c>
      <c r="AB1536" s="14">
        <f t="shared" si="863"/>
        <v>0</v>
      </c>
      <c r="AC1536" s="12"/>
      <c r="AD1536" s="13"/>
      <c r="AE1536" s="12"/>
      <c r="AF1536" s="11"/>
      <c r="AG1536" s="11"/>
      <c r="AH1536" s="5" t="s">
        <v>0</v>
      </c>
      <c r="AI1536" s="4"/>
    </row>
    <row r="1537" spans="1:35" ht="28.8" customHeight="1" x14ac:dyDescent="0.25">
      <c r="A1537" s="221"/>
      <c r="B1537" s="393" t="s">
        <v>554</v>
      </c>
      <c r="C1537" s="394"/>
      <c r="D1537" s="275">
        <v>43029</v>
      </c>
      <c r="E1537" s="276">
        <v>3.3899999999999997</v>
      </c>
      <c r="F1537" s="388" t="s">
        <v>489</v>
      </c>
      <c r="G1537" s="227"/>
      <c r="H1537" s="274" t="s">
        <v>546</v>
      </c>
      <c r="I1537" s="274">
        <v>4724</v>
      </c>
      <c r="J1537" s="274">
        <v>4726</v>
      </c>
      <c r="K1537" s="389" t="s">
        <v>553</v>
      </c>
      <c r="L1537" s="26"/>
      <c r="M1537" s="25"/>
      <c r="N1537" s="23" t="str">
        <f t="shared" si="856"/>
        <v/>
      </c>
      <c r="O1537" s="23" t="str">
        <f t="shared" si="857"/>
        <v>◄</v>
      </c>
      <c r="P1537" s="24"/>
      <c r="Q1537" s="21"/>
      <c r="R1537" s="23" t="str">
        <f t="shared" si="858"/>
        <v/>
      </c>
      <c r="S1537" s="23" t="str">
        <f t="shared" si="859"/>
        <v>◄</v>
      </c>
      <c r="T1537" s="22"/>
      <c r="U1537" s="21"/>
      <c r="V1537" s="20"/>
      <c r="W1537" s="19"/>
      <c r="X1537" s="18">
        <f t="shared" si="860"/>
        <v>0</v>
      </c>
      <c r="Y1537" s="17">
        <f t="shared" si="861"/>
        <v>0</v>
      </c>
      <c r="Z1537" s="16"/>
      <c r="AA1537" s="15">
        <f t="shared" si="862"/>
        <v>0</v>
      </c>
      <c r="AB1537" s="14">
        <f t="shared" si="863"/>
        <v>0</v>
      </c>
      <c r="AC1537" s="12"/>
      <c r="AD1537" s="13"/>
      <c r="AE1537" s="12"/>
      <c r="AF1537" s="11"/>
      <c r="AG1537" s="11"/>
      <c r="AH1537" s="5" t="s">
        <v>0</v>
      </c>
      <c r="AI1537" s="4"/>
    </row>
    <row r="1538" spans="1:35" ht="15" customHeight="1" x14ac:dyDescent="0.25">
      <c r="A1538" s="221"/>
      <c r="B1538" s="240"/>
      <c r="C1538" s="281" t="s">
        <v>552</v>
      </c>
      <c r="D1538" s="275">
        <v>43029</v>
      </c>
      <c r="E1538" s="276">
        <v>1.1299999999999999</v>
      </c>
      <c r="F1538" s="388" t="s">
        <v>489</v>
      </c>
      <c r="G1538" s="227"/>
      <c r="H1538" s="227"/>
      <c r="I1538" s="227"/>
      <c r="J1538" s="274">
        <v>4723</v>
      </c>
      <c r="K1538" s="389" t="s">
        <v>32</v>
      </c>
      <c r="L1538" s="26"/>
      <c r="M1538" s="25"/>
      <c r="N1538" s="23" t="str">
        <f t="shared" si="856"/>
        <v/>
      </c>
      <c r="O1538" s="23" t="str">
        <f t="shared" si="857"/>
        <v>◄</v>
      </c>
      <c r="P1538" s="24"/>
      <c r="Q1538" s="21"/>
      <c r="R1538" s="23" t="str">
        <f t="shared" si="858"/>
        <v/>
      </c>
      <c r="S1538" s="23" t="str">
        <f t="shared" si="859"/>
        <v>◄</v>
      </c>
      <c r="T1538" s="22"/>
      <c r="U1538" s="21"/>
      <c r="V1538" s="20"/>
      <c r="W1538" s="19"/>
      <c r="X1538" s="18">
        <f t="shared" si="860"/>
        <v>0</v>
      </c>
      <c r="Y1538" s="17">
        <f t="shared" si="861"/>
        <v>0</v>
      </c>
      <c r="Z1538" s="16"/>
      <c r="AA1538" s="15">
        <f t="shared" si="862"/>
        <v>0</v>
      </c>
      <c r="AB1538" s="14">
        <f t="shared" si="863"/>
        <v>0</v>
      </c>
      <c r="AC1538" s="12"/>
      <c r="AD1538" s="13"/>
      <c r="AE1538" s="12"/>
      <c r="AF1538" s="11"/>
      <c r="AG1538" s="11"/>
      <c r="AH1538" s="5" t="s">
        <v>0</v>
      </c>
      <c r="AI1538" s="4"/>
    </row>
    <row r="1539" spans="1:35" ht="15" customHeight="1" x14ac:dyDescent="0.25">
      <c r="A1539" s="221"/>
      <c r="B1539" s="240"/>
      <c r="C1539" s="281" t="s">
        <v>551</v>
      </c>
      <c r="D1539" s="275">
        <v>43029</v>
      </c>
      <c r="E1539" s="276">
        <v>1.1299999999999999</v>
      </c>
      <c r="F1539" s="388" t="s">
        <v>489</v>
      </c>
      <c r="G1539" s="227"/>
      <c r="H1539" s="227"/>
      <c r="I1539" s="227"/>
      <c r="J1539" s="274">
        <v>4725</v>
      </c>
      <c r="K1539" s="389" t="s">
        <v>550</v>
      </c>
      <c r="L1539" s="26"/>
      <c r="M1539" s="25"/>
      <c r="N1539" s="23" t="str">
        <f t="shared" si="856"/>
        <v/>
      </c>
      <c r="O1539" s="23" t="str">
        <f t="shared" si="857"/>
        <v>◄</v>
      </c>
      <c r="P1539" s="24"/>
      <c r="Q1539" s="21"/>
      <c r="R1539" s="23" t="str">
        <f t="shared" si="858"/>
        <v/>
      </c>
      <c r="S1539" s="23" t="str">
        <f t="shared" si="859"/>
        <v>◄</v>
      </c>
      <c r="T1539" s="22"/>
      <c r="U1539" s="21"/>
      <c r="V1539" s="20"/>
      <c r="W1539" s="19"/>
      <c r="X1539" s="18">
        <f t="shared" si="860"/>
        <v>0</v>
      </c>
      <c r="Y1539" s="17">
        <f t="shared" si="861"/>
        <v>0</v>
      </c>
      <c r="Z1539" s="16"/>
      <c r="AA1539" s="15">
        <f t="shared" si="862"/>
        <v>0</v>
      </c>
      <c r="AB1539" s="14">
        <f t="shared" si="863"/>
        <v>0</v>
      </c>
      <c r="AC1539" s="12"/>
      <c r="AD1539" s="13"/>
      <c r="AE1539" s="12"/>
      <c r="AF1539" s="11"/>
      <c r="AG1539" s="11"/>
      <c r="AH1539" s="5" t="s">
        <v>0</v>
      </c>
      <c r="AI1539" s="4"/>
    </row>
    <row r="1540" spans="1:35" ht="15" customHeight="1" x14ac:dyDescent="0.25">
      <c r="A1540" s="221"/>
      <c r="B1540" s="240"/>
      <c r="C1540" s="281" t="s">
        <v>549</v>
      </c>
      <c r="D1540" s="275">
        <v>43029</v>
      </c>
      <c r="E1540" s="276">
        <v>1.1299999999999999</v>
      </c>
      <c r="F1540" s="388" t="s">
        <v>489</v>
      </c>
      <c r="G1540" s="227"/>
      <c r="H1540" s="227"/>
      <c r="I1540" s="227"/>
      <c r="J1540" s="274" t="s">
        <v>546</v>
      </c>
      <c r="K1540" s="323" t="s">
        <v>541</v>
      </c>
      <c r="L1540" s="26"/>
      <c r="M1540" s="25"/>
      <c r="N1540" s="23" t="str">
        <f t="shared" si="856"/>
        <v/>
      </c>
      <c r="O1540" s="23" t="str">
        <f t="shared" si="857"/>
        <v>◄</v>
      </c>
      <c r="P1540" s="24"/>
      <c r="Q1540" s="21"/>
      <c r="R1540" s="23" t="str">
        <f t="shared" si="858"/>
        <v/>
      </c>
      <c r="S1540" s="23" t="str">
        <f t="shared" si="859"/>
        <v>◄</v>
      </c>
      <c r="T1540" s="22"/>
      <c r="U1540" s="21"/>
      <c r="V1540" s="20"/>
      <c r="W1540" s="19"/>
      <c r="X1540" s="18">
        <f t="shared" si="860"/>
        <v>0</v>
      </c>
      <c r="Y1540" s="17">
        <f t="shared" si="861"/>
        <v>0</v>
      </c>
      <c r="Z1540" s="16"/>
      <c r="AA1540" s="15">
        <f t="shared" si="862"/>
        <v>0</v>
      </c>
      <c r="AB1540" s="14">
        <f t="shared" si="863"/>
        <v>0</v>
      </c>
      <c r="AC1540" s="12"/>
      <c r="AD1540" s="13"/>
      <c r="AE1540" s="12"/>
      <c r="AF1540" s="11"/>
      <c r="AG1540" s="11"/>
      <c r="AH1540" s="5" t="s">
        <v>0</v>
      </c>
      <c r="AI1540" s="4"/>
    </row>
    <row r="1541" spans="1:35" ht="15" customHeight="1" x14ac:dyDescent="0.25">
      <c r="A1541" s="221"/>
      <c r="B1541" s="240"/>
      <c r="C1541" s="281" t="s">
        <v>548</v>
      </c>
      <c r="D1541" s="275">
        <v>43029</v>
      </c>
      <c r="E1541" s="276">
        <v>1.1299999999999999</v>
      </c>
      <c r="F1541" s="388" t="s">
        <v>489</v>
      </c>
      <c r="G1541" s="227"/>
      <c r="H1541" s="227"/>
      <c r="I1541" s="227"/>
      <c r="J1541" s="274" t="s">
        <v>546</v>
      </c>
      <c r="K1541" s="323" t="s">
        <v>539</v>
      </c>
      <c r="L1541" s="26"/>
      <c r="M1541" s="25"/>
      <c r="N1541" s="23" t="str">
        <f t="shared" si="856"/>
        <v/>
      </c>
      <c r="O1541" s="23" t="str">
        <f t="shared" si="857"/>
        <v>◄</v>
      </c>
      <c r="P1541" s="24"/>
      <c r="Q1541" s="21"/>
      <c r="R1541" s="23" t="str">
        <f t="shared" si="858"/>
        <v/>
      </c>
      <c r="S1541" s="23" t="str">
        <f t="shared" si="859"/>
        <v>◄</v>
      </c>
      <c r="T1541" s="22"/>
      <c r="U1541" s="21"/>
      <c r="V1541" s="20"/>
      <c r="W1541" s="19"/>
      <c r="X1541" s="18">
        <f t="shared" si="860"/>
        <v>0</v>
      </c>
      <c r="Y1541" s="17">
        <f t="shared" si="861"/>
        <v>0</v>
      </c>
      <c r="Z1541" s="16"/>
      <c r="AA1541" s="15">
        <f t="shared" si="862"/>
        <v>0</v>
      </c>
      <c r="AB1541" s="14">
        <f t="shared" si="863"/>
        <v>0</v>
      </c>
      <c r="AC1541" s="12"/>
      <c r="AD1541" s="13"/>
      <c r="AE1541" s="12"/>
      <c r="AF1541" s="11"/>
      <c r="AG1541" s="11"/>
      <c r="AH1541" s="5" t="s">
        <v>0</v>
      </c>
      <c r="AI1541" s="4"/>
    </row>
    <row r="1542" spans="1:35" ht="15" customHeight="1" x14ac:dyDescent="0.25">
      <c r="A1542" s="221"/>
      <c r="B1542" s="240"/>
      <c r="C1542" s="281" t="s">
        <v>547</v>
      </c>
      <c r="D1542" s="275">
        <v>43029</v>
      </c>
      <c r="E1542" s="276">
        <v>1.1299999999999999</v>
      </c>
      <c r="F1542" s="388" t="s">
        <v>489</v>
      </c>
      <c r="G1542" s="227"/>
      <c r="H1542" s="227"/>
      <c r="I1542" s="227"/>
      <c r="J1542" s="274" t="s">
        <v>546</v>
      </c>
      <c r="K1542" s="323" t="s">
        <v>537</v>
      </c>
      <c r="L1542" s="26"/>
      <c r="M1542" s="25"/>
      <c r="N1542" s="23" t="str">
        <f t="shared" si="856"/>
        <v/>
      </c>
      <c r="O1542" s="23" t="str">
        <f t="shared" si="857"/>
        <v>◄</v>
      </c>
      <c r="P1542" s="24"/>
      <c r="Q1542" s="21"/>
      <c r="R1542" s="23" t="str">
        <f t="shared" si="858"/>
        <v/>
      </c>
      <c r="S1542" s="23" t="str">
        <f t="shared" si="859"/>
        <v>◄</v>
      </c>
      <c r="T1542" s="22"/>
      <c r="U1542" s="21"/>
      <c r="V1542" s="20"/>
      <c r="W1542" s="19"/>
      <c r="X1542" s="18">
        <f t="shared" si="860"/>
        <v>0</v>
      </c>
      <c r="Y1542" s="17">
        <f t="shared" si="861"/>
        <v>0</v>
      </c>
      <c r="Z1542" s="16"/>
      <c r="AA1542" s="15">
        <f t="shared" si="862"/>
        <v>0</v>
      </c>
      <c r="AB1542" s="14">
        <f t="shared" si="863"/>
        <v>0</v>
      </c>
      <c r="AC1542" s="12"/>
      <c r="AD1542" s="13"/>
      <c r="AE1542" s="12"/>
      <c r="AF1542" s="11"/>
      <c r="AG1542" s="11"/>
      <c r="AH1542" s="5" t="s">
        <v>0</v>
      </c>
      <c r="AI1542" s="4"/>
    </row>
    <row r="1543" spans="1:35" ht="15" customHeight="1" x14ac:dyDescent="0.25">
      <c r="A1543" s="221"/>
      <c r="B1543" s="240"/>
      <c r="C1543" s="281" t="s">
        <v>545</v>
      </c>
      <c r="D1543" s="275">
        <v>43029</v>
      </c>
      <c r="E1543" s="276">
        <v>1.1299999999999999</v>
      </c>
      <c r="F1543" s="388" t="s">
        <v>489</v>
      </c>
      <c r="G1543" s="227"/>
      <c r="H1543" s="227"/>
      <c r="I1543" s="227"/>
      <c r="J1543" s="274">
        <v>4724</v>
      </c>
      <c r="K1543" s="323" t="s">
        <v>541</v>
      </c>
      <c r="L1543" s="26"/>
      <c r="M1543" s="25"/>
      <c r="N1543" s="23" t="str">
        <f t="shared" si="856"/>
        <v/>
      </c>
      <c r="O1543" s="23" t="str">
        <f t="shared" si="857"/>
        <v>◄</v>
      </c>
      <c r="P1543" s="24"/>
      <c r="Q1543" s="21"/>
      <c r="R1543" s="23" t="str">
        <f t="shared" si="858"/>
        <v/>
      </c>
      <c r="S1543" s="23" t="str">
        <f t="shared" si="859"/>
        <v>◄</v>
      </c>
      <c r="T1543" s="22"/>
      <c r="U1543" s="21"/>
      <c r="V1543" s="20"/>
      <c r="W1543" s="19"/>
      <c r="X1543" s="18">
        <f t="shared" si="860"/>
        <v>0</v>
      </c>
      <c r="Y1543" s="17">
        <f t="shared" si="861"/>
        <v>0</v>
      </c>
      <c r="Z1543" s="16"/>
      <c r="AA1543" s="15">
        <f t="shared" si="862"/>
        <v>0</v>
      </c>
      <c r="AB1543" s="14">
        <f t="shared" si="863"/>
        <v>0</v>
      </c>
      <c r="AC1543" s="12"/>
      <c r="AD1543" s="13"/>
      <c r="AE1543" s="12"/>
      <c r="AF1543" s="11"/>
      <c r="AG1543" s="11"/>
      <c r="AH1543" s="5" t="s">
        <v>0</v>
      </c>
      <c r="AI1543" s="4"/>
    </row>
    <row r="1544" spans="1:35" ht="15" customHeight="1" x14ac:dyDescent="0.25">
      <c r="A1544" s="221"/>
      <c r="B1544" s="240"/>
      <c r="C1544" s="281" t="s">
        <v>544</v>
      </c>
      <c r="D1544" s="275">
        <v>43029</v>
      </c>
      <c r="E1544" s="276">
        <v>1.1299999999999999</v>
      </c>
      <c r="F1544" s="388" t="s">
        <v>489</v>
      </c>
      <c r="G1544" s="227"/>
      <c r="H1544" s="227"/>
      <c r="I1544" s="227"/>
      <c r="J1544" s="274">
        <v>4724</v>
      </c>
      <c r="K1544" s="323" t="s">
        <v>539</v>
      </c>
      <c r="L1544" s="26"/>
      <c r="M1544" s="25"/>
      <c r="N1544" s="23" t="str">
        <f t="shared" si="856"/>
        <v/>
      </c>
      <c r="O1544" s="23" t="str">
        <f t="shared" si="857"/>
        <v>◄</v>
      </c>
      <c r="P1544" s="24"/>
      <c r="Q1544" s="21"/>
      <c r="R1544" s="23" t="str">
        <f t="shared" si="858"/>
        <v/>
      </c>
      <c r="S1544" s="23" t="str">
        <f t="shared" si="859"/>
        <v>◄</v>
      </c>
      <c r="T1544" s="22"/>
      <c r="U1544" s="21"/>
      <c r="V1544" s="20"/>
      <c r="W1544" s="19"/>
      <c r="X1544" s="18">
        <f t="shared" si="860"/>
        <v>0</v>
      </c>
      <c r="Y1544" s="17">
        <f t="shared" si="861"/>
        <v>0</v>
      </c>
      <c r="Z1544" s="16"/>
      <c r="AA1544" s="15">
        <f t="shared" si="862"/>
        <v>0</v>
      </c>
      <c r="AB1544" s="14">
        <f t="shared" si="863"/>
        <v>0</v>
      </c>
      <c r="AC1544" s="12"/>
      <c r="AD1544" s="13"/>
      <c r="AE1544" s="12"/>
      <c r="AF1544" s="11"/>
      <c r="AG1544" s="11"/>
      <c r="AH1544" s="5" t="s">
        <v>0</v>
      </c>
      <c r="AI1544" s="4"/>
    </row>
    <row r="1545" spans="1:35" ht="15" customHeight="1" x14ac:dyDescent="0.25">
      <c r="A1545" s="221"/>
      <c r="B1545" s="240"/>
      <c r="C1545" s="281" t="s">
        <v>543</v>
      </c>
      <c r="D1545" s="275">
        <v>43029</v>
      </c>
      <c r="E1545" s="276">
        <v>1.1299999999999999</v>
      </c>
      <c r="F1545" s="388" t="s">
        <v>489</v>
      </c>
      <c r="G1545" s="227"/>
      <c r="H1545" s="227"/>
      <c r="I1545" s="227"/>
      <c r="J1545" s="274">
        <v>4724</v>
      </c>
      <c r="K1545" s="323" t="s">
        <v>537</v>
      </c>
      <c r="L1545" s="26"/>
      <c r="M1545" s="25"/>
      <c r="N1545" s="23" t="str">
        <f t="shared" si="856"/>
        <v/>
      </c>
      <c r="O1545" s="23" t="str">
        <f t="shared" si="857"/>
        <v>◄</v>
      </c>
      <c r="P1545" s="24"/>
      <c r="Q1545" s="21"/>
      <c r="R1545" s="23" t="str">
        <f t="shared" si="858"/>
        <v/>
      </c>
      <c r="S1545" s="23" t="str">
        <f t="shared" si="859"/>
        <v>◄</v>
      </c>
      <c r="T1545" s="22"/>
      <c r="U1545" s="21"/>
      <c r="V1545" s="20"/>
      <c r="W1545" s="19"/>
      <c r="X1545" s="18">
        <f t="shared" si="860"/>
        <v>0</v>
      </c>
      <c r="Y1545" s="17">
        <f t="shared" si="861"/>
        <v>0</v>
      </c>
      <c r="Z1545" s="16"/>
      <c r="AA1545" s="15">
        <f t="shared" si="862"/>
        <v>0</v>
      </c>
      <c r="AB1545" s="14">
        <f t="shared" si="863"/>
        <v>0</v>
      </c>
      <c r="AC1545" s="12"/>
      <c r="AD1545" s="13"/>
      <c r="AE1545" s="12"/>
      <c r="AF1545" s="11"/>
      <c r="AG1545" s="11"/>
      <c r="AH1545" s="5" t="s">
        <v>0</v>
      </c>
      <c r="AI1545" s="4"/>
    </row>
    <row r="1546" spans="1:35" ht="15" customHeight="1" x14ac:dyDescent="0.25">
      <c r="A1546" s="221"/>
      <c r="B1546" s="240"/>
      <c r="C1546" s="281" t="s">
        <v>542</v>
      </c>
      <c r="D1546" s="275">
        <v>43029</v>
      </c>
      <c r="E1546" s="276">
        <v>1.1299999999999999</v>
      </c>
      <c r="F1546" s="388" t="s">
        <v>489</v>
      </c>
      <c r="G1546" s="227"/>
      <c r="H1546" s="227"/>
      <c r="I1546" s="227"/>
      <c r="J1546" s="274">
        <v>4726</v>
      </c>
      <c r="K1546" s="323" t="s">
        <v>541</v>
      </c>
      <c r="L1546" s="26"/>
      <c r="M1546" s="25"/>
      <c r="N1546" s="23" t="str">
        <f t="shared" si="856"/>
        <v/>
      </c>
      <c r="O1546" s="23" t="str">
        <f t="shared" si="857"/>
        <v>◄</v>
      </c>
      <c r="P1546" s="24"/>
      <c r="Q1546" s="21"/>
      <c r="R1546" s="23" t="str">
        <f t="shared" si="858"/>
        <v/>
      </c>
      <c r="S1546" s="23" t="str">
        <f t="shared" si="859"/>
        <v>◄</v>
      </c>
      <c r="T1546" s="22"/>
      <c r="U1546" s="21"/>
      <c r="V1546" s="20"/>
      <c r="W1546" s="19"/>
      <c r="X1546" s="18">
        <f t="shared" si="860"/>
        <v>0</v>
      </c>
      <c r="Y1546" s="17">
        <f t="shared" si="861"/>
        <v>0</v>
      </c>
      <c r="Z1546" s="16"/>
      <c r="AA1546" s="15">
        <f t="shared" si="862"/>
        <v>0</v>
      </c>
      <c r="AB1546" s="14">
        <f t="shared" si="863"/>
        <v>0</v>
      </c>
      <c r="AC1546" s="12"/>
      <c r="AD1546" s="13"/>
      <c r="AE1546" s="12"/>
      <c r="AF1546" s="11"/>
      <c r="AG1546" s="11"/>
      <c r="AH1546" s="5" t="s">
        <v>0</v>
      </c>
      <c r="AI1546" s="4"/>
    </row>
    <row r="1547" spans="1:35" ht="15" customHeight="1" x14ac:dyDescent="0.25">
      <c r="A1547" s="221"/>
      <c r="B1547" s="240"/>
      <c r="C1547" s="281" t="s">
        <v>540</v>
      </c>
      <c r="D1547" s="275">
        <v>43029</v>
      </c>
      <c r="E1547" s="276">
        <v>1.1299999999999999</v>
      </c>
      <c r="F1547" s="388" t="s">
        <v>489</v>
      </c>
      <c r="G1547" s="227"/>
      <c r="H1547" s="227"/>
      <c r="I1547" s="227"/>
      <c r="J1547" s="274">
        <v>4726</v>
      </c>
      <c r="K1547" s="323" t="s">
        <v>539</v>
      </c>
      <c r="L1547" s="26"/>
      <c r="M1547" s="25"/>
      <c r="N1547" s="23" t="str">
        <f t="shared" si="856"/>
        <v/>
      </c>
      <c r="O1547" s="23" t="str">
        <f t="shared" si="857"/>
        <v>◄</v>
      </c>
      <c r="P1547" s="24"/>
      <c r="Q1547" s="21"/>
      <c r="R1547" s="23" t="str">
        <f t="shared" si="858"/>
        <v/>
      </c>
      <c r="S1547" s="23" t="str">
        <f t="shared" si="859"/>
        <v>◄</v>
      </c>
      <c r="T1547" s="22"/>
      <c r="U1547" s="21"/>
      <c r="V1547" s="20"/>
      <c r="W1547" s="19"/>
      <c r="X1547" s="18">
        <f t="shared" si="860"/>
        <v>0</v>
      </c>
      <c r="Y1547" s="17">
        <f t="shared" si="861"/>
        <v>0</v>
      </c>
      <c r="Z1547" s="16"/>
      <c r="AA1547" s="15">
        <f t="shared" si="862"/>
        <v>0</v>
      </c>
      <c r="AB1547" s="14">
        <f t="shared" si="863"/>
        <v>0</v>
      </c>
      <c r="AC1547" s="12"/>
      <c r="AD1547" s="13"/>
      <c r="AE1547" s="12"/>
      <c r="AF1547" s="11"/>
      <c r="AG1547" s="11"/>
      <c r="AH1547" s="5" t="s">
        <v>0</v>
      </c>
      <c r="AI1547" s="4"/>
    </row>
    <row r="1548" spans="1:35" ht="15" customHeight="1" x14ac:dyDescent="0.25">
      <c r="A1548" s="221"/>
      <c r="B1548" s="240"/>
      <c r="C1548" s="281" t="s">
        <v>538</v>
      </c>
      <c r="D1548" s="275">
        <v>43029</v>
      </c>
      <c r="E1548" s="276">
        <v>1.1299999999999999</v>
      </c>
      <c r="F1548" s="388" t="s">
        <v>489</v>
      </c>
      <c r="G1548" s="227"/>
      <c r="H1548" s="227"/>
      <c r="I1548" s="227"/>
      <c r="J1548" s="274">
        <v>4726</v>
      </c>
      <c r="K1548" s="323" t="s">
        <v>537</v>
      </c>
      <c r="L1548" s="26"/>
      <c r="M1548" s="25"/>
      <c r="N1548" s="23" t="str">
        <f t="shared" si="856"/>
        <v/>
      </c>
      <c r="O1548" s="23" t="str">
        <f t="shared" si="857"/>
        <v>◄</v>
      </c>
      <c r="P1548" s="24"/>
      <c r="Q1548" s="21"/>
      <c r="R1548" s="23" t="str">
        <f t="shared" si="858"/>
        <v/>
      </c>
      <c r="S1548" s="23" t="str">
        <f t="shared" si="859"/>
        <v>◄</v>
      </c>
      <c r="T1548" s="22"/>
      <c r="U1548" s="21"/>
      <c r="V1548" s="20"/>
      <c r="W1548" s="19"/>
      <c r="X1548" s="18">
        <f t="shared" si="860"/>
        <v>0</v>
      </c>
      <c r="Y1548" s="17">
        <f t="shared" si="861"/>
        <v>0</v>
      </c>
      <c r="Z1548" s="16"/>
      <c r="AA1548" s="15">
        <f t="shared" si="862"/>
        <v>0</v>
      </c>
      <c r="AB1548" s="14">
        <f t="shared" si="863"/>
        <v>0</v>
      </c>
      <c r="AC1548" s="12"/>
      <c r="AD1548" s="13"/>
      <c r="AE1548" s="12"/>
      <c r="AF1548" s="11"/>
      <c r="AG1548" s="11"/>
      <c r="AH1548" s="5" t="s">
        <v>0</v>
      </c>
      <c r="AI1548" s="4"/>
    </row>
    <row r="1549" spans="1:35" ht="15" customHeight="1" thickBot="1" x14ac:dyDescent="0.3">
      <c r="A1549" s="221"/>
      <c r="B1549" s="232" t="s">
        <v>536</v>
      </c>
      <c r="C1549" s="281"/>
      <c r="D1549" s="275">
        <v>43029</v>
      </c>
      <c r="E1549" s="276">
        <v>5.6499999999999995</v>
      </c>
      <c r="F1549" s="388" t="s">
        <v>489</v>
      </c>
      <c r="G1549" s="227"/>
      <c r="H1549" s="227"/>
      <c r="I1549" s="227"/>
      <c r="J1549" s="227"/>
      <c r="K1549" s="317" t="s">
        <v>535</v>
      </c>
      <c r="L1549" s="26"/>
      <c r="M1549" s="25"/>
      <c r="N1549" s="23" t="str">
        <f t="shared" si="856"/>
        <v/>
      </c>
      <c r="O1549" s="23" t="str">
        <f t="shared" si="857"/>
        <v>◄</v>
      </c>
      <c r="P1549" s="24"/>
      <c r="Q1549" s="21"/>
      <c r="R1549" s="23" t="str">
        <f t="shared" si="858"/>
        <v/>
      </c>
      <c r="S1549" s="23" t="str">
        <f t="shared" si="859"/>
        <v>◄</v>
      </c>
      <c r="T1549" s="22"/>
      <c r="U1549" s="21"/>
      <c r="V1549" s="20"/>
      <c r="W1549" s="19"/>
      <c r="X1549" s="18">
        <f t="shared" si="860"/>
        <v>0</v>
      </c>
      <c r="Y1549" s="17">
        <f t="shared" si="861"/>
        <v>0</v>
      </c>
      <c r="Z1549" s="16"/>
      <c r="AA1549" s="15">
        <f t="shared" si="862"/>
        <v>0</v>
      </c>
      <c r="AB1549" s="14">
        <f t="shared" si="863"/>
        <v>0</v>
      </c>
      <c r="AC1549" s="12"/>
      <c r="AD1549" s="13"/>
      <c r="AE1549" s="12"/>
      <c r="AF1549" s="11"/>
      <c r="AG1549" s="11"/>
      <c r="AH1549" s="5" t="s">
        <v>0</v>
      </c>
      <c r="AI1549" s="4"/>
    </row>
    <row r="1550" spans="1:35" ht="15" customHeight="1" thickTop="1" thickBot="1" x14ac:dyDescent="0.25">
      <c r="A1550" s="214">
        <f>ROWS(A1551:A1563)-1</f>
        <v>12</v>
      </c>
      <c r="B1550" s="334" t="s">
        <v>534</v>
      </c>
      <c r="C1550" s="335"/>
      <c r="D1550" s="335"/>
      <c r="E1550" s="335"/>
      <c r="F1550" s="335"/>
      <c r="G1550" s="335"/>
      <c r="H1550" s="335"/>
      <c r="I1550" s="335"/>
      <c r="J1550" s="335"/>
      <c r="K1550" s="333"/>
      <c r="L1550" s="6">
        <v>43029</v>
      </c>
      <c r="M1550" s="9" t="s">
        <v>533</v>
      </c>
      <c r="N1550" s="23"/>
      <c r="O1550" s="33" t="str">
        <f>IF(COUNTIF(N1551:N1563,"?")&gt;0,"?",IF(AND(P1550="◄",Q1550="►"),"◄►",IF(P1550="◄","◄",IF(Q1550="►","►",""))))</f>
        <v>◄</v>
      </c>
      <c r="P1550" s="32" t="str">
        <f>IF(SUM(P1551:P1563)+1=ROWS(P1551:P1563)-COUNTIF(P1551:P1563,"-"),"","◄")</f>
        <v>◄</v>
      </c>
      <c r="Q1550" s="31" t="str">
        <f>IF(SUM(Q1551:Q1563)&gt;0,"►","")</f>
        <v/>
      </c>
      <c r="R1550" s="23"/>
      <c r="S1550" s="33" t="str">
        <f>IF(COUNTIF(R1551:R1563,"?")&gt;0,"?",IF(AND(T1550="◄",U1550="►"),"◄►",IF(T1550="◄","◄",IF(U1550="►","►",""))))</f>
        <v>◄</v>
      </c>
      <c r="T1550" s="32" t="str">
        <f>IF(SUM(T1551:T1563)+1=ROWS(T1551:T1563)-COUNTIF(T1551:T1563,"-"),"","◄")</f>
        <v>◄</v>
      </c>
      <c r="U1550" s="31" t="str">
        <f>IF(SUM(U1551:U1563)&gt;0,"►","")</f>
        <v/>
      </c>
      <c r="V1550" s="10">
        <f>ROWS(V1551:V1563)-1</f>
        <v>12</v>
      </c>
      <c r="W1550" s="30">
        <f>SUM(W1551:W1563)-W1563</f>
        <v>0</v>
      </c>
      <c r="X1550" s="29" t="s">
        <v>17</v>
      </c>
      <c r="Y1550" s="28"/>
      <c r="Z1550" s="30">
        <f>SUM(Z1551:Z1563)-Z1563</f>
        <v>0</v>
      </c>
      <c r="AA1550" s="29" t="s">
        <v>17</v>
      </c>
      <c r="AB1550" s="28"/>
      <c r="AC1550" s="12"/>
      <c r="AD1550" s="13"/>
      <c r="AE1550" s="12"/>
      <c r="AF1550" s="11"/>
      <c r="AG1550" s="11"/>
      <c r="AH1550" s="5" t="s">
        <v>0</v>
      </c>
      <c r="AI1550" s="4"/>
    </row>
    <row r="1551" spans="1:35" ht="15" customHeight="1" x14ac:dyDescent="0.25">
      <c r="A1551" s="221"/>
      <c r="B1551" s="240"/>
      <c r="C1551" s="274" t="s">
        <v>532</v>
      </c>
      <c r="D1551" s="275">
        <v>43029</v>
      </c>
      <c r="E1551" s="276">
        <v>0.74</v>
      </c>
      <c r="F1551" s="388" t="s">
        <v>13</v>
      </c>
      <c r="G1551" s="227"/>
      <c r="H1551" s="227"/>
      <c r="I1551" s="227"/>
      <c r="J1551" s="227"/>
      <c r="K1551" s="315" t="s">
        <v>531</v>
      </c>
      <c r="L1551" s="26"/>
      <c r="M1551" s="25"/>
      <c r="N1551" s="23" t="str">
        <f t="shared" ref="N1551:N1562" si="864">IF(O1551="?","?","")</f>
        <v/>
      </c>
      <c r="O1551" s="23" t="str">
        <f t="shared" ref="O1551:O1562" si="865">IF(AND(P1551="",Q1551&gt;0),"?",IF(P1551="","◄",IF(Q1551&gt;=1,"►","")))</f>
        <v>◄</v>
      </c>
      <c r="P1551" s="24"/>
      <c r="Q1551" s="21"/>
      <c r="R1551" s="23" t="str">
        <f t="shared" ref="R1551:R1562" si="866">IF(S1551="?","?","")</f>
        <v/>
      </c>
      <c r="S1551" s="23" t="str">
        <f t="shared" ref="S1551:S1562" si="867">IF(AND(T1551="",U1551&gt;0),"?",IF(T1551="","◄",IF(U1551&gt;=1,"►","")))</f>
        <v>◄</v>
      </c>
      <c r="T1551" s="22"/>
      <c r="U1551" s="21"/>
      <c r="V1551" s="20"/>
      <c r="W1551" s="19"/>
      <c r="X1551" s="18">
        <f t="shared" ref="X1551:X1562" si="868">(P1551*W1551)</f>
        <v>0</v>
      </c>
      <c r="Y1551" s="17">
        <f t="shared" ref="Y1551:Y1562" si="869">(Q1551*X1551)</f>
        <v>0</v>
      </c>
      <c r="Z1551" s="16"/>
      <c r="AA1551" s="15">
        <f t="shared" ref="AA1551:AA1562" si="870">(T1551*Z1551)</f>
        <v>0</v>
      </c>
      <c r="AB1551" s="14">
        <f t="shared" ref="AB1551:AB1562" si="871">(U1551*AA1551)</f>
        <v>0</v>
      </c>
      <c r="AC1551" s="12"/>
      <c r="AD1551" s="13"/>
      <c r="AE1551" s="12"/>
      <c r="AF1551" s="11"/>
      <c r="AG1551" s="11"/>
      <c r="AH1551" s="5" t="s">
        <v>0</v>
      </c>
      <c r="AI1551" s="4"/>
    </row>
    <row r="1552" spans="1:35" ht="15" customHeight="1" x14ac:dyDescent="0.25">
      <c r="A1552" s="221"/>
      <c r="B1552" s="240"/>
      <c r="C1552" s="274">
        <v>4728</v>
      </c>
      <c r="D1552" s="275">
        <v>43029</v>
      </c>
      <c r="E1552" s="276">
        <v>0.74</v>
      </c>
      <c r="F1552" s="388" t="s">
        <v>13</v>
      </c>
      <c r="G1552" s="227"/>
      <c r="H1552" s="227"/>
      <c r="I1552" s="227"/>
      <c r="J1552" s="227"/>
      <c r="K1552" s="315" t="s">
        <v>530</v>
      </c>
      <c r="L1552" s="26"/>
      <c r="M1552" s="25"/>
      <c r="N1552" s="23" t="str">
        <f t="shared" si="864"/>
        <v/>
      </c>
      <c r="O1552" s="23" t="str">
        <f t="shared" si="865"/>
        <v>◄</v>
      </c>
      <c r="P1552" s="24"/>
      <c r="Q1552" s="21"/>
      <c r="R1552" s="23" t="str">
        <f t="shared" si="866"/>
        <v/>
      </c>
      <c r="S1552" s="23" t="str">
        <f t="shared" si="867"/>
        <v>◄</v>
      </c>
      <c r="T1552" s="22"/>
      <c r="U1552" s="21"/>
      <c r="V1552" s="20"/>
      <c r="W1552" s="19"/>
      <c r="X1552" s="18">
        <f t="shared" si="868"/>
        <v>0</v>
      </c>
      <c r="Y1552" s="17">
        <f t="shared" si="869"/>
        <v>0</v>
      </c>
      <c r="Z1552" s="16"/>
      <c r="AA1552" s="15">
        <f t="shared" si="870"/>
        <v>0</v>
      </c>
      <c r="AB1552" s="14">
        <f t="shared" si="871"/>
        <v>0</v>
      </c>
      <c r="AC1552" s="12"/>
      <c r="AD1552" s="13"/>
      <c r="AE1552" s="12"/>
      <c r="AF1552" s="11"/>
      <c r="AG1552" s="11"/>
      <c r="AH1552" s="5" t="s">
        <v>0</v>
      </c>
      <c r="AI1552" s="4"/>
    </row>
    <row r="1553" spans="1:35" ht="15" customHeight="1" x14ac:dyDescent="0.25">
      <c r="A1553" s="221"/>
      <c r="B1553" s="240"/>
      <c r="C1553" s="274">
        <v>4729</v>
      </c>
      <c r="D1553" s="275">
        <v>43029</v>
      </c>
      <c r="E1553" s="276">
        <v>0.74</v>
      </c>
      <c r="F1553" s="388" t="s">
        <v>13</v>
      </c>
      <c r="G1553" s="227"/>
      <c r="H1553" s="227"/>
      <c r="I1553" s="227"/>
      <c r="J1553" s="227"/>
      <c r="K1553" s="315" t="s">
        <v>529</v>
      </c>
      <c r="L1553" s="26"/>
      <c r="M1553" s="25"/>
      <c r="N1553" s="23" t="str">
        <f t="shared" si="864"/>
        <v/>
      </c>
      <c r="O1553" s="23" t="str">
        <f t="shared" si="865"/>
        <v>◄</v>
      </c>
      <c r="P1553" s="24"/>
      <c r="Q1553" s="21"/>
      <c r="R1553" s="23" t="str">
        <f t="shared" si="866"/>
        <v/>
      </c>
      <c r="S1553" s="23" t="str">
        <f t="shared" si="867"/>
        <v>◄</v>
      </c>
      <c r="T1553" s="22"/>
      <c r="U1553" s="21"/>
      <c r="V1553" s="20"/>
      <c r="W1553" s="19"/>
      <c r="X1553" s="18">
        <f t="shared" si="868"/>
        <v>0</v>
      </c>
      <c r="Y1553" s="17">
        <f t="shared" si="869"/>
        <v>0</v>
      </c>
      <c r="Z1553" s="16"/>
      <c r="AA1553" s="15">
        <f t="shared" si="870"/>
        <v>0</v>
      </c>
      <c r="AB1553" s="14">
        <f t="shared" si="871"/>
        <v>0</v>
      </c>
      <c r="AC1553" s="12"/>
      <c r="AD1553" s="13"/>
      <c r="AE1553" s="12"/>
      <c r="AF1553" s="11"/>
      <c r="AG1553" s="11"/>
      <c r="AH1553" s="5" t="s">
        <v>0</v>
      </c>
      <c r="AI1553" s="4"/>
    </row>
    <row r="1554" spans="1:35" ht="15" customHeight="1" x14ac:dyDescent="0.25">
      <c r="A1554" s="221"/>
      <c r="B1554" s="240"/>
      <c r="C1554" s="274">
        <v>4730</v>
      </c>
      <c r="D1554" s="275">
        <v>43029</v>
      </c>
      <c r="E1554" s="276">
        <v>0.74</v>
      </c>
      <c r="F1554" s="388" t="s">
        <v>13</v>
      </c>
      <c r="G1554" s="227"/>
      <c r="H1554" s="227"/>
      <c r="I1554" s="227"/>
      <c r="J1554" s="227"/>
      <c r="K1554" s="315" t="s">
        <v>528</v>
      </c>
      <c r="L1554" s="26"/>
      <c r="M1554" s="25"/>
      <c r="N1554" s="23" t="str">
        <f t="shared" si="864"/>
        <v/>
      </c>
      <c r="O1554" s="23" t="str">
        <f t="shared" si="865"/>
        <v>◄</v>
      </c>
      <c r="P1554" s="24"/>
      <c r="Q1554" s="21"/>
      <c r="R1554" s="23" t="str">
        <f t="shared" si="866"/>
        <v/>
      </c>
      <c r="S1554" s="23" t="str">
        <f t="shared" si="867"/>
        <v>◄</v>
      </c>
      <c r="T1554" s="22"/>
      <c r="U1554" s="21"/>
      <c r="V1554" s="20"/>
      <c r="W1554" s="19"/>
      <c r="X1554" s="18">
        <f t="shared" si="868"/>
        <v>0</v>
      </c>
      <c r="Y1554" s="17">
        <f t="shared" si="869"/>
        <v>0</v>
      </c>
      <c r="Z1554" s="16"/>
      <c r="AA1554" s="15">
        <f t="shared" si="870"/>
        <v>0</v>
      </c>
      <c r="AB1554" s="14">
        <f t="shared" si="871"/>
        <v>0</v>
      </c>
      <c r="AC1554" s="12"/>
      <c r="AD1554" s="13"/>
      <c r="AE1554" s="12"/>
      <c r="AF1554" s="11"/>
      <c r="AG1554" s="11"/>
      <c r="AH1554" s="5" t="s">
        <v>0</v>
      </c>
      <c r="AI1554" s="4"/>
    </row>
    <row r="1555" spans="1:35" ht="15" customHeight="1" x14ac:dyDescent="0.25">
      <c r="A1555" s="221"/>
      <c r="B1555" s="240"/>
      <c r="C1555" s="274">
        <v>4731</v>
      </c>
      <c r="D1555" s="275">
        <v>43029</v>
      </c>
      <c r="E1555" s="276">
        <v>0.74</v>
      </c>
      <c r="F1555" s="388" t="s">
        <v>13</v>
      </c>
      <c r="G1555" s="227"/>
      <c r="H1555" s="227"/>
      <c r="I1555" s="227"/>
      <c r="J1555" s="227"/>
      <c r="K1555" s="315" t="s">
        <v>527</v>
      </c>
      <c r="L1555" s="26"/>
      <c r="M1555" s="25"/>
      <c r="N1555" s="23" t="str">
        <f t="shared" si="864"/>
        <v/>
      </c>
      <c r="O1555" s="23" t="str">
        <f t="shared" si="865"/>
        <v>◄</v>
      </c>
      <c r="P1555" s="24"/>
      <c r="Q1555" s="21"/>
      <c r="R1555" s="23" t="str">
        <f t="shared" si="866"/>
        <v/>
      </c>
      <c r="S1555" s="23" t="str">
        <f t="shared" si="867"/>
        <v>◄</v>
      </c>
      <c r="T1555" s="22"/>
      <c r="U1555" s="21"/>
      <c r="V1555" s="20"/>
      <c r="W1555" s="19"/>
      <c r="X1555" s="18">
        <f t="shared" si="868"/>
        <v>0</v>
      </c>
      <c r="Y1555" s="17">
        <f t="shared" si="869"/>
        <v>0</v>
      </c>
      <c r="Z1555" s="16"/>
      <c r="AA1555" s="15">
        <f t="shared" si="870"/>
        <v>0</v>
      </c>
      <c r="AB1555" s="14">
        <f t="shared" si="871"/>
        <v>0</v>
      </c>
      <c r="AC1555" s="12"/>
      <c r="AD1555" s="13"/>
      <c r="AE1555" s="12"/>
      <c r="AF1555" s="11"/>
      <c r="AG1555" s="11"/>
      <c r="AH1555" s="5" t="s">
        <v>0</v>
      </c>
      <c r="AI1555" s="4"/>
    </row>
    <row r="1556" spans="1:35" ht="15" customHeight="1" x14ac:dyDescent="0.25">
      <c r="A1556" s="221"/>
      <c r="B1556" s="240"/>
      <c r="C1556" s="274">
        <v>4732</v>
      </c>
      <c r="D1556" s="275">
        <v>43029</v>
      </c>
      <c r="E1556" s="276">
        <v>0.74</v>
      </c>
      <c r="F1556" s="388" t="s">
        <v>13</v>
      </c>
      <c r="G1556" s="227"/>
      <c r="H1556" s="227"/>
      <c r="I1556" s="227"/>
      <c r="J1556" s="227"/>
      <c r="K1556" s="315" t="s">
        <v>526</v>
      </c>
      <c r="L1556" s="26"/>
      <c r="M1556" s="25"/>
      <c r="N1556" s="23" t="str">
        <f t="shared" si="864"/>
        <v/>
      </c>
      <c r="O1556" s="23" t="str">
        <f t="shared" si="865"/>
        <v>◄</v>
      </c>
      <c r="P1556" s="24"/>
      <c r="Q1556" s="21"/>
      <c r="R1556" s="23" t="str">
        <f t="shared" si="866"/>
        <v/>
      </c>
      <c r="S1556" s="23" t="str">
        <f t="shared" si="867"/>
        <v>◄</v>
      </c>
      <c r="T1556" s="22"/>
      <c r="U1556" s="21"/>
      <c r="V1556" s="20"/>
      <c r="W1556" s="19"/>
      <c r="X1556" s="18">
        <f t="shared" si="868"/>
        <v>0</v>
      </c>
      <c r="Y1556" s="17">
        <f t="shared" si="869"/>
        <v>0</v>
      </c>
      <c r="Z1556" s="16"/>
      <c r="AA1556" s="15">
        <f t="shared" si="870"/>
        <v>0</v>
      </c>
      <c r="AB1556" s="14">
        <f t="shared" si="871"/>
        <v>0</v>
      </c>
      <c r="AC1556" s="12"/>
      <c r="AD1556" s="13"/>
      <c r="AE1556" s="12"/>
      <c r="AF1556" s="11"/>
      <c r="AG1556" s="11"/>
      <c r="AH1556" s="5" t="s">
        <v>0</v>
      </c>
      <c r="AI1556" s="4"/>
    </row>
    <row r="1557" spans="1:35" ht="15" customHeight="1" x14ac:dyDescent="0.25">
      <c r="A1557" s="221"/>
      <c r="B1557" s="240"/>
      <c r="C1557" s="274">
        <v>4733</v>
      </c>
      <c r="D1557" s="275">
        <v>43029</v>
      </c>
      <c r="E1557" s="276">
        <v>0.74</v>
      </c>
      <c r="F1557" s="388" t="s">
        <v>13</v>
      </c>
      <c r="G1557" s="227"/>
      <c r="H1557" s="227"/>
      <c r="I1557" s="227"/>
      <c r="J1557" s="227"/>
      <c r="K1557" s="315" t="s">
        <v>525</v>
      </c>
      <c r="L1557" s="26"/>
      <c r="M1557" s="25"/>
      <c r="N1557" s="23" t="str">
        <f t="shared" si="864"/>
        <v/>
      </c>
      <c r="O1557" s="23" t="str">
        <f t="shared" si="865"/>
        <v>◄</v>
      </c>
      <c r="P1557" s="24"/>
      <c r="Q1557" s="21"/>
      <c r="R1557" s="23" t="str">
        <f t="shared" si="866"/>
        <v/>
      </c>
      <c r="S1557" s="23" t="str">
        <f t="shared" si="867"/>
        <v>◄</v>
      </c>
      <c r="T1557" s="22"/>
      <c r="U1557" s="21"/>
      <c r="V1557" s="20"/>
      <c r="W1557" s="19"/>
      <c r="X1557" s="18">
        <f t="shared" si="868"/>
        <v>0</v>
      </c>
      <c r="Y1557" s="17">
        <f t="shared" si="869"/>
        <v>0</v>
      </c>
      <c r="Z1557" s="16"/>
      <c r="AA1557" s="15">
        <f t="shared" si="870"/>
        <v>0</v>
      </c>
      <c r="AB1557" s="14">
        <f t="shared" si="871"/>
        <v>0</v>
      </c>
      <c r="AC1557" s="12"/>
      <c r="AD1557" s="13"/>
      <c r="AE1557" s="12"/>
      <c r="AF1557" s="11"/>
      <c r="AG1557" s="11"/>
      <c r="AH1557" s="5" t="s">
        <v>0</v>
      </c>
      <c r="AI1557" s="4"/>
    </row>
    <row r="1558" spans="1:35" ht="15" customHeight="1" x14ac:dyDescent="0.25">
      <c r="A1558" s="221"/>
      <c r="B1558" s="240"/>
      <c r="C1558" s="274">
        <v>4734</v>
      </c>
      <c r="D1558" s="275">
        <v>43029</v>
      </c>
      <c r="E1558" s="276">
        <v>0.74</v>
      </c>
      <c r="F1558" s="388" t="s">
        <v>13</v>
      </c>
      <c r="G1558" s="227"/>
      <c r="H1558" s="227"/>
      <c r="I1558" s="227"/>
      <c r="J1558" s="227"/>
      <c r="K1558" s="315" t="s">
        <v>524</v>
      </c>
      <c r="L1558" s="26"/>
      <c r="M1558" s="25"/>
      <c r="N1558" s="23" t="str">
        <f t="shared" si="864"/>
        <v/>
      </c>
      <c r="O1558" s="23" t="str">
        <f t="shared" si="865"/>
        <v>◄</v>
      </c>
      <c r="P1558" s="24"/>
      <c r="Q1558" s="21"/>
      <c r="R1558" s="23" t="str">
        <f t="shared" si="866"/>
        <v/>
      </c>
      <c r="S1558" s="23" t="str">
        <f t="shared" si="867"/>
        <v>◄</v>
      </c>
      <c r="T1558" s="22"/>
      <c r="U1558" s="21"/>
      <c r="V1558" s="20"/>
      <c r="W1558" s="19"/>
      <c r="X1558" s="18">
        <f t="shared" si="868"/>
        <v>0</v>
      </c>
      <c r="Y1558" s="17">
        <f t="shared" si="869"/>
        <v>0</v>
      </c>
      <c r="Z1558" s="16"/>
      <c r="AA1558" s="15">
        <f t="shared" si="870"/>
        <v>0</v>
      </c>
      <c r="AB1558" s="14">
        <f t="shared" si="871"/>
        <v>0</v>
      </c>
      <c r="AC1558" s="12"/>
      <c r="AD1558" s="13"/>
      <c r="AE1558" s="12"/>
      <c r="AF1558" s="11"/>
      <c r="AG1558" s="11"/>
      <c r="AH1558" s="5" t="s">
        <v>0</v>
      </c>
      <c r="AI1558" s="4"/>
    </row>
    <row r="1559" spans="1:35" ht="15" customHeight="1" x14ac:dyDescent="0.25">
      <c r="A1559" s="221"/>
      <c r="B1559" s="240"/>
      <c r="C1559" s="274">
        <v>4735</v>
      </c>
      <c r="D1559" s="275">
        <v>43029</v>
      </c>
      <c r="E1559" s="276">
        <v>0.74</v>
      </c>
      <c r="F1559" s="388" t="s">
        <v>13</v>
      </c>
      <c r="G1559" s="227"/>
      <c r="H1559" s="227"/>
      <c r="I1559" s="227"/>
      <c r="J1559" s="227"/>
      <c r="K1559" s="315" t="s">
        <v>523</v>
      </c>
      <c r="L1559" s="26"/>
      <c r="M1559" s="25"/>
      <c r="N1559" s="23" t="str">
        <f t="shared" si="864"/>
        <v/>
      </c>
      <c r="O1559" s="23" t="str">
        <f t="shared" si="865"/>
        <v>◄</v>
      </c>
      <c r="P1559" s="24"/>
      <c r="Q1559" s="21"/>
      <c r="R1559" s="23" t="str">
        <f t="shared" si="866"/>
        <v/>
      </c>
      <c r="S1559" s="23" t="str">
        <f t="shared" si="867"/>
        <v>◄</v>
      </c>
      <c r="T1559" s="22"/>
      <c r="U1559" s="21"/>
      <c r="V1559" s="20"/>
      <c r="W1559" s="19"/>
      <c r="X1559" s="18">
        <f t="shared" si="868"/>
        <v>0</v>
      </c>
      <c r="Y1559" s="17">
        <f t="shared" si="869"/>
        <v>0</v>
      </c>
      <c r="Z1559" s="16"/>
      <c r="AA1559" s="15">
        <f t="shared" si="870"/>
        <v>0</v>
      </c>
      <c r="AB1559" s="14">
        <f t="shared" si="871"/>
        <v>0</v>
      </c>
      <c r="AC1559" s="12"/>
      <c r="AD1559" s="13"/>
      <c r="AE1559" s="12"/>
      <c r="AF1559" s="11"/>
      <c r="AG1559" s="11"/>
      <c r="AH1559" s="5" t="s">
        <v>0</v>
      </c>
      <c r="AI1559" s="4"/>
    </row>
    <row r="1560" spans="1:35" ht="15" customHeight="1" x14ac:dyDescent="0.25">
      <c r="A1560" s="221"/>
      <c r="B1560" s="240"/>
      <c r="C1560" s="281" t="s">
        <v>522</v>
      </c>
      <c r="D1560" s="275">
        <v>43029</v>
      </c>
      <c r="E1560" s="276">
        <v>1.48</v>
      </c>
      <c r="F1560" s="388" t="s">
        <v>13</v>
      </c>
      <c r="G1560" s="227"/>
      <c r="H1560" s="227"/>
      <c r="I1560" s="274">
        <v>4728</v>
      </c>
      <c r="J1560" s="274">
        <v>4729</v>
      </c>
      <c r="K1560" s="323" t="s">
        <v>324</v>
      </c>
      <c r="L1560" s="26"/>
      <c r="M1560" s="25"/>
      <c r="N1560" s="23" t="str">
        <f t="shared" si="864"/>
        <v/>
      </c>
      <c r="O1560" s="23" t="str">
        <f t="shared" si="865"/>
        <v>◄</v>
      </c>
      <c r="P1560" s="24"/>
      <c r="Q1560" s="21"/>
      <c r="R1560" s="23" t="str">
        <f t="shared" si="866"/>
        <v/>
      </c>
      <c r="S1560" s="23" t="str">
        <f t="shared" si="867"/>
        <v>◄</v>
      </c>
      <c r="T1560" s="22"/>
      <c r="U1560" s="21"/>
      <c r="V1560" s="20"/>
      <c r="W1560" s="19"/>
      <c r="X1560" s="18">
        <f t="shared" si="868"/>
        <v>0</v>
      </c>
      <c r="Y1560" s="17">
        <f t="shared" si="869"/>
        <v>0</v>
      </c>
      <c r="Z1560" s="16"/>
      <c r="AA1560" s="15">
        <f t="shared" si="870"/>
        <v>0</v>
      </c>
      <c r="AB1560" s="14">
        <f t="shared" si="871"/>
        <v>0</v>
      </c>
      <c r="AC1560" s="12"/>
      <c r="AD1560" s="13"/>
      <c r="AE1560" s="12"/>
      <c r="AF1560" s="11"/>
      <c r="AG1560" s="11"/>
      <c r="AH1560" s="5" t="s">
        <v>0</v>
      </c>
      <c r="AI1560" s="4"/>
    </row>
    <row r="1561" spans="1:35" ht="15" customHeight="1" x14ac:dyDescent="0.25">
      <c r="A1561" s="221"/>
      <c r="B1561" s="240"/>
      <c r="C1561" s="281" t="s">
        <v>521</v>
      </c>
      <c r="D1561" s="275">
        <v>43029</v>
      </c>
      <c r="E1561" s="276">
        <v>1.48</v>
      </c>
      <c r="F1561" s="388" t="s">
        <v>13</v>
      </c>
      <c r="G1561" s="227"/>
      <c r="H1561" s="227"/>
      <c r="I1561" s="274">
        <v>4733</v>
      </c>
      <c r="J1561" s="274">
        <v>4734</v>
      </c>
      <c r="K1561" s="323" t="s">
        <v>324</v>
      </c>
      <c r="L1561" s="26"/>
      <c r="M1561" s="25"/>
      <c r="N1561" s="23" t="str">
        <f t="shared" si="864"/>
        <v/>
      </c>
      <c r="O1561" s="23" t="str">
        <f t="shared" si="865"/>
        <v>◄</v>
      </c>
      <c r="P1561" s="24"/>
      <c r="Q1561" s="21"/>
      <c r="R1561" s="23" t="str">
        <f t="shared" si="866"/>
        <v/>
      </c>
      <c r="S1561" s="23" t="str">
        <f t="shared" si="867"/>
        <v>◄</v>
      </c>
      <c r="T1561" s="22"/>
      <c r="U1561" s="21"/>
      <c r="V1561" s="20"/>
      <c r="W1561" s="19"/>
      <c r="X1561" s="18">
        <f t="shared" si="868"/>
        <v>0</v>
      </c>
      <c r="Y1561" s="17">
        <f t="shared" si="869"/>
        <v>0</v>
      </c>
      <c r="Z1561" s="16"/>
      <c r="AA1561" s="15">
        <f t="shared" si="870"/>
        <v>0</v>
      </c>
      <c r="AB1561" s="14">
        <f t="shared" si="871"/>
        <v>0</v>
      </c>
      <c r="AC1561" s="12"/>
      <c r="AD1561" s="13"/>
      <c r="AE1561" s="12"/>
      <c r="AF1561" s="11"/>
      <c r="AG1561" s="11"/>
      <c r="AH1561" s="5" t="s">
        <v>0</v>
      </c>
      <c r="AI1561" s="4"/>
    </row>
    <row r="1562" spans="1:35" ht="15" customHeight="1" thickBot="1" x14ac:dyDescent="0.3">
      <c r="A1562" s="221"/>
      <c r="B1562" s="232" t="s">
        <v>520</v>
      </c>
      <c r="C1562" s="281"/>
      <c r="D1562" s="275">
        <v>43029</v>
      </c>
      <c r="E1562" s="276">
        <v>6.660000000000001</v>
      </c>
      <c r="F1562" s="388" t="s">
        <v>13</v>
      </c>
      <c r="G1562" s="227"/>
      <c r="H1562" s="227"/>
      <c r="I1562" s="227"/>
      <c r="J1562" s="227"/>
      <c r="K1562" s="317" t="s">
        <v>519</v>
      </c>
      <c r="L1562" s="26"/>
      <c r="M1562" s="25"/>
      <c r="N1562" s="23" t="str">
        <f t="shared" si="864"/>
        <v/>
      </c>
      <c r="O1562" s="23" t="str">
        <f t="shared" si="865"/>
        <v>◄</v>
      </c>
      <c r="P1562" s="24"/>
      <c r="Q1562" s="21"/>
      <c r="R1562" s="23" t="str">
        <f t="shared" si="866"/>
        <v/>
      </c>
      <c r="S1562" s="23" t="str">
        <f t="shared" si="867"/>
        <v>◄</v>
      </c>
      <c r="T1562" s="22"/>
      <c r="U1562" s="21"/>
      <c r="V1562" s="20"/>
      <c r="W1562" s="19"/>
      <c r="X1562" s="18">
        <f t="shared" si="868"/>
        <v>0</v>
      </c>
      <c r="Y1562" s="17">
        <f t="shared" si="869"/>
        <v>0</v>
      </c>
      <c r="Z1562" s="16"/>
      <c r="AA1562" s="15">
        <f t="shared" si="870"/>
        <v>0</v>
      </c>
      <c r="AB1562" s="14">
        <f t="shared" si="871"/>
        <v>0</v>
      </c>
      <c r="AC1562" s="12"/>
      <c r="AD1562" s="13"/>
      <c r="AE1562" s="12"/>
      <c r="AF1562" s="11"/>
      <c r="AG1562" s="11"/>
      <c r="AH1562" s="5" t="s">
        <v>0</v>
      </c>
      <c r="AI1562" s="4"/>
    </row>
    <row r="1563" spans="1:35" ht="15" customHeight="1" thickTop="1" thickBot="1" x14ac:dyDescent="0.25">
      <c r="A1563" s="214">
        <f>ROWS(A1564:A1572)-1</f>
        <v>8</v>
      </c>
      <c r="B1563" s="334" t="s">
        <v>518</v>
      </c>
      <c r="C1563" s="335"/>
      <c r="D1563" s="335"/>
      <c r="E1563" s="335"/>
      <c r="F1563" s="335"/>
      <c r="G1563" s="335"/>
      <c r="H1563" s="335"/>
      <c r="I1563" s="335"/>
      <c r="J1563" s="335"/>
      <c r="K1563" s="333"/>
      <c r="L1563" s="6">
        <v>43029</v>
      </c>
      <c r="M1563" s="9" t="s">
        <v>517</v>
      </c>
      <c r="N1563" s="23"/>
      <c r="O1563" s="33" t="str">
        <f>IF(COUNTIF(N1564:N1572,"?")&gt;0,"?",IF(AND(P1563="◄",Q1563="►"),"◄►",IF(P1563="◄","◄",IF(Q1563="►","►",""))))</f>
        <v>◄</v>
      </c>
      <c r="P1563" s="32" t="str">
        <f>IF(SUM(P1564:P1572)+1=ROWS(P1564:P1572)-COUNTIF(P1564:P1572,"-"),"","◄")</f>
        <v>◄</v>
      </c>
      <c r="Q1563" s="31" t="str">
        <f>IF(SUM(Q1564:Q1572)&gt;0,"►","")</f>
        <v/>
      </c>
      <c r="R1563" s="23"/>
      <c r="S1563" s="33" t="str">
        <f>IF(COUNTIF(R1564:R1572,"?")&gt;0,"?",IF(AND(T1563="◄",U1563="►"),"◄►",IF(T1563="◄","◄",IF(U1563="►","►",""))))</f>
        <v>◄</v>
      </c>
      <c r="T1563" s="32" t="str">
        <f>IF(SUM(T1564:T1572)+1=ROWS(T1564:T1572)-COUNTIF(T1564:T1572,"-"),"","◄")</f>
        <v>◄</v>
      </c>
      <c r="U1563" s="31" t="str">
        <f>IF(SUM(U1564:U1572)&gt;0,"►","")</f>
        <v/>
      </c>
      <c r="V1563" s="10">
        <f>ROWS(V1564:V1572)-1</f>
        <v>8</v>
      </c>
      <c r="W1563" s="30">
        <f>SUM(W1564:W1572)-W1572</f>
        <v>0</v>
      </c>
      <c r="X1563" s="29" t="s">
        <v>17</v>
      </c>
      <c r="Y1563" s="28"/>
      <c r="Z1563" s="30">
        <f>SUM(Z1564:Z1572)-Z1572</f>
        <v>0</v>
      </c>
      <c r="AA1563" s="29" t="s">
        <v>17</v>
      </c>
      <c r="AB1563" s="28"/>
      <c r="AC1563" s="12"/>
      <c r="AD1563" s="13"/>
      <c r="AE1563" s="12"/>
      <c r="AF1563" s="11"/>
      <c r="AG1563" s="11"/>
      <c r="AH1563" s="5" t="s">
        <v>0</v>
      </c>
      <c r="AI1563" s="4"/>
    </row>
    <row r="1564" spans="1:35" ht="15" customHeight="1" x14ac:dyDescent="0.25">
      <c r="A1564" s="221"/>
      <c r="B1564" s="240"/>
      <c r="C1564" s="274" t="s">
        <v>508</v>
      </c>
      <c r="D1564" s="275">
        <v>43029</v>
      </c>
      <c r="E1564" s="276">
        <v>1.35</v>
      </c>
      <c r="F1564" s="388" t="s">
        <v>505</v>
      </c>
      <c r="G1564" s="227"/>
      <c r="H1564" s="227"/>
      <c r="I1564" s="227"/>
      <c r="J1564" s="227"/>
      <c r="K1564" s="315" t="s">
        <v>516</v>
      </c>
      <c r="L1564" s="26"/>
      <c r="M1564" s="25"/>
      <c r="N1564" s="23" t="str">
        <f t="shared" ref="N1564:N1571" si="872">IF(O1564="?","?","")</f>
        <v/>
      </c>
      <c r="O1564" s="23" t="str">
        <f t="shared" ref="O1564:O1571" si="873">IF(AND(P1564="",Q1564&gt;0),"?",IF(P1564="","◄",IF(Q1564&gt;=1,"►","")))</f>
        <v>◄</v>
      </c>
      <c r="P1564" s="24"/>
      <c r="Q1564" s="21"/>
      <c r="R1564" s="23" t="str">
        <f t="shared" ref="R1564:R1571" si="874">IF(S1564="?","?","")</f>
        <v/>
      </c>
      <c r="S1564" s="23" t="str">
        <f t="shared" ref="S1564:S1571" si="875">IF(AND(T1564="",U1564&gt;0),"?",IF(T1564="","◄",IF(U1564&gt;=1,"►","")))</f>
        <v>◄</v>
      </c>
      <c r="T1564" s="22"/>
      <c r="U1564" s="21"/>
      <c r="V1564" s="20"/>
      <c r="W1564" s="19"/>
      <c r="X1564" s="18">
        <f t="shared" ref="X1564:Y1571" si="876">(P1564*W1564)</f>
        <v>0</v>
      </c>
      <c r="Y1564" s="17">
        <f t="shared" si="876"/>
        <v>0</v>
      </c>
      <c r="Z1564" s="16"/>
      <c r="AA1564" s="15">
        <f t="shared" ref="AA1564:AB1571" si="877">(T1564*Z1564)</f>
        <v>0</v>
      </c>
      <c r="AB1564" s="14">
        <f t="shared" si="877"/>
        <v>0</v>
      </c>
      <c r="AC1564" s="12"/>
      <c r="AD1564" s="13"/>
      <c r="AE1564" s="12"/>
      <c r="AF1564" s="11"/>
      <c r="AG1564" s="11"/>
      <c r="AH1564" s="5" t="s">
        <v>0</v>
      </c>
      <c r="AI1564" s="4"/>
    </row>
    <row r="1565" spans="1:35" ht="15" customHeight="1" x14ac:dyDescent="0.25">
      <c r="A1565" s="221"/>
      <c r="B1565" s="240"/>
      <c r="C1565" s="274">
        <v>4738</v>
      </c>
      <c r="D1565" s="275">
        <v>43029</v>
      </c>
      <c r="E1565" s="276">
        <v>1.35</v>
      </c>
      <c r="F1565" s="388" t="s">
        <v>505</v>
      </c>
      <c r="G1565" s="227"/>
      <c r="H1565" s="227"/>
      <c r="I1565" s="227"/>
      <c r="J1565" s="227"/>
      <c r="K1565" s="315" t="s">
        <v>515</v>
      </c>
      <c r="L1565" s="26"/>
      <c r="M1565" s="25"/>
      <c r="N1565" s="23" t="str">
        <f t="shared" si="872"/>
        <v/>
      </c>
      <c r="O1565" s="23" t="str">
        <f t="shared" si="873"/>
        <v>◄</v>
      </c>
      <c r="P1565" s="24"/>
      <c r="Q1565" s="21"/>
      <c r="R1565" s="23" t="str">
        <f t="shared" si="874"/>
        <v/>
      </c>
      <c r="S1565" s="23" t="str">
        <f t="shared" si="875"/>
        <v>◄</v>
      </c>
      <c r="T1565" s="22"/>
      <c r="U1565" s="21"/>
      <c r="V1565" s="20"/>
      <c r="W1565" s="19"/>
      <c r="X1565" s="18">
        <f t="shared" si="876"/>
        <v>0</v>
      </c>
      <c r="Y1565" s="17">
        <f t="shared" si="876"/>
        <v>0</v>
      </c>
      <c r="Z1565" s="16"/>
      <c r="AA1565" s="15">
        <f t="shared" si="877"/>
        <v>0</v>
      </c>
      <c r="AB1565" s="14">
        <f t="shared" si="877"/>
        <v>0</v>
      </c>
      <c r="AC1565" s="12"/>
      <c r="AD1565" s="13"/>
      <c r="AE1565" s="12"/>
      <c r="AF1565" s="11"/>
      <c r="AG1565" s="11"/>
      <c r="AH1565" s="5" t="s">
        <v>0</v>
      </c>
      <c r="AI1565" s="4"/>
    </row>
    <row r="1566" spans="1:35" ht="15" customHeight="1" x14ac:dyDescent="0.25">
      <c r="A1566" s="221"/>
      <c r="B1566" s="240"/>
      <c r="C1566" s="274">
        <v>4739</v>
      </c>
      <c r="D1566" s="275">
        <v>43029</v>
      </c>
      <c r="E1566" s="276">
        <v>1.35</v>
      </c>
      <c r="F1566" s="388" t="s">
        <v>505</v>
      </c>
      <c r="G1566" s="227"/>
      <c r="H1566" s="227"/>
      <c r="I1566" s="227"/>
      <c r="J1566" s="227"/>
      <c r="K1566" s="315" t="s">
        <v>514</v>
      </c>
      <c r="L1566" s="26"/>
      <c r="M1566" s="25"/>
      <c r="N1566" s="23" t="str">
        <f t="shared" si="872"/>
        <v/>
      </c>
      <c r="O1566" s="23" t="str">
        <f t="shared" si="873"/>
        <v>◄</v>
      </c>
      <c r="P1566" s="24"/>
      <c r="Q1566" s="21"/>
      <c r="R1566" s="23" t="str">
        <f t="shared" si="874"/>
        <v/>
      </c>
      <c r="S1566" s="23" t="str">
        <f t="shared" si="875"/>
        <v>◄</v>
      </c>
      <c r="T1566" s="22"/>
      <c r="U1566" s="21"/>
      <c r="V1566" s="20"/>
      <c r="W1566" s="19"/>
      <c r="X1566" s="18">
        <f t="shared" si="876"/>
        <v>0</v>
      </c>
      <c r="Y1566" s="17">
        <f t="shared" si="876"/>
        <v>0</v>
      </c>
      <c r="Z1566" s="16"/>
      <c r="AA1566" s="15">
        <f t="shared" si="877"/>
        <v>0</v>
      </c>
      <c r="AB1566" s="14">
        <f t="shared" si="877"/>
        <v>0</v>
      </c>
      <c r="AC1566" s="12"/>
      <c r="AD1566" s="13"/>
      <c r="AE1566" s="12"/>
      <c r="AF1566" s="11"/>
      <c r="AG1566" s="11"/>
      <c r="AH1566" s="5" t="s">
        <v>0</v>
      </c>
      <c r="AI1566" s="4"/>
    </row>
    <row r="1567" spans="1:35" ht="15" customHeight="1" x14ac:dyDescent="0.25">
      <c r="A1567" s="221"/>
      <c r="B1567" s="240"/>
      <c r="C1567" s="274">
        <v>4740</v>
      </c>
      <c r="D1567" s="275">
        <v>43029</v>
      </c>
      <c r="E1567" s="276">
        <v>1.35</v>
      </c>
      <c r="F1567" s="388" t="s">
        <v>505</v>
      </c>
      <c r="G1567" s="227"/>
      <c r="H1567" s="227"/>
      <c r="I1567" s="227"/>
      <c r="J1567" s="227"/>
      <c r="K1567" s="315" t="s">
        <v>513</v>
      </c>
      <c r="L1567" s="26"/>
      <c r="M1567" s="25"/>
      <c r="N1567" s="23" t="str">
        <f t="shared" si="872"/>
        <v/>
      </c>
      <c r="O1567" s="23" t="str">
        <f t="shared" si="873"/>
        <v>◄</v>
      </c>
      <c r="P1567" s="24"/>
      <c r="Q1567" s="21"/>
      <c r="R1567" s="23" t="str">
        <f t="shared" si="874"/>
        <v/>
      </c>
      <c r="S1567" s="23" t="str">
        <f t="shared" si="875"/>
        <v>◄</v>
      </c>
      <c r="T1567" s="22"/>
      <c r="U1567" s="21"/>
      <c r="V1567" s="20"/>
      <c r="W1567" s="19"/>
      <c r="X1567" s="18">
        <f t="shared" si="876"/>
        <v>0</v>
      </c>
      <c r="Y1567" s="17">
        <f t="shared" si="876"/>
        <v>0</v>
      </c>
      <c r="Z1567" s="16"/>
      <c r="AA1567" s="15">
        <f t="shared" si="877"/>
        <v>0</v>
      </c>
      <c r="AB1567" s="14">
        <f t="shared" si="877"/>
        <v>0</v>
      </c>
      <c r="AC1567" s="12"/>
      <c r="AD1567" s="13"/>
      <c r="AE1567" s="12"/>
      <c r="AF1567" s="11"/>
      <c r="AG1567" s="11"/>
      <c r="AH1567" s="5" t="s">
        <v>0</v>
      </c>
      <c r="AI1567" s="4"/>
    </row>
    <row r="1568" spans="1:35" ht="15" customHeight="1" x14ac:dyDescent="0.25">
      <c r="A1568" s="221"/>
      <c r="B1568" s="240"/>
      <c r="C1568" s="274">
        <v>4741</v>
      </c>
      <c r="D1568" s="275">
        <v>43029</v>
      </c>
      <c r="E1568" s="276">
        <v>1.35</v>
      </c>
      <c r="F1568" s="388" t="s">
        <v>505</v>
      </c>
      <c r="G1568" s="227"/>
      <c r="H1568" s="227"/>
      <c r="I1568" s="227"/>
      <c r="J1568" s="227"/>
      <c r="K1568" s="315" t="s">
        <v>512</v>
      </c>
      <c r="L1568" s="26"/>
      <c r="M1568" s="25"/>
      <c r="N1568" s="23" t="str">
        <f t="shared" si="872"/>
        <v/>
      </c>
      <c r="O1568" s="23" t="str">
        <f t="shared" si="873"/>
        <v>◄</v>
      </c>
      <c r="P1568" s="24"/>
      <c r="Q1568" s="21"/>
      <c r="R1568" s="23" t="str">
        <f t="shared" si="874"/>
        <v/>
      </c>
      <c r="S1568" s="23" t="str">
        <f t="shared" si="875"/>
        <v>◄</v>
      </c>
      <c r="T1568" s="22"/>
      <c r="U1568" s="21"/>
      <c r="V1568" s="20"/>
      <c r="W1568" s="19"/>
      <c r="X1568" s="18">
        <f t="shared" si="876"/>
        <v>0</v>
      </c>
      <c r="Y1568" s="17">
        <f t="shared" si="876"/>
        <v>0</v>
      </c>
      <c r="Z1568" s="16"/>
      <c r="AA1568" s="15">
        <f t="shared" si="877"/>
        <v>0</v>
      </c>
      <c r="AB1568" s="14">
        <f t="shared" si="877"/>
        <v>0</v>
      </c>
      <c r="AC1568" s="12"/>
      <c r="AD1568" s="13"/>
      <c r="AE1568" s="12"/>
      <c r="AF1568" s="11"/>
      <c r="AG1568" s="11"/>
      <c r="AH1568" s="5" t="s">
        <v>0</v>
      </c>
      <c r="AI1568" s="4"/>
    </row>
    <row r="1569" spans="1:35" ht="15" customHeight="1" x14ac:dyDescent="0.25">
      <c r="A1569" s="221"/>
      <c r="B1569" s="240"/>
      <c r="C1569" s="281" t="s">
        <v>511</v>
      </c>
      <c r="D1569" s="275">
        <v>43029</v>
      </c>
      <c r="E1569" s="276">
        <v>2.7</v>
      </c>
      <c r="F1569" s="388" t="s">
        <v>505</v>
      </c>
      <c r="G1569" s="227"/>
      <c r="H1569" s="227"/>
      <c r="I1569" s="274" t="s">
        <v>508</v>
      </c>
      <c r="J1569" s="274">
        <v>4740</v>
      </c>
      <c r="K1569" s="323" t="s">
        <v>510</v>
      </c>
      <c r="L1569" s="26"/>
      <c r="M1569" s="25"/>
      <c r="N1569" s="23" t="str">
        <f t="shared" si="872"/>
        <v/>
      </c>
      <c r="O1569" s="23" t="str">
        <f t="shared" si="873"/>
        <v>◄</v>
      </c>
      <c r="P1569" s="24"/>
      <c r="Q1569" s="21"/>
      <c r="R1569" s="23" t="str">
        <f t="shared" si="874"/>
        <v/>
      </c>
      <c r="S1569" s="23" t="str">
        <f t="shared" si="875"/>
        <v>◄</v>
      </c>
      <c r="T1569" s="22"/>
      <c r="U1569" s="21"/>
      <c r="V1569" s="20"/>
      <c r="W1569" s="19"/>
      <c r="X1569" s="18">
        <f t="shared" si="876"/>
        <v>0</v>
      </c>
      <c r="Y1569" s="17">
        <f t="shared" si="876"/>
        <v>0</v>
      </c>
      <c r="Z1569" s="16"/>
      <c r="AA1569" s="15">
        <f t="shared" si="877"/>
        <v>0</v>
      </c>
      <c r="AB1569" s="14">
        <f t="shared" si="877"/>
        <v>0</v>
      </c>
      <c r="AC1569" s="12"/>
      <c r="AD1569" s="13"/>
      <c r="AE1569" s="12"/>
      <c r="AF1569" s="11"/>
      <c r="AG1569" s="11"/>
      <c r="AH1569" s="5" t="s">
        <v>0</v>
      </c>
      <c r="AI1569" s="4"/>
    </row>
    <row r="1570" spans="1:35" ht="15" customHeight="1" x14ac:dyDescent="0.25">
      <c r="A1570" s="221"/>
      <c r="B1570" s="240"/>
      <c r="C1570" s="281" t="s">
        <v>509</v>
      </c>
      <c r="D1570" s="275">
        <v>43029</v>
      </c>
      <c r="E1570" s="276">
        <v>1.35</v>
      </c>
      <c r="F1570" s="388" t="s">
        <v>505</v>
      </c>
      <c r="G1570" s="227"/>
      <c r="H1570" s="227"/>
      <c r="I1570" s="227"/>
      <c r="J1570" s="274" t="s">
        <v>508</v>
      </c>
      <c r="K1570" s="323" t="s">
        <v>507</v>
      </c>
      <c r="L1570" s="26"/>
      <c r="M1570" s="25"/>
      <c r="N1570" s="23" t="str">
        <f t="shared" si="872"/>
        <v/>
      </c>
      <c r="O1570" s="23" t="str">
        <f t="shared" si="873"/>
        <v>◄</v>
      </c>
      <c r="P1570" s="24"/>
      <c r="Q1570" s="21"/>
      <c r="R1570" s="23" t="str">
        <f t="shared" si="874"/>
        <v/>
      </c>
      <c r="S1570" s="23" t="str">
        <f t="shared" si="875"/>
        <v>◄</v>
      </c>
      <c r="T1570" s="22"/>
      <c r="U1570" s="21"/>
      <c r="V1570" s="20"/>
      <c r="W1570" s="19"/>
      <c r="X1570" s="18">
        <f t="shared" si="876"/>
        <v>0</v>
      </c>
      <c r="Y1570" s="17">
        <f t="shared" si="876"/>
        <v>0</v>
      </c>
      <c r="Z1570" s="16"/>
      <c r="AA1570" s="15">
        <f t="shared" si="877"/>
        <v>0</v>
      </c>
      <c r="AB1570" s="14">
        <f t="shared" si="877"/>
        <v>0</v>
      </c>
      <c r="AC1570" s="12"/>
      <c r="AD1570" s="13"/>
      <c r="AE1570" s="12"/>
      <c r="AF1570" s="11"/>
      <c r="AG1570" s="11"/>
      <c r="AH1570" s="5" t="s">
        <v>0</v>
      </c>
      <c r="AI1570" s="4"/>
    </row>
    <row r="1571" spans="1:35" ht="15" customHeight="1" thickBot="1" x14ac:dyDescent="0.3">
      <c r="A1571" s="221"/>
      <c r="B1571" s="232" t="s">
        <v>506</v>
      </c>
      <c r="C1571" s="281"/>
      <c r="D1571" s="275">
        <v>43029</v>
      </c>
      <c r="E1571" s="276">
        <v>6.75</v>
      </c>
      <c r="F1571" s="388" t="s">
        <v>505</v>
      </c>
      <c r="G1571" s="227"/>
      <c r="H1571" s="227"/>
      <c r="I1571" s="227"/>
      <c r="J1571" s="227"/>
      <c r="K1571" s="317" t="s">
        <v>504</v>
      </c>
      <c r="L1571" s="26"/>
      <c r="M1571" s="25"/>
      <c r="N1571" s="23" t="str">
        <f t="shared" si="872"/>
        <v/>
      </c>
      <c r="O1571" s="23" t="str">
        <f t="shared" si="873"/>
        <v>◄</v>
      </c>
      <c r="P1571" s="24"/>
      <c r="Q1571" s="21"/>
      <c r="R1571" s="23" t="str">
        <f t="shared" si="874"/>
        <v/>
      </c>
      <c r="S1571" s="23" t="str">
        <f t="shared" si="875"/>
        <v>◄</v>
      </c>
      <c r="T1571" s="22"/>
      <c r="U1571" s="21"/>
      <c r="V1571" s="20"/>
      <c r="W1571" s="19"/>
      <c r="X1571" s="18">
        <f t="shared" si="876"/>
        <v>0</v>
      </c>
      <c r="Y1571" s="17">
        <f t="shared" si="876"/>
        <v>0</v>
      </c>
      <c r="Z1571" s="16"/>
      <c r="AA1571" s="15">
        <f t="shared" si="877"/>
        <v>0</v>
      </c>
      <c r="AB1571" s="14">
        <f t="shared" si="877"/>
        <v>0</v>
      </c>
      <c r="AC1571" s="12"/>
      <c r="AD1571" s="13"/>
      <c r="AE1571" s="12"/>
      <c r="AF1571" s="11"/>
      <c r="AG1571" s="11"/>
      <c r="AH1571" s="5" t="s">
        <v>0</v>
      </c>
      <c r="AI1571" s="4"/>
    </row>
    <row r="1572" spans="1:35" ht="15" customHeight="1" thickTop="1" thickBot="1" x14ac:dyDescent="0.25">
      <c r="A1572" s="214">
        <f>ROWS(A1573:A1578)-1</f>
        <v>5</v>
      </c>
      <c r="B1572" s="334" t="s">
        <v>503</v>
      </c>
      <c r="C1572" s="335"/>
      <c r="D1572" s="335"/>
      <c r="E1572" s="335"/>
      <c r="F1572" s="335"/>
      <c r="G1572" s="335"/>
      <c r="H1572" s="335"/>
      <c r="I1572" s="335"/>
      <c r="J1572" s="335"/>
      <c r="K1572" s="333"/>
      <c r="L1572" s="6">
        <v>43029</v>
      </c>
      <c r="M1572" s="9" t="s">
        <v>495</v>
      </c>
      <c r="N1572" s="23"/>
      <c r="O1572" s="33" t="str">
        <f>IF(COUNTIF(N1573:N1578,"?")&gt;0,"?",IF(AND(P1572="◄",Q1572="►"),"◄►",IF(P1572="◄","◄",IF(Q1572="►","►",""))))</f>
        <v>◄</v>
      </c>
      <c r="P1572" s="32" t="str">
        <f>IF(SUM(P1573:P1578)+1=ROWS(P1573:P1578)-COUNTIF(P1573:P1578,"-"),"","◄")</f>
        <v>◄</v>
      </c>
      <c r="Q1572" s="31" t="str">
        <f>IF(SUM(Q1573:Q1578)&gt;0,"►","")</f>
        <v/>
      </c>
      <c r="R1572" s="23"/>
      <c r="S1572" s="33" t="str">
        <f>IF(COUNTIF(R1573:R1578,"?")&gt;0,"?",IF(AND(T1572="◄",U1572="►"),"◄►",IF(T1572="◄","◄",IF(U1572="►","►",""))))</f>
        <v>◄</v>
      </c>
      <c r="T1572" s="32" t="str">
        <f>IF(SUM(T1573:T1578)+1=ROWS(T1573:T1578)-COUNTIF(T1573:T1578,"-"),"","◄")</f>
        <v>◄</v>
      </c>
      <c r="U1572" s="31" t="str">
        <f>IF(SUM(U1573:U1578)&gt;0,"►","")</f>
        <v/>
      </c>
      <c r="V1572" s="10">
        <f>ROWS(V1573:V1578)-1</f>
        <v>5</v>
      </c>
      <c r="W1572" s="30">
        <f>SUM(W1573:W1578)-W1578</f>
        <v>0</v>
      </c>
      <c r="X1572" s="29" t="s">
        <v>17</v>
      </c>
      <c r="Y1572" s="28"/>
      <c r="Z1572" s="30">
        <f>SUM(Z1573:Z1578)-Z1578</f>
        <v>0</v>
      </c>
      <c r="AA1572" s="29" t="s">
        <v>17</v>
      </c>
      <c r="AB1572" s="28"/>
      <c r="AC1572" s="12"/>
      <c r="AD1572" s="13"/>
      <c r="AE1572" s="12"/>
      <c r="AF1572" s="11"/>
      <c r="AG1572" s="11"/>
      <c r="AH1572" s="5" t="s">
        <v>0</v>
      </c>
      <c r="AI1572" s="4"/>
    </row>
    <row r="1573" spans="1:35" ht="15" customHeight="1" x14ac:dyDescent="0.25">
      <c r="A1573" s="221"/>
      <c r="B1573" s="240"/>
      <c r="C1573" s="274" t="s">
        <v>499</v>
      </c>
      <c r="D1573" s="275">
        <v>43029</v>
      </c>
      <c r="E1573" s="276">
        <v>0.74</v>
      </c>
      <c r="F1573" s="388" t="s">
        <v>13</v>
      </c>
      <c r="G1573" s="227"/>
      <c r="H1573" s="227"/>
      <c r="I1573" s="227"/>
      <c r="J1573" s="227"/>
      <c r="K1573" s="323" t="s">
        <v>8</v>
      </c>
      <c r="L1573" s="26"/>
      <c r="M1573" s="25"/>
      <c r="N1573" s="23" t="str">
        <f>IF(O1573="?","?","")</f>
        <v/>
      </c>
      <c r="O1573" s="23" t="str">
        <f>IF(AND(P1573="",Q1573&gt;0),"?",IF(P1573="","◄",IF(Q1573&gt;=1,"►","")))</f>
        <v>◄</v>
      </c>
      <c r="P1573" s="24"/>
      <c r="Q1573" s="21"/>
      <c r="R1573" s="23" t="str">
        <f>IF(S1573="?","?","")</f>
        <v/>
      </c>
      <c r="S1573" s="23" t="str">
        <f>IF(AND(T1573="",U1573&gt;0),"?",IF(T1573="","◄",IF(U1573&gt;=1,"►","")))</f>
        <v>◄</v>
      </c>
      <c r="T1573" s="22"/>
      <c r="U1573" s="21"/>
      <c r="V1573" s="20"/>
      <c r="W1573" s="19"/>
      <c r="X1573" s="18">
        <f t="shared" ref="X1573:Y1577" si="878">(P1573*W1573)</f>
        <v>0</v>
      </c>
      <c r="Y1573" s="17">
        <f t="shared" si="878"/>
        <v>0</v>
      </c>
      <c r="Z1573" s="16"/>
      <c r="AA1573" s="15">
        <f t="shared" ref="AA1573:AB1577" si="879">(T1573*Z1573)</f>
        <v>0</v>
      </c>
      <c r="AB1573" s="14">
        <f t="shared" si="879"/>
        <v>0</v>
      </c>
      <c r="AC1573" s="12"/>
      <c r="AD1573" s="13"/>
      <c r="AE1573" s="12"/>
      <c r="AF1573" s="11"/>
      <c r="AG1573" s="11"/>
      <c r="AH1573" s="5" t="s">
        <v>0</v>
      </c>
      <c r="AI1573" s="4"/>
    </row>
    <row r="1574" spans="1:35" ht="15" customHeight="1" x14ac:dyDescent="0.25">
      <c r="A1574" s="221"/>
      <c r="B1574" s="240"/>
      <c r="C1574" s="281" t="s">
        <v>502</v>
      </c>
      <c r="D1574" s="275">
        <v>43029</v>
      </c>
      <c r="E1574" s="276">
        <v>0.74</v>
      </c>
      <c r="F1574" s="388" t="s">
        <v>13</v>
      </c>
      <c r="G1574" s="227"/>
      <c r="H1574" s="227"/>
      <c r="I1574" s="227"/>
      <c r="J1574" s="274" t="s">
        <v>499</v>
      </c>
      <c r="K1574" s="323" t="s">
        <v>183</v>
      </c>
      <c r="L1574" s="26"/>
      <c r="M1574" s="25"/>
      <c r="N1574" s="23" t="str">
        <f>IF(O1574="?","?","")</f>
        <v/>
      </c>
      <c r="O1574" s="23" t="str">
        <f>IF(AND(P1574="",Q1574&gt;0),"?",IF(P1574="","◄",IF(Q1574&gt;=1,"►","")))</f>
        <v>◄</v>
      </c>
      <c r="P1574" s="24"/>
      <c r="Q1574" s="21"/>
      <c r="R1574" s="23" t="str">
        <f>IF(S1574="?","?","")</f>
        <v/>
      </c>
      <c r="S1574" s="23" t="str">
        <f>IF(AND(T1574="",U1574&gt;0),"?",IF(T1574="","◄",IF(U1574&gt;=1,"►","")))</f>
        <v>◄</v>
      </c>
      <c r="T1574" s="22"/>
      <c r="U1574" s="21"/>
      <c r="V1574" s="20"/>
      <c r="W1574" s="19"/>
      <c r="X1574" s="18">
        <f t="shared" si="878"/>
        <v>0</v>
      </c>
      <c r="Y1574" s="17">
        <f t="shared" si="878"/>
        <v>0</v>
      </c>
      <c r="Z1574" s="16"/>
      <c r="AA1574" s="15">
        <f t="shared" si="879"/>
        <v>0</v>
      </c>
      <c r="AB1574" s="14">
        <f t="shared" si="879"/>
        <v>0</v>
      </c>
      <c r="AC1574" s="12"/>
      <c r="AD1574" s="13"/>
      <c r="AE1574" s="12"/>
      <c r="AF1574" s="11"/>
      <c r="AG1574" s="11"/>
      <c r="AH1574" s="5" t="s">
        <v>0</v>
      </c>
      <c r="AI1574" s="4"/>
    </row>
    <row r="1575" spans="1:35" ht="15" customHeight="1" x14ac:dyDescent="0.25">
      <c r="A1575" s="221"/>
      <c r="B1575" s="240"/>
      <c r="C1575" s="281" t="s">
        <v>501</v>
      </c>
      <c r="D1575" s="275">
        <v>43029</v>
      </c>
      <c r="E1575" s="276">
        <v>0.74</v>
      </c>
      <c r="F1575" s="388" t="s">
        <v>13</v>
      </c>
      <c r="G1575" s="227"/>
      <c r="H1575" s="227"/>
      <c r="I1575" s="227"/>
      <c r="J1575" s="274" t="s">
        <v>499</v>
      </c>
      <c r="K1575" s="323" t="s">
        <v>181</v>
      </c>
      <c r="L1575" s="26"/>
      <c r="M1575" s="25"/>
      <c r="N1575" s="23" t="str">
        <f>IF(O1575="?","?","")</f>
        <v/>
      </c>
      <c r="O1575" s="23" t="str">
        <f>IF(AND(P1575="",Q1575&gt;0),"?",IF(P1575="","◄",IF(Q1575&gt;=1,"►","")))</f>
        <v>◄</v>
      </c>
      <c r="P1575" s="24"/>
      <c r="Q1575" s="21"/>
      <c r="R1575" s="23" t="str">
        <f>IF(S1575="?","?","")</f>
        <v/>
      </c>
      <c r="S1575" s="23" t="str">
        <f>IF(AND(T1575="",U1575&gt;0),"?",IF(T1575="","◄",IF(U1575&gt;=1,"►","")))</f>
        <v>◄</v>
      </c>
      <c r="T1575" s="22"/>
      <c r="U1575" s="21"/>
      <c r="V1575" s="20"/>
      <c r="W1575" s="19"/>
      <c r="X1575" s="18">
        <f t="shared" si="878"/>
        <v>0</v>
      </c>
      <c r="Y1575" s="17">
        <f t="shared" si="878"/>
        <v>0</v>
      </c>
      <c r="Z1575" s="16"/>
      <c r="AA1575" s="15">
        <f t="shared" si="879"/>
        <v>0</v>
      </c>
      <c r="AB1575" s="14">
        <f t="shared" si="879"/>
        <v>0</v>
      </c>
      <c r="AC1575" s="12"/>
      <c r="AD1575" s="13"/>
      <c r="AE1575" s="12"/>
      <c r="AF1575" s="11"/>
      <c r="AG1575" s="11"/>
      <c r="AH1575" s="5" t="s">
        <v>0</v>
      </c>
      <c r="AI1575" s="4"/>
    </row>
    <row r="1576" spans="1:35" ht="15" customHeight="1" x14ac:dyDescent="0.25">
      <c r="A1576" s="221"/>
      <c r="B1576" s="240"/>
      <c r="C1576" s="281" t="s">
        <v>500</v>
      </c>
      <c r="D1576" s="275">
        <v>43029</v>
      </c>
      <c r="E1576" s="276">
        <v>0.74</v>
      </c>
      <c r="F1576" s="388" t="s">
        <v>13</v>
      </c>
      <c r="G1576" s="227"/>
      <c r="H1576" s="227"/>
      <c r="I1576" s="227"/>
      <c r="J1576" s="274" t="s">
        <v>499</v>
      </c>
      <c r="K1576" s="323" t="s">
        <v>491</v>
      </c>
      <c r="L1576" s="26"/>
      <c r="M1576" s="25"/>
      <c r="N1576" s="23" t="str">
        <f>IF(O1576="?","?","")</f>
        <v/>
      </c>
      <c r="O1576" s="23" t="str">
        <f>IF(AND(P1576="",Q1576&gt;0),"?",IF(P1576="","◄",IF(Q1576&gt;=1,"►","")))</f>
        <v>◄</v>
      </c>
      <c r="P1576" s="24"/>
      <c r="Q1576" s="21"/>
      <c r="R1576" s="23" t="str">
        <f>IF(S1576="?","?","")</f>
        <v/>
      </c>
      <c r="S1576" s="23" t="str">
        <f>IF(AND(T1576="",U1576&gt;0),"?",IF(T1576="","◄",IF(U1576&gt;=1,"►","")))</f>
        <v>◄</v>
      </c>
      <c r="T1576" s="22"/>
      <c r="U1576" s="21"/>
      <c r="V1576" s="20"/>
      <c r="W1576" s="19"/>
      <c r="X1576" s="18">
        <f t="shared" si="878"/>
        <v>0</v>
      </c>
      <c r="Y1576" s="17">
        <f t="shared" si="878"/>
        <v>0</v>
      </c>
      <c r="Z1576" s="16"/>
      <c r="AA1576" s="15">
        <f t="shared" si="879"/>
        <v>0</v>
      </c>
      <c r="AB1576" s="14">
        <f t="shared" si="879"/>
        <v>0</v>
      </c>
      <c r="AC1576" s="12"/>
      <c r="AD1576" s="13"/>
      <c r="AE1576" s="12"/>
      <c r="AF1576" s="11"/>
      <c r="AG1576" s="11"/>
      <c r="AH1576" s="5" t="s">
        <v>0</v>
      </c>
      <c r="AI1576" s="4"/>
    </row>
    <row r="1577" spans="1:35" ht="15" customHeight="1" thickBot="1" x14ac:dyDescent="0.3">
      <c r="A1577" s="221"/>
      <c r="B1577" s="232" t="s">
        <v>498</v>
      </c>
      <c r="C1577" s="281"/>
      <c r="D1577" s="275">
        <v>43029</v>
      </c>
      <c r="E1577" s="276">
        <v>7.4</v>
      </c>
      <c r="F1577" s="388" t="s">
        <v>13</v>
      </c>
      <c r="G1577" s="227"/>
      <c r="H1577" s="227"/>
      <c r="I1577" s="227"/>
      <c r="J1577" s="227"/>
      <c r="K1577" s="317" t="s">
        <v>497</v>
      </c>
      <c r="L1577" s="26"/>
      <c r="M1577" s="25"/>
      <c r="N1577" s="23" t="str">
        <f>IF(O1577="?","?","")</f>
        <v/>
      </c>
      <c r="O1577" s="23" t="str">
        <f>IF(AND(P1577="",Q1577&gt;0),"?",IF(P1577="","◄",IF(Q1577&gt;=1,"►","")))</f>
        <v>◄</v>
      </c>
      <c r="P1577" s="24"/>
      <c r="Q1577" s="21"/>
      <c r="R1577" s="23" t="str">
        <f>IF(S1577="?","?","")</f>
        <v/>
      </c>
      <c r="S1577" s="23" t="str">
        <f>IF(AND(T1577="",U1577&gt;0),"?",IF(T1577="","◄",IF(U1577&gt;=1,"►","")))</f>
        <v>◄</v>
      </c>
      <c r="T1577" s="22"/>
      <c r="U1577" s="21"/>
      <c r="V1577" s="20"/>
      <c r="W1577" s="19"/>
      <c r="X1577" s="18">
        <f t="shared" si="878"/>
        <v>0</v>
      </c>
      <c r="Y1577" s="17">
        <f t="shared" si="878"/>
        <v>0</v>
      </c>
      <c r="Z1577" s="16"/>
      <c r="AA1577" s="15">
        <f t="shared" si="879"/>
        <v>0</v>
      </c>
      <c r="AB1577" s="14">
        <f t="shared" si="879"/>
        <v>0</v>
      </c>
      <c r="AC1577" s="12"/>
      <c r="AD1577" s="13"/>
      <c r="AE1577" s="12"/>
      <c r="AF1577" s="11"/>
      <c r="AG1577" s="11"/>
      <c r="AH1577" s="5" t="s">
        <v>0</v>
      </c>
      <c r="AI1577" s="4"/>
    </row>
    <row r="1578" spans="1:35" ht="15" customHeight="1" thickTop="1" thickBot="1" x14ac:dyDescent="0.25">
      <c r="A1578" s="214">
        <f>ROWS(A1579:A1584)-1</f>
        <v>5</v>
      </c>
      <c r="B1578" s="334" t="s">
        <v>496</v>
      </c>
      <c r="C1578" s="335"/>
      <c r="D1578" s="335"/>
      <c r="E1578" s="335"/>
      <c r="F1578" s="335"/>
      <c r="G1578" s="335"/>
      <c r="H1578" s="335"/>
      <c r="I1578" s="335"/>
      <c r="J1578" s="335"/>
      <c r="K1578" s="333"/>
      <c r="L1578" s="6">
        <v>43029</v>
      </c>
      <c r="M1578" s="9" t="s">
        <v>495</v>
      </c>
      <c r="N1578" s="23"/>
      <c r="O1578" s="33" t="str">
        <f>IF(COUNTIF(N1579:N1584,"?")&gt;0,"?",IF(AND(P1578="◄",Q1578="►"),"◄►",IF(P1578="◄","◄",IF(Q1578="►","►",""))))</f>
        <v>◄</v>
      </c>
      <c r="P1578" s="32" t="str">
        <f>IF(SUM(P1579:P1584)+1=ROWS(P1579:P1584)-COUNTIF(P1579:P1584,"-"),"","◄")</f>
        <v>◄</v>
      </c>
      <c r="Q1578" s="31" t="str">
        <f>IF(SUM(Q1579:Q1584)&gt;0,"►","")</f>
        <v/>
      </c>
      <c r="R1578" s="23"/>
      <c r="S1578" s="33" t="str">
        <f>IF(COUNTIF(R1579:R1584,"?")&gt;0,"?",IF(AND(T1578="◄",U1578="►"),"◄►",IF(T1578="◄","◄",IF(U1578="►","►",""))))</f>
        <v>◄</v>
      </c>
      <c r="T1578" s="32" t="str">
        <f>IF(SUM(T1579:T1584)+1=ROWS(T1579:T1584)-COUNTIF(T1579:T1584,"-"),"","◄")</f>
        <v>◄</v>
      </c>
      <c r="U1578" s="31" t="str">
        <f>IF(SUM(U1579:U1584)&gt;0,"►","")</f>
        <v/>
      </c>
      <c r="V1578" s="10">
        <f>ROWS(V1579:V1584)-1</f>
        <v>5</v>
      </c>
      <c r="W1578" s="30">
        <f>SUM(W1579:W1584)-W1584</f>
        <v>0</v>
      </c>
      <c r="X1578" s="29" t="s">
        <v>17</v>
      </c>
      <c r="Y1578" s="28"/>
      <c r="Z1578" s="30">
        <f>SUM(Z1579:Z1584)-Z1584</f>
        <v>0</v>
      </c>
      <c r="AA1578" s="29" t="s">
        <v>17</v>
      </c>
      <c r="AB1578" s="28"/>
      <c r="AC1578" s="12"/>
      <c r="AD1578" s="13"/>
      <c r="AE1578" s="12"/>
      <c r="AF1578" s="11"/>
      <c r="AG1578" s="11"/>
      <c r="AH1578" s="5" t="s">
        <v>0</v>
      </c>
      <c r="AI1578" s="4"/>
    </row>
    <row r="1579" spans="1:35" ht="15" customHeight="1" x14ac:dyDescent="0.25">
      <c r="A1579" s="221"/>
      <c r="B1579" s="240"/>
      <c r="C1579" s="274">
        <v>4743</v>
      </c>
      <c r="D1579" s="275">
        <v>43029</v>
      </c>
      <c r="E1579" s="276">
        <v>1.1299999999999999</v>
      </c>
      <c r="F1579" s="388" t="s">
        <v>489</v>
      </c>
      <c r="G1579" s="227"/>
      <c r="H1579" s="227"/>
      <c r="I1579" s="227"/>
      <c r="J1579" s="227"/>
      <c r="K1579" s="315" t="s">
        <v>8</v>
      </c>
      <c r="L1579" s="26"/>
      <c r="M1579" s="25"/>
      <c r="N1579" s="23" t="str">
        <f>IF(O1579="?","?","")</f>
        <v/>
      </c>
      <c r="O1579" s="23" t="str">
        <f>IF(AND(P1579="",Q1579&gt;0),"?",IF(P1579="","◄",IF(Q1579&gt;=1,"►","")))</f>
        <v>◄</v>
      </c>
      <c r="P1579" s="24"/>
      <c r="Q1579" s="21"/>
      <c r="R1579" s="23" t="str">
        <f>IF(S1579="?","?","")</f>
        <v/>
      </c>
      <c r="S1579" s="23" t="str">
        <f>IF(AND(T1579="",U1579&gt;0),"?",IF(T1579="","◄",IF(U1579&gt;=1,"►","")))</f>
        <v>◄</v>
      </c>
      <c r="T1579" s="22"/>
      <c r="U1579" s="21"/>
      <c r="V1579" s="20"/>
      <c r="W1579" s="19"/>
      <c r="X1579" s="18">
        <f t="shared" ref="X1579:Y1583" si="880">(P1579*W1579)</f>
        <v>0</v>
      </c>
      <c r="Y1579" s="17">
        <f t="shared" si="880"/>
        <v>0</v>
      </c>
      <c r="Z1579" s="16"/>
      <c r="AA1579" s="15">
        <f t="shared" ref="AA1579:AB1583" si="881">(T1579*Z1579)</f>
        <v>0</v>
      </c>
      <c r="AB1579" s="14">
        <f t="shared" si="881"/>
        <v>0</v>
      </c>
      <c r="AC1579" s="12"/>
      <c r="AD1579" s="13"/>
      <c r="AE1579" s="12"/>
      <c r="AF1579" s="11"/>
      <c r="AG1579" s="11"/>
      <c r="AH1579" s="5" t="s">
        <v>0</v>
      </c>
      <c r="AI1579" s="4"/>
    </row>
    <row r="1580" spans="1:35" ht="15" customHeight="1" x14ac:dyDescent="0.25">
      <c r="A1580" s="221"/>
      <c r="B1580" s="240"/>
      <c r="C1580" s="281" t="s">
        <v>494</v>
      </c>
      <c r="D1580" s="275">
        <v>43029</v>
      </c>
      <c r="E1580" s="276">
        <v>1.1299999999999999</v>
      </c>
      <c r="F1580" s="388" t="s">
        <v>489</v>
      </c>
      <c r="G1580" s="227"/>
      <c r="H1580" s="227"/>
      <c r="I1580" s="227"/>
      <c r="J1580" s="274">
        <v>4743</v>
      </c>
      <c r="K1580" s="315" t="s">
        <v>183</v>
      </c>
      <c r="L1580" s="26"/>
      <c r="M1580" s="25"/>
      <c r="N1580" s="23" t="str">
        <f>IF(O1580="?","?","")</f>
        <v/>
      </c>
      <c r="O1580" s="23" t="str">
        <f>IF(AND(P1580="",Q1580&gt;0),"?",IF(P1580="","◄",IF(Q1580&gt;=1,"►","")))</f>
        <v>◄</v>
      </c>
      <c r="P1580" s="24"/>
      <c r="Q1580" s="21"/>
      <c r="R1580" s="23" t="str">
        <f>IF(S1580="?","?","")</f>
        <v/>
      </c>
      <c r="S1580" s="23" t="str">
        <f>IF(AND(T1580="",U1580&gt;0),"?",IF(T1580="","◄",IF(U1580&gt;=1,"►","")))</f>
        <v>◄</v>
      </c>
      <c r="T1580" s="22"/>
      <c r="U1580" s="21"/>
      <c r="V1580" s="20"/>
      <c r="W1580" s="19"/>
      <c r="X1580" s="18">
        <f t="shared" si="880"/>
        <v>0</v>
      </c>
      <c r="Y1580" s="17">
        <f t="shared" si="880"/>
        <v>0</v>
      </c>
      <c r="Z1580" s="16"/>
      <c r="AA1580" s="15">
        <f t="shared" si="881"/>
        <v>0</v>
      </c>
      <c r="AB1580" s="14">
        <f t="shared" si="881"/>
        <v>0</v>
      </c>
      <c r="AC1580" s="12"/>
      <c r="AD1580" s="13"/>
      <c r="AE1580" s="12"/>
      <c r="AF1580" s="11"/>
      <c r="AG1580" s="11"/>
      <c r="AH1580" s="5" t="s">
        <v>0</v>
      </c>
      <c r="AI1580" s="4"/>
    </row>
    <row r="1581" spans="1:35" ht="15" customHeight="1" x14ac:dyDescent="0.25">
      <c r="A1581" s="221"/>
      <c r="B1581" s="240"/>
      <c r="C1581" s="281" t="s">
        <v>493</v>
      </c>
      <c r="D1581" s="275">
        <v>43029</v>
      </c>
      <c r="E1581" s="276">
        <v>1.1299999999999999</v>
      </c>
      <c r="F1581" s="388" t="s">
        <v>489</v>
      </c>
      <c r="G1581" s="227"/>
      <c r="H1581" s="227"/>
      <c r="I1581" s="227"/>
      <c r="J1581" s="274">
        <v>4743</v>
      </c>
      <c r="K1581" s="315" t="s">
        <v>181</v>
      </c>
      <c r="L1581" s="26"/>
      <c r="M1581" s="25"/>
      <c r="N1581" s="23" t="str">
        <f>IF(O1581="?","?","")</f>
        <v/>
      </c>
      <c r="O1581" s="23" t="str">
        <f>IF(AND(P1581="",Q1581&gt;0),"?",IF(P1581="","◄",IF(Q1581&gt;=1,"►","")))</f>
        <v>◄</v>
      </c>
      <c r="P1581" s="24"/>
      <c r="Q1581" s="21"/>
      <c r="R1581" s="23" t="str">
        <f>IF(S1581="?","?","")</f>
        <v/>
      </c>
      <c r="S1581" s="23" t="str">
        <f>IF(AND(T1581="",U1581&gt;0),"?",IF(T1581="","◄",IF(U1581&gt;=1,"►","")))</f>
        <v>◄</v>
      </c>
      <c r="T1581" s="22"/>
      <c r="U1581" s="21"/>
      <c r="V1581" s="20"/>
      <c r="W1581" s="19"/>
      <c r="X1581" s="18">
        <f t="shared" si="880"/>
        <v>0</v>
      </c>
      <c r="Y1581" s="17">
        <f t="shared" si="880"/>
        <v>0</v>
      </c>
      <c r="Z1581" s="16"/>
      <c r="AA1581" s="15">
        <f t="shared" si="881"/>
        <v>0</v>
      </c>
      <c r="AB1581" s="14">
        <f t="shared" si="881"/>
        <v>0</v>
      </c>
      <c r="AC1581" s="12"/>
      <c r="AD1581" s="13"/>
      <c r="AE1581" s="12"/>
      <c r="AF1581" s="11"/>
      <c r="AG1581" s="11"/>
      <c r="AH1581" s="5" t="s">
        <v>0</v>
      </c>
      <c r="AI1581" s="4"/>
    </row>
    <row r="1582" spans="1:35" ht="15" customHeight="1" x14ac:dyDescent="0.25">
      <c r="A1582" s="221"/>
      <c r="B1582" s="240"/>
      <c r="C1582" s="281" t="s">
        <v>492</v>
      </c>
      <c r="D1582" s="275">
        <v>43029</v>
      </c>
      <c r="E1582" s="276">
        <v>1.1299999999999999</v>
      </c>
      <c r="F1582" s="388" t="s">
        <v>489</v>
      </c>
      <c r="G1582" s="227"/>
      <c r="H1582" s="227"/>
      <c r="I1582" s="227"/>
      <c r="J1582" s="274">
        <v>4743</v>
      </c>
      <c r="K1582" s="315" t="s">
        <v>491</v>
      </c>
      <c r="L1582" s="26"/>
      <c r="M1582" s="25"/>
      <c r="N1582" s="23" t="str">
        <f>IF(O1582="?","?","")</f>
        <v/>
      </c>
      <c r="O1582" s="23" t="str">
        <f>IF(AND(P1582="",Q1582&gt;0),"?",IF(P1582="","◄",IF(Q1582&gt;=1,"►","")))</f>
        <v>◄</v>
      </c>
      <c r="P1582" s="24"/>
      <c r="Q1582" s="21"/>
      <c r="R1582" s="23" t="str">
        <f>IF(S1582="?","?","")</f>
        <v/>
      </c>
      <c r="S1582" s="23" t="str">
        <f>IF(AND(T1582="",U1582&gt;0),"?",IF(T1582="","◄",IF(U1582&gt;=1,"►","")))</f>
        <v>◄</v>
      </c>
      <c r="T1582" s="22"/>
      <c r="U1582" s="21"/>
      <c r="V1582" s="20"/>
      <c r="W1582" s="19"/>
      <c r="X1582" s="18">
        <f t="shared" si="880"/>
        <v>0</v>
      </c>
      <c r="Y1582" s="17">
        <f t="shared" si="880"/>
        <v>0</v>
      </c>
      <c r="Z1582" s="16"/>
      <c r="AA1582" s="15">
        <f t="shared" si="881"/>
        <v>0</v>
      </c>
      <c r="AB1582" s="14">
        <f t="shared" si="881"/>
        <v>0</v>
      </c>
      <c r="AC1582" s="12"/>
      <c r="AD1582" s="13"/>
      <c r="AE1582" s="12"/>
      <c r="AF1582" s="11"/>
      <c r="AG1582" s="11"/>
      <c r="AH1582" s="5" t="s">
        <v>0</v>
      </c>
      <c r="AI1582" s="4"/>
    </row>
    <row r="1583" spans="1:35" ht="15" customHeight="1" thickBot="1" x14ac:dyDescent="0.3">
      <c r="A1583" s="221"/>
      <c r="B1583" s="232" t="s">
        <v>490</v>
      </c>
      <c r="C1583" s="281"/>
      <c r="D1583" s="275">
        <v>43029</v>
      </c>
      <c r="E1583" s="276">
        <v>11.299999999999999</v>
      </c>
      <c r="F1583" s="388" t="s">
        <v>489</v>
      </c>
      <c r="G1583" s="227"/>
      <c r="H1583" s="227"/>
      <c r="I1583" s="227"/>
      <c r="J1583" s="227"/>
      <c r="K1583" s="317" t="s">
        <v>488</v>
      </c>
      <c r="L1583" s="26"/>
      <c r="M1583" s="25"/>
      <c r="N1583" s="23" t="str">
        <f>IF(O1583="?","?","")</f>
        <v/>
      </c>
      <c r="O1583" s="23" t="str">
        <f>IF(AND(P1583="",Q1583&gt;0),"?",IF(P1583="","◄",IF(Q1583&gt;=1,"►","")))</f>
        <v>◄</v>
      </c>
      <c r="P1583" s="24"/>
      <c r="Q1583" s="21"/>
      <c r="R1583" s="23" t="str">
        <f>IF(S1583="?","?","")</f>
        <v/>
      </c>
      <c r="S1583" s="23" t="str">
        <f>IF(AND(T1583="",U1583&gt;0),"?",IF(T1583="","◄",IF(U1583&gt;=1,"►","")))</f>
        <v>◄</v>
      </c>
      <c r="T1583" s="22"/>
      <c r="U1583" s="21"/>
      <c r="V1583" s="20"/>
      <c r="W1583" s="19"/>
      <c r="X1583" s="18">
        <f t="shared" si="880"/>
        <v>0</v>
      </c>
      <c r="Y1583" s="17">
        <f t="shared" si="880"/>
        <v>0</v>
      </c>
      <c r="Z1583" s="16"/>
      <c r="AA1583" s="15">
        <f t="shared" si="881"/>
        <v>0</v>
      </c>
      <c r="AB1583" s="14">
        <f t="shared" si="881"/>
        <v>0</v>
      </c>
      <c r="AC1583" s="12"/>
      <c r="AD1583" s="13"/>
      <c r="AE1583" s="12"/>
      <c r="AF1583" s="11"/>
      <c r="AG1583" s="11"/>
      <c r="AH1583" s="5" t="s">
        <v>0</v>
      </c>
      <c r="AI1583" s="4"/>
    </row>
    <row r="1584" spans="1:35" ht="15" customHeight="1" thickTop="1" thickBot="1" x14ac:dyDescent="0.25">
      <c r="A1584" s="214">
        <f>ROWS(A1585:A1593)-1</f>
        <v>8</v>
      </c>
      <c r="B1584" s="334" t="s">
        <v>487</v>
      </c>
      <c r="C1584" s="334"/>
      <c r="D1584" s="334"/>
      <c r="E1584" s="334"/>
      <c r="F1584" s="335"/>
      <c r="G1584" s="334"/>
      <c r="H1584" s="334"/>
      <c r="I1584" s="334"/>
      <c r="J1584" s="334"/>
      <c r="K1584" s="333"/>
      <c r="L1584" s="6">
        <v>43127</v>
      </c>
      <c r="M1584" s="34" t="s">
        <v>486</v>
      </c>
      <c r="N1584" s="23"/>
      <c r="O1584" s="33" t="str">
        <f>IF(COUNTIF(N1585:N1593,"?")&gt;0,"?",IF(AND(P1584="◄",Q1584="►"),"◄►",IF(P1584="◄","◄",IF(Q1584="►","►",""))))</f>
        <v>◄</v>
      </c>
      <c r="P1584" s="32" t="str">
        <f>IF(SUM(P1585:P1593)+1=ROWS(P1585:P1593)-COUNTIF(P1585:P1593,"-"),"","◄")</f>
        <v>◄</v>
      </c>
      <c r="Q1584" s="31" t="str">
        <f>IF(SUM(Q1585:Q1593)&gt;0,"►","")</f>
        <v/>
      </c>
      <c r="R1584" s="23"/>
      <c r="S1584" s="33" t="str">
        <f>IF(COUNTIF(R1585:R1593,"?")&gt;0,"?",IF(AND(T1584="◄",U1584="►"),"◄►",IF(T1584="◄","◄",IF(U1584="►","►",""))))</f>
        <v>◄</v>
      </c>
      <c r="T1584" s="32" t="str">
        <f>IF(SUM(T1585:T1593)+1=ROWS(T1585:T1593)-COUNTIF(T1585:T1593,"-"),"","◄")</f>
        <v>◄</v>
      </c>
      <c r="U1584" s="31" t="str">
        <f>IF(SUM(U1585:U1593)&gt;0,"►","")</f>
        <v/>
      </c>
      <c r="V1584" s="10">
        <f>ROWS(V1585:V1593)-1</f>
        <v>8</v>
      </c>
      <c r="W1584" s="30">
        <f>SUM(W1585:W1593)-W1593</f>
        <v>0</v>
      </c>
      <c r="X1584" s="29" t="s">
        <v>17</v>
      </c>
      <c r="Y1584" s="28"/>
      <c r="Z1584" s="30">
        <f>SUM(Z1585:Z1593)-Z1593</f>
        <v>0</v>
      </c>
      <c r="AA1584" s="29" t="s">
        <v>17</v>
      </c>
      <c r="AB1584" s="28"/>
      <c r="AC1584" s="43" t="str">
        <f>IF(AD1584="◄","◄",IF(AD1584="ok","►",""))</f>
        <v>◄</v>
      </c>
      <c r="AD1584" s="42" t="str">
        <f>IF(AD1585&gt;0,"OK","◄")</f>
        <v>◄</v>
      </c>
      <c r="AE1584" s="41" t="str">
        <f>IF(AND(AF1584="◄",AG1584="►"),"◄?►",IF(AF1584="◄","◄",IF(AG1584="►","►","")))</f>
        <v>◄</v>
      </c>
      <c r="AF1584" s="32" t="str">
        <f>IF(AF1585&gt;0,"","◄")</f>
        <v>◄</v>
      </c>
      <c r="AG1584" s="31" t="str">
        <f>IF(AG1585&gt;0,"►","")</f>
        <v/>
      </c>
      <c r="AH1584" s="5" t="s">
        <v>0</v>
      </c>
      <c r="AI1584" s="4"/>
    </row>
    <row r="1585" spans="1:35" ht="15" customHeight="1" x14ac:dyDescent="0.25">
      <c r="A1585" s="221"/>
      <c r="B1585" s="240"/>
      <c r="C1585" s="274" t="s">
        <v>479</v>
      </c>
      <c r="D1585" s="275">
        <v>43127</v>
      </c>
      <c r="E1585" s="276">
        <v>1.1299999999999999</v>
      </c>
      <c r="F1585" s="277" t="s">
        <v>2</v>
      </c>
      <c r="G1585" s="227"/>
      <c r="H1585" s="227"/>
      <c r="I1585" s="227"/>
      <c r="J1585" s="227"/>
      <c r="K1585" s="313" t="s">
        <v>485</v>
      </c>
      <c r="L1585" s="26"/>
      <c r="M1585" s="25"/>
      <c r="N1585" s="23" t="str">
        <f t="shared" ref="N1585:N1592" si="882">IF(O1585="?","?","")</f>
        <v/>
      </c>
      <c r="O1585" s="23" t="str">
        <f t="shared" ref="O1585:O1592" si="883">IF(AND(P1585="",Q1585&gt;0),"?",IF(P1585="","◄",IF(Q1585&gt;=1,"►","")))</f>
        <v>◄</v>
      </c>
      <c r="P1585" s="24"/>
      <c r="Q1585" s="21"/>
      <c r="R1585" s="23" t="str">
        <f t="shared" ref="R1585:R1592" si="884">IF(S1585="?","?","")</f>
        <v/>
      </c>
      <c r="S1585" s="23" t="str">
        <f t="shared" ref="S1585:S1592" si="885">IF(AND(T1585="",U1585&gt;0),"?",IF(T1585="","◄",IF(U1585&gt;=1,"►","")))</f>
        <v>◄</v>
      </c>
      <c r="T1585" s="22"/>
      <c r="U1585" s="21"/>
      <c r="V1585" s="20"/>
      <c r="W1585" s="19"/>
      <c r="X1585" s="18">
        <f t="shared" ref="X1585:Y1592" si="886">(P1585*W1585)</f>
        <v>0</v>
      </c>
      <c r="Y1585" s="17">
        <f t="shared" si="886"/>
        <v>0</v>
      </c>
      <c r="Z1585" s="16"/>
      <c r="AA1585" s="15">
        <f t="shared" ref="AA1585:AB1592" si="887">(T1585*Z1585)</f>
        <v>0</v>
      </c>
      <c r="AB1585" s="14">
        <f t="shared" si="887"/>
        <v>0</v>
      </c>
      <c r="AC1585" s="39" t="str">
        <f>IF(AD1585&gt;0,"ok","◄")</f>
        <v>◄</v>
      </c>
      <c r="AD1585" s="40"/>
      <c r="AE1585" s="39" t="str">
        <f>IF(AND(AF1585="",AG1585&gt;0),"?",IF(AF1585="","◄",IF(AG1585&gt;=1,"►","")))</f>
        <v>◄</v>
      </c>
      <c r="AF1585" s="38"/>
      <c r="AG1585" s="37"/>
      <c r="AH1585" s="5" t="s">
        <v>0</v>
      </c>
      <c r="AI1585" s="4"/>
    </row>
    <row r="1586" spans="1:35" ht="15" customHeight="1" x14ac:dyDescent="0.25">
      <c r="A1586" s="221"/>
      <c r="B1586" s="240"/>
      <c r="C1586" s="274">
        <v>4745</v>
      </c>
      <c r="D1586" s="275">
        <v>43127</v>
      </c>
      <c r="E1586" s="276">
        <v>1.1299999999999999</v>
      </c>
      <c r="F1586" s="277" t="s">
        <v>2</v>
      </c>
      <c r="G1586" s="227"/>
      <c r="H1586" s="227"/>
      <c r="I1586" s="227"/>
      <c r="J1586" s="227"/>
      <c r="K1586" s="315" t="s">
        <v>484</v>
      </c>
      <c r="L1586" s="26"/>
      <c r="M1586" s="25"/>
      <c r="N1586" s="23" t="str">
        <f t="shared" si="882"/>
        <v/>
      </c>
      <c r="O1586" s="23" t="str">
        <f t="shared" si="883"/>
        <v>◄</v>
      </c>
      <c r="P1586" s="24"/>
      <c r="Q1586" s="21"/>
      <c r="R1586" s="23" t="str">
        <f t="shared" si="884"/>
        <v/>
      </c>
      <c r="S1586" s="23" t="str">
        <f t="shared" si="885"/>
        <v>◄</v>
      </c>
      <c r="T1586" s="22"/>
      <c r="U1586" s="21"/>
      <c r="V1586" s="20"/>
      <c r="W1586" s="19"/>
      <c r="X1586" s="18">
        <f t="shared" si="886"/>
        <v>0</v>
      </c>
      <c r="Y1586" s="17">
        <f t="shared" si="886"/>
        <v>0</v>
      </c>
      <c r="Z1586" s="16"/>
      <c r="AA1586" s="15">
        <f t="shared" si="887"/>
        <v>0</v>
      </c>
      <c r="AB1586" s="14">
        <f t="shared" si="887"/>
        <v>0</v>
      </c>
      <c r="AC1586" s="12"/>
      <c r="AD1586" s="13"/>
      <c r="AE1586" s="12"/>
      <c r="AF1586" s="149" t="str">
        <f>LEFT(M1584,17)</f>
        <v>▬ Philanews Nr. 1</v>
      </c>
      <c r="AG1586" s="150"/>
      <c r="AH1586" s="5" t="s">
        <v>0</v>
      </c>
      <c r="AI1586" s="4"/>
    </row>
    <row r="1587" spans="1:35" ht="15" customHeight="1" x14ac:dyDescent="0.25">
      <c r="A1587" s="221"/>
      <c r="B1587" s="240"/>
      <c r="C1587" s="274">
        <v>4746</v>
      </c>
      <c r="D1587" s="275">
        <v>43127</v>
      </c>
      <c r="E1587" s="276">
        <v>1.1299999999999999</v>
      </c>
      <c r="F1587" s="277" t="s">
        <v>2</v>
      </c>
      <c r="G1587" s="227"/>
      <c r="H1587" s="227"/>
      <c r="I1587" s="227"/>
      <c r="J1587" s="227"/>
      <c r="K1587" s="315" t="s">
        <v>483</v>
      </c>
      <c r="L1587" s="26"/>
      <c r="M1587" s="25"/>
      <c r="N1587" s="23" t="str">
        <f t="shared" si="882"/>
        <v/>
      </c>
      <c r="O1587" s="23" t="str">
        <f t="shared" si="883"/>
        <v>◄</v>
      </c>
      <c r="P1587" s="24"/>
      <c r="Q1587" s="21"/>
      <c r="R1587" s="23" t="str">
        <f t="shared" si="884"/>
        <v/>
      </c>
      <c r="S1587" s="23" t="str">
        <f t="shared" si="885"/>
        <v>◄</v>
      </c>
      <c r="T1587" s="22"/>
      <c r="U1587" s="21"/>
      <c r="V1587" s="20"/>
      <c r="W1587" s="19"/>
      <c r="X1587" s="18">
        <f t="shared" si="886"/>
        <v>0</v>
      </c>
      <c r="Y1587" s="17">
        <f t="shared" si="886"/>
        <v>0</v>
      </c>
      <c r="Z1587" s="16"/>
      <c r="AA1587" s="15">
        <f t="shared" si="887"/>
        <v>0</v>
      </c>
      <c r="AB1587" s="14">
        <f t="shared" si="887"/>
        <v>0</v>
      </c>
      <c r="AC1587" s="12"/>
      <c r="AD1587" s="13"/>
      <c r="AE1587" s="12"/>
      <c r="AF1587" s="151"/>
      <c r="AG1587" s="152"/>
      <c r="AH1587" s="5" t="s">
        <v>0</v>
      </c>
      <c r="AI1587" s="4"/>
    </row>
    <row r="1588" spans="1:35" ht="15" customHeight="1" x14ac:dyDescent="0.25">
      <c r="A1588" s="221"/>
      <c r="B1588" s="240"/>
      <c r="C1588" s="274">
        <v>4747</v>
      </c>
      <c r="D1588" s="275">
        <v>43127</v>
      </c>
      <c r="E1588" s="276">
        <v>1.1299999999999999</v>
      </c>
      <c r="F1588" s="277" t="s">
        <v>2</v>
      </c>
      <c r="G1588" s="227"/>
      <c r="H1588" s="227"/>
      <c r="I1588" s="227"/>
      <c r="J1588" s="227"/>
      <c r="K1588" s="315" t="s">
        <v>482</v>
      </c>
      <c r="L1588" s="26"/>
      <c r="M1588" s="25"/>
      <c r="N1588" s="23" t="str">
        <f t="shared" si="882"/>
        <v/>
      </c>
      <c r="O1588" s="23" t="str">
        <f t="shared" si="883"/>
        <v>◄</v>
      </c>
      <c r="P1588" s="24"/>
      <c r="Q1588" s="21"/>
      <c r="R1588" s="23" t="str">
        <f t="shared" si="884"/>
        <v/>
      </c>
      <c r="S1588" s="23" t="str">
        <f t="shared" si="885"/>
        <v>◄</v>
      </c>
      <c r="T1588" s="22"/>
      <c r="U1588" s="21"/>
      <c r="V1588" s="20"/>
      <c r="W1588" s="19"/>
      <c r="X1588" s="18">
        <f t="shared" si="886"/>
        <v>0</v>
      </c>
      <c r="Y1588" s="17">
        <f t="shared" si="886"/>
        <v>0</v>
      </c>
      <c r="Z1588" s="16"/>
      <c r="AA1588" s="15">
        <f t="shared" si="887"/>
        <v>0</v>
      </c>
      <c r="AB1588" s="14">
        <f t="shared" si="887"/>
        <v>0</v>
      </c>
      <c r="AC1588" s="12"/>
      <c r="AD1588" s="13"/>
      <c r="AE1588" s="12"/>
      <c r="AF1588" s="36" t="s">
        <v>47</v>
      </c>
      <c r="AG1588" s="35">
        <f>D1585</f>
        <v>43127</v>
      </c>
      <c r="AH1588" s="5" t="s">
        <v>0</v>
      </c>
      <c r="AI1588" s="4"/>
    </row>
    <row r="1589" spans="1:35" ht="15" customHeight="1" x14ac:dyDescent="0.25">
      <c r="A1589" s="221"/>
      <c r="B1589" s="240"/>
      <c r="C1589" s="274">
        <v>4748</v>
      </c>
      <c r="D1589" s="275">
        <v>43127</v>
      </c>
      <c r="E1589" s="276">
        <v>1.1299999999999999</v>
      </c>
      <c r="F1589" s="277" t="s">
        <v>2</v>
      </c>
      <c r="G1589" s="227"/>
      <c r="H1589" s="227"/>
      <c r="I1589" s="227"/>
      <c r="J1589" s="227"/>
      <c r="K1589" s="315" t="s">
        <v>481</v>
      </c>
      <c r="L1589" s="26"/>
      <c r="M1589" s="25"/>
      <c r="N1589" s="23" t="str">
        <f t="shared" si="882"/>
        <v/>
      </c>
      <c r="O1589" s="23" t="str">
        <f t="shared" si="883"/>
        <v>◄</v>
      </c>
      <c r="P1589" s="24"/>
      <c r="Q1589" s="21"/>
      <c r="R1589" s="23" t="str">
        <f t="shared" si="884"/>
        <v/>
      </c>
      <c r="S1589" s="23" t="str">
        <f t="shared" si="885"/>
        <v>◄</v>
      </c>
      <c r="T1589" s="22"/>
      <c r="U1589" s="21"/>
      <c r="V1589" s="20"/>
      <c r="W1589" s="19"/>
      <c r="X1589" s="18">
        <f t="shared" si="886"/>
        <v>0</v>
      </c>
      <c r="Y1589" s="17">
        <f t="shared" si="886"/>
        <v>0</v>
      </c>
      <c r="Z1589" s="16"/>
      <c r="AA1589" s="15">
        <f t="shared" si="887"/>
        <v>0</v>
      </c>
      <c r="AB1589" s="14">
        <f t="shared" si="887"/>
        <v>0</v>
      </c>
      <c r="AC1589" s="12"/>
      <c r="AD1589" s="13"/>
      <c r="AE1589" s="12"/>
      <c r="AF1589" s="11"/>
      <c r="AG1589" s="11"/>
      <c r="AH1589" s="5" t="s">
        <v>0</v>
      </c>
      <c r="AI1589" s="4"/>
    </row>
    <row r="1590" spans="1:35" ht="15" customHeight="1" x14ac:dyDescent="0.25">
      <c r="A1590" s="221"/>
      <c r="B1590" s="240"/>
      <c r="C1590" s="281" t="s">
        <v>480</v>
      </c>
      <c r="D1590" s="275">
        <v>43127</v>
      </c>
      <c r="E1590" s="276">
        <v>3.3899999999999997</v>
      </c>
      <c r="F1590" s="277" t="s">
        <v>2</v>
      </c>
      <c r="G1590" s="227"/>
      <c r="H1590" s="274" t="s">
        <v>479</v>
      </c>
      <c r="I1590" s="274">
        <v>4746</v>
      </c>
      <c r="J1590" s="274">
        <v>4748</v>
      </c>
      <c r="K1590" s="323" t="s">
        <v>326</v>
      </c>
      <c r="L1590" s="26"/>
      <c r="M1590" s="25"/>
      <c r="N1590" s="23" t="str">
        <f t="shared" si="882"/>
        <v/>
      </c>
      <c r="O1590" s="23" t="str">
        <f t="shared" si="883"/>
        <v>◄</v>
      </c>
      <c r="P1590" s="24"/>
      <c r="Q1590" s="21"/>
      <c r="R1590" s="23" t="str">
        <f t="shared" si="884"/>
        <v/>
      </c>
      <c r="S1590" s="23" t="str">
        <f t="shared" si="885"/>
        <v>◄</v>
      </c>
      <c r="T1590" s="22"/>
      <c r="U1590" s="21"/>
      <c r="V1590" s="20"/>
      <c r="W1590" s="19"/>
      <c r="X1590" s="18">
        <f t="shared" si="886"/>
        <v>0</v>
      </c>
      <c r="Y1590" s="17">
        <f t="shared" si="886"/>
        <v>0</v>
      </c>
      <c r="Z1590" s="16"/>
      <c r="AA1590" s="15">
        <f t="shared" si="887"/>
        <v>0</v>
      </c>
      <c r="AB1590" s="14">
        <f t="shared" si="887"/>
        <v>0</v>
      </c>
      <c r="AC1590" s="12"/>
      <c r="AD1590" s="13"/>
      <c r="AE1590" s="12"/>
      <c r="AF1590" s="11"/>
      <c r="AG1590" s="11"/>
      <c r="AH1590" s="5" t="s">
        <v>0</v>
      </c>
      <c r="AI1590" s="4"/>
    </row>
    <row r="1591" spans="1:35" ht="15" customHeight="1" x14ac:dyDescent="0.25">
      <c r="A1591" s="221"/>
      <c r="B1591" s="240"/>
      <c r="C1591" s="281" t="s">
        <v>478</v>
      </c>
      <c r="D1591" s="275">
        <v>43127</v>
      </c>
      <c r="E1591" s="276">
        <v>3.3899999999999997</v>
      </c>
      <c r="F1591" s="277" t="s">
        <v>2</v>
      </c>
      <c r="G1591" s="227"/>
      <c r="H1591" s="274">
        <v>4748</v>
      </c>
      <c r="I1591" s="274">
        <v>4747</v>
      </c>
      <c r="J1591" s="274">
        <v>4745</v>
      </c>
      <c r="K1591" s="323" t="s">
        <v>326</v>
      </c>
      <c r="L1591" s="26"/>
      <c r="M1591" s="25"/>
      <c r="N1591" s="23" t="str">
        <f t="shared" si="882"/>
        <v/>
      </c>
      <c r="O1591" s="23" t="str">
        <f t="shared" si="883"/>
        <v>◄</v>
      </c>
      <c r="P1591" s="24"/>
      <c r="Q1591" s="21"/>
      <c r="R1591" s="23" t="str">
        <f t="shared" si="884"/>
        <v/>
      </c>
      <c r="S1591" s="23" t="str">
        <f t="shared" si="885"/>
        <v>◄</v>
      </c>
      <c r="T1591" s="22"/>
      <c r="U1591" s="21"/>
      <c r="V1591" s="20"/>
      <c r="W1591" s="19"/>
      <c r="X1591" s="18">
        <f t="shared" si="886"/>
        <v>0</v>
      </c>
      <c r="Y1591" s="17">
        <f t="shared" si="886"/>
        <v>0</v>
      </c>
      <c r="Z1591" s="16"/>
      <c r="AA1591" s="15">
        <f t="shared" si="887"/>
        <v>0</v>
      </c>
      <c r="AB1591" s="14">
        <f t="shared" si="887"/>
        <v>0</v>
      </c>
      <c r="AC1591" s="12"/>
      <c r="AD1591" s="13"/>
      <c r="AE1591" s="12"/>
      <c r="AF1591" s="11"/>
      <c r="AG1591" s="11"/>
      <c r="AH1591" s="5" t="s">
        <v>0</v>
      </c>
      <c r="AI1591" s="4"/>
    </row>
    <row r="1592" spans="1:35" ht="15" customHeight="1" thickBot="1" x14ac:dyDescent="0.3">
      <c r="A1592" s="221"/>
      <c r="B1592" s="232" t="s">
        <v>477</v>
      </c>
      <c r="C1592" s="281"/>
      <c r="D1592" s="275">
        <v>43127</v>
      </c>
      <c r="E1592" s="276">
        <v>5.6499999999999995</v>
      </c>
      <c r="F1592" s="277" t="s">
        <v>2</v>
      </c>
      <c r="G1592" s="227"/>
      <c r="H1592" s="227"/>
      <c r="I1592" s="227"/>
      <c r="J1592" s="227"/>
      <c r="K1592" s="317" t="s">
        <v>476</v>
      </c>
      <c r="L1592" s="26"/>
      <c r="M1592" s="44" t="s">
        <v>251</v>
      </c>
      <c r="N1592" s="23" t="str">
        <f t="shared" si="882"/>
        <v/>
      </c>
      <c r="O1592" s="23" t="str">
        <f t="shared" si="883"/>
        <v>◄</v>
      </c>
      <c r="P1592" s="24"/>
      <c r="Q1592" s="21"/>
      <c r="R1592" s="23" t="str">
        <f t="shared" si="884"/>
        <v/>
      </c>
      <c r="S1592" s="23" t="str">
        <f t="shared" si="885"/>
        <v>◄</v>
      </c>
      <c r="T1592" s="22"/>
      <c r="U1592" s="21"/>
      <c r="V1592" s="20"/>
      <c r="W1592" s="19"/>
      <c r="X1592" s="18">
        <f t="shared" si="886"/>
        <v>0</v>
      </c>
      <c r="Y1592" s="17">
        <f t="shared" si="886"/>
        <v>0</v>
      </c>
      <c r="Z1592" s="16"/>
      <c r="AA1592" s="15">
        <f t="shared" si="887"/>
        <v>0</v>
      </c>
      <c r="AB1592" s="14">
        <f t="shared" si="887"/>
        <v>0</v>
      </c>
      <c r="AC1592" s="12"/>
      <c r="AD1592" s="13"/>
      <c r="AE1592" s="12"/>
      <c r="AF1592" s="11"/>
      <c r="AG1592" s="11"/>
      <c r="AH1592" s="5" t="s">
        <v>0</v>
      </c>
      <c r="AI1592" s="4"/>
    </row>
    <row r="1593" spans="1:35" ht="15" customHeight="1" thickTop="1" thickBot="1" x14ac:dyDescent="0.25">
      <c r="A1593" s="214">
        <f>ROWS(A1594:A1604)-1</f>
        <v>10</v>
      </c>
      <c r="B1593" s="334" t="s">
        <v>475</v>
      </c>
      <c r="C1593" s="334"/>
      <c r="D1593" s="334"/>
      <c r="E1593" s="334"/>
      <c r="F1593" s="335"/>
      <c r="G1593" s="334"/>
      <c r="H1593" s="334"/>
      <c r="I1593" s="334"/>
      <c r="J1593" s="334"/>
      <c r="K1593" s="333"/>
      <c r="L1593" s="6">
        <v>43127</v>
      </c>
      <c r="M1593" s="34" t="s">
        <v>474</v>
      </c>
      <c r="N1593" s="23"/>
      <c r="O1593" s="33" t="str">
        <f>IF(COUNTIF(N1594:N1604,"?")&gt;0,"?",IF(AND(P1593="◄",Q1593="►"),"◄►",IF(P1593="◄","◄",IF(Q1593="►","►",""))))</f>
        <v>◄</v>
      </c>
      <c r="P1593" s="32" t="str">
        <f>IF(SUM(P1594:P1604)+1=ROWS(P1594:P1604)-COUNTIF(P1594:P1604,"-"),"","◄")</f>
        <v>◄</v>
      </c>
      <c r="Q1593" s="31" t="str">
        <f>IF(SUM(Q1594:Q1604)&gt;0,"►","")</f>
        <v/>
      </c>
      <c r="R1593" s="23"/>
      <c r="S1593" s="33" t="str">
        <f>IF(COUNTIF(R1594:R1604,"?")&gt;0,"?",IF(AND(T1593="◄",U1593="►"),"◄►",IF(T1593="◄","◄",IF(U1593="►","►",""))))</f>
        <v>◄</v>
      </c>
      <c r="T1593" s="32" t="str">
        <f>IF(SUM(T1594:T1604)+1=ROWS(T1594:T1604)-COUNTIF(T1594:T1604,"-"),"","◄")</f>
        <v>◄</v>
      </c>
      <c r="U1593" s="31" t="str">
        <f>IF(SUM(U1594:U1604)&gt;0,"►","")</f>
        <v/>
      </c>
      <c r="V1593" s="10">
        <f>ROWS(V1594:V1604)-1</f>
        <v>10</v>
      </c>
      <c r="W1593" s="30">
        <f>SUM(W1594:W1604)-W1604</f>
        <v>0</v>
      </c>
      <c r="X1593" s="29" t="s">
        <v>17</v>
      </c>
      <c r="Y1593" s="28"/>
      <c r="Z1593" s="30">
        <f>SUM(Z1594:Z1604)-Z1604</f>
        <v>0</v>
      </c>
      <c r="AA1593" s="29" t="s">
        <v>17</v>
      </c>
      <c r="AB1593" s="28"/>
      <c r="AC1593" s="12"/>
      <c r="AD1593" s="13"/>
      <c r="AE1593" s="12"/>
      <c r="AF1593" s="11"/>
      <c r="AG1593" s="11"/>
      <c r="AH1593" s="5" t="s">
        <v>0</v>
      </c>
      <c r="AI1593" s="4"/>
    </row>
    <row r="1594" spans="1:35" ht="15" customHeight="1" x14ac:dyDescent="0.25">
      <c r="A1594" s="221"/>
      <c r="B1594" s="240"/>
      <c r="C1594" s="274" t="s">
        <v>467</v>
      </c>
      <c r="D1594" s="275">
        <v>43127</v>
      </c>
      <c r="E1594" s="276">
        <v>0.74</v>
      </c>
      <c r="F1594" s="277" t="s">
        <v>13</v>
      </c>
      <c r="G1594" s="227"/>
      <c r="H1594" s="227"/>
      <c r="I1594" s="227"/>
      <c r="J1594" s="227"/>
      <c r="K1594" s="315" t="s">
        <v>473</v>
      </c>
      <c r="L1594" s="26"/>
      <c r="M1594" s="25"/>
      <c r="N1594" s="23" t="str">
        <f t="shared" ref="N1594:N1603" si="888">IF(O1594="?","?","")</f>
        <v/>
      </c>
      <c r="O1594" s="23" t="str">
        <f t="shared" ref="O1594:O1603" si="889">IF(AND(P1594="",Q1594&gt;0),"?",IF(P1594="","◄",IF(Q1594&gt;=1,"►","")))</f>
        <v>◄</v>
      </c>
      <c r="P1594" s="24"/>
      <c r="Q1594" s="21"/>
      <c r="R1594" s="23" t="str">
        <f t="shared" ref="R1594:R1603" si="890">IF(S1594="?","?","")</f>
        <v/>
      </c>
      <c r="S1594" s="23" t="str">
        <f t="shared" ref="S1594:S1603" si="891">IF(AND(T1594="",U1594&gt;0),"?",IF(T1594="","◄",IF(U1594&gt;=1,"►","")))</f>
        <v>◄</v>
      </c>
      <c r="T1594" s="22"/>
      <c r="U1594" s="21"/>
      <c r="V1594" s="20"/>
      <c r="W1594" s="19"/>
      <c r="X1594" s="18">
        <f t="shared" ref="X1594:X1603" si="892">(P1594*W1594)</f>
        <v>0</v>
      </c>
      <c r="Y1594" s="17">
        <f t="shared" ref="Y1594:Y1603" si="893">(Q1594*X1594)</f>
        <v>0</v>
      </c>
      <c r="Z1594" s="16"/>
      <c r="AA1594" s="15">
        <f t="shared" ref="AA1594:AA1603" si="894">(T1594*Z1594)</f>
        <v>0</v>
      </c>
      <c r="AB1594" s="14">
        <f t="shared" ref="AB1594:AB1603" si="895">(U1594*AA1594)</f>
        <v>0</v>
      </c>
      <c r="AC1594" s="12"/>
      <c r="AD1594" s="13"/>
      <c r="AE1594" s="12"/>
      <c r="AF1594" s="11"/>
      <c r="AG1594" s="11"/>
      <c r="AH1594" s="5" t="s">
        <v>0</v>
      </c>
      <c r="AI1594" s="4"/>
    </row>
    <row r="1595" spans="1:35" ht="15" customHeight="1" x14ac:dyDescent="0.25">
      <c r="A1595" s="221"/>
      <c r="B1595" s="240"/>
      <c r="C1595" s="274">
        <v>4750</v>
      </c>
      <c r="D1595" s="275">
        <v>43127</v>
      </c>
      <c r="E1595" s="276">
        <v>0.74</v>
      </c>
      <c r="F1595" s="277" t="s">
        <v>13</v>
      </c>
      <c r="G1595" s="227"/>
      <c r="H1595" s="227"/>
      <c r="I1595" s="227"/>
      <c r="J1595" s="227"/>
      <c r="K1595" s="315" t="s">
        <v>472</v>
      </c>
      <c r="L1595" s="26"/>
      <c r="M1595" s="25"/>
      <c r="N1595" s="23" t="str">
        <f t="shared" si="888"/>
        <v/>
      </c>
      <c r="O1595" s="23" t="str">
        <f t="shared" si="889"/>
        <v>◄</v>
      </c>
      <c r="P1595" s="24"/>
      <c r="Q1595" s="21"/>
      <c r="R1595" s="23" t="str">
        <f t="shared" si="890"/>
        <v/>
      </c>
      <c r="S1595" s="23" t="str">
        <f t="shared" si="891"/>
        <v>◄</v>
      </c>
      <c r="T1595" s="22"/>
      <c r="U1595" s="21"/>
      <c r="V1595" s="20"/>
      <c r="W1595" s="19"/>
      <c r="X1595" s="18">
        <f t="shared" si="892"/>
        <v>0</v>
      </c>
      <c r="Y1595" s="17">
        <f t="shared" si="893"/>
        <v>0</v>
      </c>
      <c r="Z1595" s="16"/>
      <c r="AA1595" s="15">
        <f t="shared" si="894"/>
        <v>0</v>
      </c>
      <c r="AB1595" s="14">
        <f t="shared" si="895"/>
        <v>0</v>
      </c>
      <c r="AC1595" s="12"/>
      <c r="AD1595" s="13"/>
      <c r="AE1595" s="12"/>
      <c r="AF1595" s="11"/>
      <c r="AG1595" s="11"/>
      <c r="AH1595" s="5" t="s">
        <v>0</v>
      </c>
      <c r="AI1595" s="4"/>
    </row>
    <row r="1596" spans="1:35" ht="15" customHeight="1" x14ac:dyDescent="0.25">
      <c r="A1596" s="221"/>
      <c r="B1596" s="240"/>
      <c r="C1596" s="274">
        <v>4751</v>
      </c>
      <c r="D1596" s="275">
        <v>43127</v>
      </c>
      <c r="E1596" s="276">
        <v>0.74</v>
      </c>
      <c r="F1596" s="277" t="s">
        <v>13</v>
      </c>
      <c r="G1596" s="227"/>
      <c r="H1596" s="227"/>
      <c r="I1596" s="227"/>
      <c r="J1596" s="227"/>
      <c r="K1596" s="315" t="s">
        <v>471</v>
      </c>
      <c r="L1596" s="26"/>
      <c r="M1596" s="25"/>
      <c r="N1596" s="23" t="str">
        <f t="shared" si="888"/>
        <v/>
      </c>
      <c r="O1596" s="23" t="str">
        <f t="shared" si="889"/>
        <v>◄</v>
      </c>
      <c r="P1596" s="24"/>
      <c r="Q1596" s="21"/>
      <c r="R1596" s="23" t="str">
        <f t="shared" si="890"/>
        <v/>
      </c>
      <c r="S1596" s="23" t="str">
        <f t="shared" si="891"/>
        <v>◄</v>
      </c>
      <c r="T1596" s="22"/>
      <c r="U1596" s="21"/>
      <c r="V1596" s="20"/>
      <c r="W1596" s="19"/>
      <c r="X1596" s="18">
        <f t="shared" si="892"/>
        <v>0</v>
      </c>
      <c r="Y1596" s="17">
        <f t="shared" si="893"/>
        <v>0</v>
      </c>
      <c r="Z1596" s="16"/>
      <c r="AA1596" s="15">
        <f t="shared" si="894"/>
        <v>0</v>
      </c>
      <c r="AB1596" s="14">
        <f t="shared" si="895"/>
        <v>0</v>
      </c>
      <c r="AC1596" s="12"/>
      <c r="AD1596" s="13"/>
      <c r="AE1596" s="12"/>
      <c r="AF1596" s="11"/>
      <c r="AG1596" s="11"/>
      <c r="AH1596" s="5" t="s">
        <v>0</v>
      </c>
      <c r="AI1596" s="4"/>
    </row>
    <row r="1597" spans="1:35" ht="15" customHeight="1" x14ac:dyDescent="0.25">
      <c r="A1597" s="221"/>
      <c r="B1597" s="240"/>
      <c r="C1597" s="274">
        <v>4752</v>
      </c>
      <c r="D1597" s="275">
        <v>43127</v>
      </c>
      <c r="E1597" s="276">
        <v>0.74</v>
      </c>
      <c r="F1597" s="277" t="s">
        <v>13</v>
      </c>
      <c r="G1597" s="227"/>
      <c r="H1597" s="227"/>
      <c r="I1597" s="227"/>
      <c r="J1597" s="227"/>
      <c r="K1597" s="315" t="s">
        <v>470</v>
      </c>
      <c r="L1597" s="26"/>
      <c r="M1597" s="25"/>
      <c r="N1597" s="23" t="str">
        <f t="shared" si="888"/>
        <v/>
      </c>
      <c r="O1597" s="23" t="str">
        <f t="shared" si="889"/>
        <v>◄</v>
      </c>
      <c r="P1597" s="24"/>
      <c r="Q1597" s="21"/>
      <c r="R1597" s="23" t="str">
        <f t="shared" si="890"/>
        <v/>
      </c>
      <c r="S1597" s="23" t="str">
        <f t="shared" si="891"/>
        <v>◄</v>
      </c>
      <c r="T1597" s="22"/>
      <c r="U1597" s="21"/>
      <c r="V1597" s="20"/>
      <c r="W1597" s="19"/>
      <c r="X1597" s="18">
        <f t="shared" si="892"/>
        <v>0</v>
      </c>
      <c r="Y1597" s="17">
        <f t="shared" si="893"/>
        <v>0</v>
      </c>
      <c r="Z1597" s="16"/>
      <c r="AA1597" s="15">
        <f t="shared" si="894"/>
        <v>0</v>
      </c>
      <c r="AB1597" s="14">
        <f t="shared" si="895"/>
        <v>0</v>
      </c>
      <c r="AC1597" s="12"/>
      <c r="AD1597" s="13"/>
      <c r="AE1597" s="12"/>
      <c r="AF1597" s="11"/>
      <c r="AG1597" s="11"/>
      <c r="AH1597" s="5" t="s">
        <v>0</v>
      </c>
      <c r="AI1597" s="4"/>
    </row>
    <row r="1598" spans="1:35" ht="15" customHeight="1" x14ac:dyDescent="0.25">
      <c r="A1598" s="221"/>
      <c r="B1598" s="240"/>
      <c r="C1598" s="274">
        <v>4753</v>
      </c>
      <c r="D1598" s="275">
        <v>43127</v>
      </c>
      <c r="E1598" s="276">
        <v>0.74</v>
      </c>
      <c r="F1598" s="277" t="s">
        <v>13</v>
      </c>
      <c r="G1598" s="227"/>
      <c r="H1598" s="227"/>
      <c r="I1598" s="227"/>
      <c r="J1598" s="227"/>
      <c r="K1598" s="315" t="s">
        <v>469</v>
      </c>
      <c r="L1598" s="26"/>
      <c r="M1598" s="25"/>
      <c r="N1598" s="23" t="str">
        <f t="shared" si="888"/>
        <v/>
      </c>
      <c r="O1598" s="23" t="str">
        <f t="shared" si="889"/>
        <v>◄</v>
      </c>
      <c r="P1598" s="24"/>
      <c r="Q1598" s="21"/>
      <c r="R1598" s="23" t="str">
        <f t="shared" si="890"/>
        <v/>
      </c>
      <c r="S1598" s="23" t="str">
        <f t="shared" si="891"/>
        <v>◄</v>
      </c>
      <c r="T1598" s="22"/>
      <c r="U1598" s="21"/>
      <c r="V1598" s="20"/>
      <c r="W1598" s="19"/>
      <c r="X1598" s="18">
        <f t="shared" si="892"/>
        <v>0</v>
      </c>
      <c r="Y1598" s="17">
        <f t="shared" si="893"/>
        <v>0</v>
      </c>
      <c r="Z1598" s="16"/>
      <c r="AA1598" s="15">
        <f t="shared" si="894"/>
        <v>0</v>
      </c>
      <c r="AB1598" s="14">
        <f t="shared" si="895"/>
        <v>0</v>
      </c>
      <c r="AC1598" s="12"/>
      <c r="AD1598" s="13"/>
      <c r="AE1598" s="12"/>
      <c r="AF1598" s="11"/>
      <c r="AG1598" s="11"/>
      <c r="AH1598" s="5" t="s">
        <v>0</v>
      </c>
      <c r="AI1598" s="4"/>
    </row>
    <row r="1599" spans="1:35" ht="15" customHeight="1" x14ac:dyDescent="0.25">
      <c r="A1599" s="221"/>
      <c r="B1599" s="240"/>
      <c r="C1599" s="281" t="s">
        <v>468</v>
      </c>
      <c r="D1599" s="275">
        <v>43127</v>
      </c>
      <c r="E1599" s="276">
        <v>7.4</v>
      </c>
      <c r="F1599" s="277" t="s">
        <v>13</v>
      </c>
      <c r="G1599" s="227"/>
      <c r="H1599" s="274" t="s">
        <v>467</v>
      </c>
      <c r="I1599" s="289" t="s">
        <v>0</v>
      </c>
      <c r="J1599" s="274">
        <v>4753</v>
      </c>
      <c r="K1599" s="395" t="s">
        <v>466</v>
      </c>
      <c r="L1599" s="49" t="s">
        <v>465</v>
      </c>
      <c r="M1599" s="47"/>
      <c r="N1599" s="23" t="str">
        <f t="shared" si="888"/>
        <v/>
      </c>
      <c r="O1599" s="23" t="str">
        <f t="shared" si="889"/>
        <v>◄</v>
      </c>
      <c r="P1599" s="24"/>
      <c r="Q1599" s="21"/>
      <c r="R1599" s="23" t="str">
        <f t="shared" si="890"/>
        <v/>
      </c>
      <c r="S1599" s="23" t="str">
        <f t="shared" si="891"/>
        <v>◄</v>
      </c>
      <c r="T1599" s="22"/>
      <c r="U1599" s="21"/>
      <c r="V1599" s="20"/>
      <c r="W1599" s="19"/>
      <c r="X1599" s="18">
        <f t="shared" si="892"/>
        <v>0</v>
      </c>
      <c r="Y1599" s="17">
        <f t="shared" si="893"/>
        <v>0</v>
      </c>
      <c r="Z1599" s="16"/>
      <c r="AA1599" s="15">
        <f t="shared" si="894"/>
        <v>0</v>
      </c>
      <c r="AB1599" s="14">
        <f t="shared" si="895"/>
        <v>0</v>
      </c>
      <c r="AC1599" s="12"/>
      <c r="AD1599" s="13"/>
      <c r="AE1599" s="12"/>
      <c r="AF1599" s="11"/>
      <c r="AG1599" s="11"/>
      <c r="AH1599" s="5" t="s">
        <v>0</v>
      </c>
      <c r="AI1599" s="4"/>
    </row>
    <row r="1600" spans="1:35" ht="15" customHeight="1" x14ac:dyDescent="0.25">
      <c r="A1600" s="221"/>
      <c r="B1600" s="240"/>
      <c r="C1600" s="281" t="s">
        <v>464</v>
      </c>
      <c r="D1600" s="275">
        <v>43127</v>
      </c>
      <c r="E1600" s="276">
        <v>0.74</v>
      </c>
      <c r="F1600" s="277" t="s">
        <v>13</v>
      </c>
      <c r="G1600" s="227"/>
      <c r="H1600" s="227"/>
      <c r="I1600" s="227"/>
      <c r="J1600" s="274">
        <v>4750</v>
      </c>
      <c r="K1600" s="395" t="s">
        <v>461</v>
      </c>
      <c r="L1600" s="26"/>
      <c r="M1600" s="25"/>
      <c r="N1600" s="23" t="str">
        <f t="shared" si="888"/>
        <v/>
      </c>
      <c r="O1600" s="23" t="str">
        <f t="shared" si="889"/>
        <v>◄</v>
      </c>
      <c r="P1600" s="24"/>
      <c r="Q1600" s="21"/>
      <c r="R1600" s="23" t="str">
        <f t="shared" si="890"/>
        <v/>
      </c>
      <c r="S1600" s="23" t="str">
        <f t="shared" si="891"/>
        <v>◄</v>
      </c>
      <c r="T1600" s="22"/>
      <c r="U1600" s="21"/>
      <c r="V1600" s="20"/>
      <c r="W1600" s="19"/>
      <c r="X1600" s="18">
        <f t="shared" si="892"/>
        <v>0</v>
      </c>
      <c r="Y1600" s="17">
        <f t="shared" si="893"/>
        <v>0</v>
      </c>
      <c r="Z1600" s="16"/>
      <c r="AA1600" s="15">
        <f t="shared" si="894"/>
        <v>0</v>
      </c>
      <c r="AB1600" s="14">
        <f t="shared" si="895"/>
        <v>0</v>
      </c>
      <c r="AC1600" s="12"/>
      <c r="AD1600" s="13"/>
      <c r="AE1600" s="12"/>
      <c r="AF1600" s="11"/>
      <c r="AG1600" s="11"/>
      <c r="AH1600" s="5" t="s">
        <v>0</v>
      </c>
      <c r="AI1600" s="4"/>
    </row>
    <row r="1601" spans="1:35" ht="15" customHeight="1" x14ac:dyDescent="0.25">
      <c r="A1601" s="221"/>
      <c r="B1601" s="240"/>
      <c r="C1601" s="281" t="s">
        <v>463</v>
      </c>
      <c r="D1601" s="275">
        <v>43127</v>
      </c>
      <c r="E1601" s="276">
        <v>7.4</v>
      </c>
      <c r="F1601" s="277" t="s">
        <v>13</v>
      </c>
      <c r="G1601" s="227"/>
      <c r="H1601" s="227"/>
      <c r="I1601" s="227"/>
      <c r="J1601" s="274">
        <v>4751</v>
      </c>
      <c r="K1601" s="395" t="s">
        <v>461</v>
      </c>
      <c r="L1601" s="26"/>
      <c r="M1601" s="25"/>
      <c r="N1601" s="23" t="str">
        <f t="shared" si="888"/>
        <v/>
      </c>
      <c r="O1601" s="23" t="str">
        <f t="shared" si="889"/>
        <v>◄</v>
      </c>
      <c r="P1601" s="24"/>
      <c r="Q1601" s="21"/>
      <c r="R1601" s="23" t="str">
        <f t="shared" si="890"/>
        <v/>
      </c>
      <c r="S1601" s="23" t="str">
        <f t="shared" si="891"/>
        <v>◄</v>
      </c>
      <c r="T1601" s="22"/>
      <c r="U1601" s="21"/>
      <c r="V1601" s="20"/>
      <c r="W1601" s="19"/>
      <c r="X1601" s="18">
        <f t="shared" si="892"/>
        <v>0</v>
      </c>
      <c r="Y1601" s="17">
        <f t="shared" si="893"/>
        <v>0</v>
      </c>
      <c r="Z1601" s="16"/>
      <c r="AA1601" s="15">
        <f t="shared" si="894"/>
        <v>0</v>
      </c>
      <c r="AB1601" s="14">
        <f t="shared" si="895"/>
        <v>0</v>
      </c>
      <c r="AC1601" s="12"/>
      <c r="AD1601" s="13"/>
      <c r="AE1601" s="12"/>
      <c r="AF1601" s="11"/>
      <c r="AG1601" s="11"/>
      <c r="AH1601" s="5" t="s">
        <v>0</v>
      </c>
      <c r="AI1601" s="4"/>
    </row>
    <row r="1602" spans="1:35" ht="15" customHeight="1" x14ac:dyDescent="0.25">
      <c r="A1602" s="221"/>
      <c r="B1602" s="240"/>
      <c r="C1602" s="281" t="s">
        <v>462</v>
      </c>
      <c r="D1602" s="275">
        <v>43127</v>
      </c>
      <c r="E1602" s="276">
        <v>0.74</v>
      </c>
      <c r="F1602" s="277" t="s">
        <v>13</v>
      </c>
      <c r="G1602" s="227"/>
      <c r="H1602" s="227"/>
      <c r="I1602" s="227"/>
      <c r="J1602" s="274">
        <v>4752</v>
      </c>
      <c r="K1602" s="395" t="s">
        <v>461</v>
      </c>
      <c r="L1602" s="26"/>
      <c r="M1602" s="25"/>
      <c r="N1602" s="23" t="str">
        <f t="shared" si="888"/>
        <v/>
      </c>
      <c r="O1602" s="23" t="str">
        <f t="shared" si="889"/>
        <v>◄</v>
      </c>
      <c r="P1602" s="24"/>
      <c r="Q1602" s="21"/>
      <c r="R1602" s="23" t="str">
        <f t="shared" si="890"/>
        <v/>
      </c>
      <c r="S1602" s="23" t="str">
        <f t="shared" si="891"/>
        <v>◄</v>
      </c>
      <c r="T1602" s="22"/>
      <c r="U1602" s="21"/>
      <c r="V1602" s="20"/>
      <c r="W1602" s="19"/>
      <c r="X1602" s="18">
        <f t="shared" si="892"/>
        <v>0</v>
      </c>
      <c r="Y1602" s="17">
        <f t="shared" si="893"/>
        <v>0</v>
      </c>
      <c r="Z1602" s="16"/>
      <c r="AA1602" s="15">
        <f t="shared" si="894"/>
        <v>0</v>
      </c>
      <c r="AB1602" s="14">
        <f t="shared" si="895"/>
        <v>0</v>
      </c>
      <c r="AC1602" s="12"/>
      <c r="AD1602" s="13"/>
      <c r="AE1602" s="12"/>
      <c r="AF1602" s="11"/>
      <c r="AG1602" s="11"/>
      <c r="AH1602" s="5" t="s">
        <v>0</v>
      </c>
      <c r="AI1602" s="4"/>
    </row>
    <row r="1603" spans="1:35" ht="15" customHeight="1" thickBot="1" x14ac:dyDescent="0.3">
      <c r="A1603" s="221"/>
      <c r="B1603" s="369" t="s">
        <v>394</v>
      </c>
      <c r="C1603" s="370" t="s">
        <v>460</v>
      </c>
      <c r="D1603" s="275">
        <v>43127</v>
      </c>
      <c r="E1603" s="276">
        <v>7.4</v>
      </c>
      <c r="F1603" s="277" t="s">
        <v>13</v>
      </c>
      <c r="G1603" s="227"/>
      <c r="H1603" s="227" t="s">
        <v>459</v>
      </c>
      <c r="I1603" s="227"/>
      <c r="J1603" s="227"/>
      <c r="K1603" s="317" t="s">
        <v>458</v>
      </c>
      <c r="L1603" s="26"/>
      <c r="M1603" s="44" t="s">
        <v>236</v>
      </c>
      <c r="N1603" s="23" t="str">
        <f t="shared" si="888"/>
        <v/>
      </c>
      <c r="O1603" s="23" t="str">
        <f t="shared" si="889"/>
        <v>◄</v>
      </c>
      <c r="P1603" s="24"/>
      <c r="Q1603" s="21"/>
      <c r="R1603" s="23" t="str">
        <f t="shared" si="890"/>
        <v/>
      </c>
      <c r="S1603" s="23" t="str">
        <f t="shared" si="891"/>
        <v>◄</v>
      </c>
      <c r="T1603" s="22"/>
      <c r="U1603" s="21"/>
      <c r="V1603" s="20"/>
      <c r="W1603" s="19"/>
      <c r="X1603" s="18">
        <f t="shared" si="892"/>
        <v>0</v>
      </c>
      <c r="Y1603" s="17">
        <f t="shared" si="893"/>
        <v>0</v>
      </c>
      <c r="Z1603" s="16"/>
      <c r="AA1603" s="15">
        <f t="shared" si="894"/>
        <v>0</v>
      </c>
      <c r="AB1603" s="14">
        <f t="shared" si="895"/>
        <v>0</v>
      </c>
      <c r="AC1603" s="12"/>
      <c r="AD1603" s="13"/>
      <c r="AE1603" s="12"/>
      <c r="AF1603" s="11"/>
      <c r="AG1603" s="11"/>
      <c r="AH1603" s="5" t="s">
        <v>0</v>
      </c>
      <c r="AI1603" s="4"/>
    </row>
    <row r="1604" spans="1:35" ht="15" customHeight="1" thickTop="1" thickBot="1" x14ac:dyDescent="0.25">
      <c r="A1604" s="214">
        <f>ROWS(A1605:A1622)-1</f>
        <v>17</v>
      </c>
      <c r="B1604" s="334" t="s">
        <v>457</v>
      </c>
      <c r="C1604" s="334"/>
      <c r="D1604" s="334"/>
      <c r="E1604" s="334"/>
      <c r="F1604" s="335"/>
      <c r="G1604" s="334"/>
      <c r="H1604" s="334"/>
      <c r="I1604" s="334"/>
      <c r="J1604" s="334"/>
      <c r="K1604" s="333"/>
      <c r="L1604" s="6">
        <v>43127</v>
      </c>
      <c r="M1604" s="34" t="s">
        <v>456</v>
      </c>
      <c r="N1604" s="23"/>
      <c r="O1604" s="33" t="str">
        <f>IF(COUNTIF(N1605:N1622,"?")&gt;0,"?",IF(AND(P1604="◄",Q1604="►"),"◄►",IF(P1604="◄","◄",IF(Q1604="►","►",""))))</f>
        <v>◄</v>
      </c>
      <c r="P1604" s="32" t="str">
        <f>IF(SUM(P1605:P1622)+1=ROWS(P1605:P1622)-COUNTIF(P1605:P1622,"-"),"","◄")</f>
        <v>◄</v>
      </c>
      <c r="Q1604" s="31" t="str">
        <f>IF(SUM(Q1605:Q1622)&gt;0,"►","")</f>
        <v/>
      </c>
      <c r="R1604" s="23"/>
      <c r="S1604" s="33" t="str">
        <f>IF(COUNTIF(R1605:R1622,"?")&gt;0,"?",IF(AND(T1604="◄",U1604="►"),"◄►",IF(T1604="◄","◄",IF(U1604="►","►",""))))</f>
        <v>◄</v>
      </c>
      <c r="T1604" s="32" t="str">
        <f>IF(SUM(T1605:T1622)+1=ROWS(T1605:T1622)-COUNTIF(T1605:T1622,"-"),"","◄")</f>
        <v>◄</v>
      </c>
      <c r="U1604" s="31" t="str">
        <f>IF(SUM(U1605:U1622)&gt;0,"►","")</f>
        <v/>
      </c>
      <c r="V1604" s="10">
        <f>ROWS(V1605:V1622)-1</f>
        <v>17</v>
      </c>
      <c r="W1604" s="30">
        <f>SUM(W1605:W1622)-W1622</f>
        <v>0</v>
      </c>
      <c r="X1604" s="29" t="s">
        <v>17</v>
      </c>
      <c r="Y1604" s="28"/>
      <c r="Z1604" s="30">
        <f>SUM(Z1605:Z1622)-Z1622</f>
        <v>0</v>
      </c>
      <c r="AA1604" s="29" t="s">
        <v>17</v>
      </c>
      <c r="AB1604" s="28"/>
      <c r="AC1604" s="12"/>
      <c r="AD1604" s="13"/>
      <c r="AE1604" s="12"/>
      <c r="AF1604" s="11"/>
      <c r="AG1604" s="11"/>
      <c r="AH1604" s="5" t="s">
        <v>0</v>
      </c>
      <c r="AI1604" s="4"/>
    </row>
    <row r="1605" spans="1:35" ht="15" customHeight="1" x14ac:dyDescent="0.25">
      <c r="A1605" s="221"/>
      <c r="B1605" s="240"/>
      <c r="C1605" s="274" t="s">
        <v>445</v>
      </c>
      <c r="D1605" s="275">
        <v>43127</v>
      </c>
      <c r="E1605" s="276">
        <v>1.35</v>
      </c>
      <c r="F1605" s="277" t="s">
        <v>27</v>
      </c>
      <c r="G1605" s="227"/>
      <c r="H1605" s="227"/>
      <c r="I1605" s="227"/>
      <c r="J1605" s="227"/>
      <c r="K1605" s="315" t="s">
        <v>455</v>
      </c>
      <c r="L1605" s="26"/>
      <c r="M1605" s="25"/>
      <c r="N1605" s="23" t="str">
        <f t="shared" ref="N1605:N1621" si="896">IF(O1605="?","?","")</f>
        <v/>
      </c>
      <c r="O1605" s="23" t="str">
        <f t="shared" ref="O1605:O1621" si="897">IF(AND(P1605="",Q1605&gt;0),"?",IF(P1605="","◄",IF(Q1605&gt;=1,"►","")))</f>
        <v>◄</v>
      </c>
      <c r="P1605" s="24"/>
      <c r="Q1605" s="21"/>
      <c r="R1605" s="23" t="str">
        <f t="shared" ref="R1605:R1621" si="898">IF(S1605="?","?","")</f>
        <v/>
      </c>
      <c r="S1605" s="23" t="str">
        <f t="shared" ref="S1605:S1621" si="899">IF(AND(T1605="",U1605&gt;0),"?",IF(T1605="","◄",IF(U1605&gt;=1,"►","")))</f>
        <v>◄</v>
      </c>
      <c r="T1605" s="22"/>
      <c r="U1605" s="21"/>
      <c r="V1605" s="20"/>
      <c r="W1605" s="19"/>
      <c r="X1605" s="18">
        <f t="shared" ref="X1605:X1621" si="900">(P1605*W1605)</f>
        <v>0</v>
      </c>
      <c r="Y1605" s="17">
        <f t="shared" ref="Y1605:Y1621" si="901">(Q1605*X1605)</f>
        <v>0</v>
      </c>
      <c r="Z1605" s="16"/>
      <c r="AA1605" s="15">
        <f t="shared" ref="AA1605:AA1621" si="902">(T1605*Z1605)</f>
        <v>0</v>
      </c>
      <c r="AB1605" s="14">
        <f t="shared" ref="AB1605:AB1621" si="903">(U1605*AA1605)</f>
        <v>0</v>
      </c>
      <c r="AC1605" s="12"/>
      <c r="AD1605" s="13"/>
      <c r="AE1605" s="12"/>
      <c r="AF1605" s="11"/>
      <c r="AG1605" s="11"/>
      <c r="AH1605" s="5" t="s">
        <v>0</v>
      </c>
      <c r="AI1605" s="4"/>
    </row>
    <row r="1606" spans="1:35" ht="15" customHeight="1" x14ac:dyDescent="0.25">
      <c r="A1606" s="221"/>
      <c r="B1606" s="240"/>
      <c r="C1606" s="274">
        <v>4755</v>
      </c>
      <c r="D1606" s="275">
        <v>43127</v>
      </c>
      <c r="E1606" s="276">
        <v>1.35</v>
      </c>
      <c r="F1606" s="277" t="s">
        <v>27</v>
      </c>
      <c r="G1606" s="227"/>
      <c r="H1606" s="227"/>
      <c r="I1606" s="227"/>
      <c r="J1606" s="227"/>
      <c r="K1606" s="315" t="s">
        <v>454</v>
      </c>
      <c r="L1606" s="26"/>
      <c r="M1606" s="25"/>
      <c r="N1606" s="23" t="str">
        <f t="shared" si="896"/>
        <v/>
      </c>
      <c r="O1606" s="23" t="str">
        <f t="shared" si="897"/>
        <v>◄</v>
      </c>
      <c r="P1606" s="24"/>
      <c r="Q1606" s="21"/>
      <c r="R1606" s="23" t="str">
        <f t="shared" si="898"/>
        <v/>
      </c>
      <c r="S1606" s="23" t="str">
        <f t="shared" si="899"/>
        <v>◄</v>
      </c>
      <c r="T1606" s="22"/>
      <c r="U1606" s="21"/>
      <c r="V1606" s="20"/>
      <c r="W1606" s="19"/>
      <c r="X1606" s="18">
        <f t="shared" si="900"/>
        <v>0</v>
      </c>
      <c r="Y1606" s="17">
        <f t="shared" si="901"/>
        <v>0</v>
      </c>
      <c r="Z1606" s="16"/>
      <c r="AA1606" s="15">
        <f t="shared" si="902"/>
        <v>0</v>
      </c>
      <c r="AB1606" s="14">
        <f t="shared" si="903"/>
        <v>0</v>
      </c>
      <c r="AC1606" s="12"/>
      <c r="AD1606" s="13"/>
      <c r="AE1606" s="12"/>
      <c r="AF1606" s="11"/>
      <c r="AG1606" s="11"/>
      <c r="AH1606" s="5" t="s">
        <v>0</v>
      </c>
      <c r="AI1606" s="4"/>
    </row>
    <row r="1607" spans="1:35" ht="15" customHeight="1" x14ac:dyDescent="0.25">
      <c r="A1607" s="221"/>
      <c r="B1607" s="240"/>
      <c r="C1607" s="274">
        <v>4756</v>
      </c>
      <c r="D1607" s="275">
        <v>43127</v>
      </c>
      <c r="E1607" s="276">
        <v>1.35</v>
      </c>
      <c r="F1607" s="277" t="s">
        <v>27</v>
      </c>
      <c r="G1607" s="227"/>
      <c r="H1607" s="227"/>
      <c r="I1607" s="227"/>
      <c r="J1607" s="227"/>
      <c r="K1607" s="315" t="s">
        <v>453</v>
      </c>
      <c r="L1607" s="26"/>
      <c r="M1607" s="25"/>
      <c r="N1607" s="23" t="str">
        <f t="shared" si="896"/>
        <v/>
      </c>
      <c r="O1607" s="23" t="str">
        <f t="shared" si="897"/>
        <v>◄</v>
      </c>
      <c r="P1607" s="24"/>
      <c r="Q1607" s="21"/>
      <c r="R1607" s="23" t="str">
        <f t="shared" si="898"/>
        <v/>
      </c>
      <c r="S1607" s="23" t="str">
        <f t="shared" si="899"/>
        <v>◄</v>
      </c>
      <c r="T1607" s="22"/>
      <c r="U1607" s="21"/>
      <c r="V1607" s="20"/>
      <c r="W1607" s="19"/>
      <c r="X1607" s="18">
        <f t="shared" si="900"/>
        <v>0</v>
      </c>
      <c r="Y1607" s="17">
        <f t="shared" si="901"/>
        <v>0</v>
      </c>
      <c r="Z1607" s="16"/>
      <c r="AA1607" s="15">
        <f t="shared" si="902"/>
        <v>0</v>
      </c>
      <c r="AB1607" s="14">
        <f t="shared" si="903"/>
        <v>0</v>
      </c>
      <c r="AC1607" s="12"/>
      <c r="AD1607" s="13"/>
      <c r="AE1607" s="12"/>
      <c r="AF1607" s="11"/>
      <c r="AG1607" s="11"/>
      <c r="AH1607" s="5" t="s">
        <v>0</v>
      </c>
      <c r="AI1607" s="4"/>
    </row>
    <row r="1608" spans="1:35" ht="15" customHeight="1" x14ac:dyDescent="0.25">
      <c r="A1608" s="221"/>
      <c r="B1608" s="240"/>
      <c r="C1608" s="274">
        <v>4757</v>
      </c>
      <c r="D1608" s="275">
        <v>43127</v>
      </c>
      <c r="E1608" s="276">
        <v>1.35</v>
      </c>
      <c r="F1608" s="277" t="s">
        <v>27</v>
      </c>
      <c r="G1608" s="227"/>
      <c r="H1608" s="227"/>
      <c r="I1608" s="227"/>
      <c r="J1608" s="227"/>
      <c r="K1608" s="315" t="s">
        <v>452</v>
      </c>
      <c r="L1608" s="26"/>
      <c r="M1608" s="25"/>
      <c r="N1608" s="23" t="str">
        <f t="shared" si="896"/>
        <v/>
      </c>
      <c r="O1608" s="23" t="str">
        <f t="shared" si="897"/>
        <v>◄</v>
      </c>
      <c r="P1608" s="24"/>
      <c r="Q1608" s="21"/>
      <c r="R1608" s="23" t="str">
        <f t="shared" si="898"/>
        <v/>
      </c>
      <c r="S1608" s="23" t="str">
        <f t="shared" si="899"/>
        <v>◄</v>
      </c>
      <c r="T1608" s="22"/>
      <c r="U1608" s="21"/>
      <c r="V1608" s="20"/>
      <c r="W1608" s="19"/>
      <c r="X1608" s="18">
        <f t="shared" si="900"/>
        <v>0</v>
      </c>
      <c r="Y1608" s="17">
        <f t="shared" si="901"/>
        <v>0</v>
      </c>
      <c r="Z1608" s="16"/>
      <c r="AA1608" s="15">
        <f t="shared" si="902"/>
        <v>0</v>
      </c>
      <c r="AB1608" s="14">
        <f t="shared" si="903"/>
        <v>0</v>
      </c>
      <c r="AC1608" s="12"/>
      <c r="AD1608" s="13"/>
      <c r="AE1608" s="12"/>
      <c r="AF1608" s="11"/>
      <c r="AG1608" s="11"/>
      <c r="AH1608" s="5" t="s">
        <v>0</v>
      </c>
      <c r="AI1608" s="4"/>
    </row>
    <row r="1609" spans="1:35" ht="15" customHeight="1" x14ac:dyDescent="0.25">
      <c r="A1609" s="221"/>
      <c r="B1609" s="240"/>
      <c r="C1609" s="274">
        <v>4758</v>
      </c>
      <c r="D1609" s="275">
        <v>43127</v>
      </c>
      <c r="E1609" s="276">
        <v>1.35</v>
      </c>
      <c r="F1609" s="277" t="s">
        <v>27</v>
      </c>
      <c r="G1609" s="227"/>
      <c r="H1609" s="227"/>
      <c r="I1609" s="227"/>
      <c r="J1609" s="227"/>
      <c r="K1609" s="315" t="s">
        <v>451</v>
      </c>
      <c r="L1609" s="26"/>
      <c r="M1609" s="25"/>
      <c r="N1609" s="23" t="str">
        <f t="shared" si="896"/>
        <v/>
      </c>
      <c r="O1609" s="23" t="str">
        <f t="shared" si="897"/>
        <v>◄</v>
      </c>
      <c r="P1609" s="24"/>
      <c r="Q1609" s="21"/>
      <c r="R1609" s="23" t="str">
        <f t="shared" si="898"/>
        <v/>
      </c>
      <c r="S1609" s="23" t="str">
        <f t="shared" si="899"/>
        <v>◄</v>
      </c>
      <c r="T1609" s="22"/>
      <c r="U1609" s="21"/>
      <c r="V1609" s="20"/>
      <c r="W1609" s="19"/>
      <c r="X1609" s="18">
        <f t="shared" si="900"/>
        <v>0</v>
      </c>
      <c r="Y1609" s="17">
        <f t="shared" si="901"/>
        <v>0</v>
      </c>
      <c r="Z1609" s="16"/>
      <c r="AA1609" s="15">
        <f t="shared" si="902"/>
        <v>0</v>
      </c>
      <c r="AB1609" s="14">
        <f t="shared" si="903"/>
        <v>0</v>
      </c>
      <c r="AC1609" s="12"/>
      <c r="AD1609" s="13"/>
      <c r="AE1609" s="12"/>
      <c r="AF1609" s="11"/>
      <c r="AG1609" s="11"/>
      <c r="AH1609" s="5" t="s">
        <v>0</v>
      </c>
      <c r="AI1609" s="4"/>
    </row>
    <row r="1610" spans="1:35" ht="32.4" customHeight="1" x14ac:dyDescent="0.25">
      <c r="A1610" s="221"/>
      <c r="B1610" s="396" t="s">
        <v>450</v>
      </c>
      <c r="C1610" s="397"/>
      <c r="D1610" s="275">
        <v>43127</v>
      </c>
      <c r="E1610" s="276">
        <v>4.0500000000000007</v>
      </c>
      <c r="F1610" s="277" t="s">
        <v>27</v>
      </c>
      <c r="G1610" s="386"/>
      <c r="H1610" s="398" t="s">
        <v>445</v>
      </c>
      <c r="I1610" s="398">
        <v>4756</v>
      </c>
      <c r="J1610" s="398">
        <v>4758</v>
      </c>
      <c r="K1610" s="399" t="s">
        <v>287</v>
      </c>
      <c r="L1610" s="46"/>
      <c r="M1610" s="45"/>
      <c r="N1610" s="23" t="str">
        <f t="shared" si="896"/>
        <v/>
      </c>
      <c r="O1610" s="23" t="str">
        <f t="shared" si="897"/>
        <v>◄</v>
      </c>
      <c r="P1610" s="24"/>
      <c r="Q1610" s="21"/>
      <c r="R1610" s="23" t="str">
        <f t="shared" si="898"/>
        <v/>
      </c>
      <c r="S1610" s="23" t="str">
        <f t="shared" si="899"/>
        <v>◄</v>
      </c>
      <c r="T1610" s="22"/>
      <c r="U1610" s="21"/>
      <c r="V1610" s="20"/>
      <c r="W1610" s="19"/>
      <c r="X1610" s="18">
        <f t="shared" si="900"/>
        <v>0</v>
      </c>
      <c r="Y1610" s="17">
        <f t="shared" si="901"/>
        <v>0</v>
      </c>
      <c r="Z1610" s="16"/>
      <c r="AA1610" s="15">
        <f t="shared" si="902"/>
        <v>0</v>
      </c>
      <c r="AB1610" s="14">
        <f t="shared" si="903"/>
        <v>0</v>
      </c>
      <c r="AC1610" s="12"/>
      <c r="AD1610" s="13"/>
      <c r="AE1610" s="12"/>
      <c r="AF1610" s="11"/>
      <c r="AG1610" s="11"/>
      <c r="AH1610" s="5" t="s">
        <v>0</v>
      </c>
      <c r="AI1610" s="4"/>
    </row>
    <row r="1611" spans="1:35" ht="15" customHeight="1" x14ac:dyDescent="0.25">
      <c r="A1611" s="221"/>
      <c r="B1611" s="384"/>
      <c r="C1611" s="400" t="s">
        <v>449</v>
      </c>
      <c r="D1611" s="401">
        <v>43127</v>
      </c>
      <c r="E1611" s="402">
        <v>1.35</v>
      </c>
      <c r="F1611" s="277" t="s">
        <v>27</v>
      </c>
      <c r="G1611" s="386"/>
      <c r="H1611" s="386"/>
      <c r="I1611" s="386"/>
      <c r="J1611" s="398">
        <v>4755</v>
      </c>
      <c r="K1611" s="399" t="s">
        <v>32</v>
      </c>
      <c r="L1611" s="46"/>
      <c r="M1611" s="45"/>
      <c r="N1611" s="23" t="str">
        <f t="shared" si="896"/>
        <v/>
      </c>
      <c r="O1611" s="23" t="str">
        <f t="shared" si="897"/>
        <v>◄</v>
      </c>
      <c r="P1611" s="24"/>
      <c r="Q1611" s="21"/>
      <c r="R1611" s="23" t="str">
        <f t="shared" si="898"/>
        <v/>
      </c>
      <c r="S1611" s="23" t="str">
        <f t="shared" si="899"/>
        <v>◄</v>
      </c>
      <c r="T1611" s="22"/>
      <c r="U1611" s="21"/>
      <c r="V1611" s="20"/>
      <c r="W1611" s="19"/>
      <c r="X1611" s="18">
        <f t="shared" si="900"/>
        <v>0</v>
      </c>
      <c r="Y1611" s="17">
        <f t="shared" si="901"/>
        <v>0</v>
      </c>
      <c r="Z1611" s="16"/>
      <c r="AA1611" s="15">
        <f t="shared" si="902"/>
        <v>0</v>
      </c>
      <c r="AB1611" s="14">
        <f t="shared" si="903"/>
        <v>0</v>
      </c>
      <c r="AC1611" s="12"/>
      <c r="AD1611" s="13"/>
      <c r="AE1611" s="12"/>
      <c r="AF1611" s="11"/>
      <c r="AG1611" s="11"/>
      <c r="AH1611" s="5" t="s">
        <v>0</v>
      </c>
      <c r="AI1611" s="4"/>
    </row>
    <row r="1612" spans="1:35" ht="15" customHeight="1" x14ac:dyDescent="0.25">
      <c r="A1612" s="221"/>
      <c r="B1612" s="384"/>
      <c r="C1612" s="400" t="s">
        <v>448</v>
      </c>
      <c r="D1612" s="401">
        <v>43127</v>
      </c>
      <c r="E1612" s="402">
        <v>1.35</v>
      </c>
      <c r="F1612" s="277" t="s">
        <v>27</v>
      </c>
      <c r="G1612" s="386"/>
      <c r="H1612" s="386"/>
      <c r="I1612" s="386"/>
      <c r="J1612" s="398" t="s">
        <v>445</v>
      </c>
      <c r="K1612" s="403" t="s">
        <v>32</v>
      </c>
      <c r="L1612" s="46"/>
      <c r="M1612" s="45"/>
      <c r="N1612" s="23" t="str">
        <f t="shared" si="896"/>
        <v/>
      </c>
      <c r="O1612" s="23" t="str">
        <f t="shared" si="897"/>
        <v>◄</v>
      </c>
      <c r="P1612" s="24"/>
      <c r="Q1612" s="21"/>
      <c r="R1612" s="23" t="str">
        <f t="shared" si="898"/>
        <v/>
      </c>
      <c r="S1612" s="23" t="str">
        <f t="shared" si="899"/>
        <v>◄</v>
      </c>
      <c r="T1612" s="22"/>
      <c r="U1612" s="21"/>
      <c r="V1612" s="20"/>
      <c r="W1612" s="19"/>
      <c r="X1612" s="18">
        <f t="shared" si="900"/>
        <v>0</v>
      </c>
      <c r="Y1612" s="17">
        <f t="shared" si="901"/>
        <v>0</v>
      </c>
      <c r="Z1612" s="16"/>
      <c r="AA1612" s="15">
        <f t="shared" si="902"/>
        <v>0</v>
      </c>
      <c r="AB1612" s="14">
        <f t="shared" si="903"/>
        <v>0</v>
      </c>
      <c r="AC1612" s="12"/>
      <c r="AD1612" s="13"/>
      <c r="AE1612" s="12"/>
      <c r="AF1612" s="11"/>
      <c r="AG1612" s="11"/>
      <c r="AH1612" s="5" t="s">
        <v>0</v>
      </c>
      <c r="AI1612" s="4"/>
    </row>
    <row r="1613" spans="1:35" ht="15" customHeight="1" x14ac:dyDescent="0.25">
      <c r="A1613" s="221"/>
      <c r="B1613" s="384"/>
      <c r="C1613" s="400" t="s">
        <v>447</v>
      </c>
      <c r="D1613" s="401">
        <v>43127</v>
      </c>
      <c r="E1613" s="402">
        <v>1.35</v>
      </c>
      <c r="F1613" s="277" t="s">
        <v>27</v>
      </c>
      <c r="G1613" s="386"/>
      <c r="H1613" s="386"/>
      <c r="I1613" s="386"/>
      <c r="J1613" s="398" t="s">
        <v>445</v>
      </c>
      <c r="K1613" s="403" t="s">
        <v>29</v>
      </c>
      <c r="L1613" s="46"/>
      <c r="M1613" s="45"/>
      <c r="N1613" s="23" t="str">
        <f t="shared" si="896"/>
        <v/>
      </c>
      <c r="O1613" s="23" t="str">
        <f t="shared" si="897"/>
        <v>◄</v>
      </c>
      <c r="P1613" s="24"/>
      <c r="Q1613" s="21"/>
      <c r="R1613" s="23" t="str">
        <f t="shared" si="898"/>
        <v/>
      </c>
      <c r="S1613" s="23" t="str">
        <f t="shared" si="899"/>
        <v>◄</v>
      </c>
      <c r="T1613" s="22"/>
      <c r="U1613" s="21"/>
      <c r="V1613" s="20"/>
      <c r="W1613" s="19"/>
      <c r="X1613" s="18">
        <f t="shared" si="900"/>
        <v>0</v>
      </c>
      <c r="Y1613" s="17">
        <f t="shared" si="901"/>
        <v>0</v>
      </c>
      <c r="Z1613" s="16"/>
      <c r="AA1613" s="15">
        <f t="shared" si="902"/>
        <v>0</v>
      </c>
      <c r="AB1613" s="14">
        <f t="shared" si="903"/>
        <v>0</v>
      </c>
      <c r="AC1613" s="12"/>
      <c r="AD1613" s="13"/>
      <c r="AE1613" s="12"/>
      <c r="AF1613" s="11"/>
      <c r="AG1613" s="11"/>
      <c r="AH1613" s="5" t="s">
        <v>0</v>
      </c>
      <c r="AI1613" s="4"/>
    </row>
    <row r="1614" spans="1:35" ht="15" customHeight="1" x14ac:dyDescent="0.25">
      <c r="A1614" s="221"/>
      <c r="B1614" s="384"/>
      <c r="C1614" s="400" t="s">
        <v>446</v>
      </c>
      <c r="D1614" s="401">
        <v>43127</v>
      </c>
      <c r="E1614" s="402">
        <v>1.35</v>
      </c>
      <c r="F1614" s="277" t="s">
        <v>27</v>
      </c>
      <c r="G1614" s="386"/>
      <c r="H1614" s="386"/>
      <c r="I1614" s="386"/>
      <c r="J1614" s="398" t="s">
        <v>445</v>
      </c>
      <c r="K1614" s="403" t="s">
        <v>272</v>
      </c>
      <c r="L1614" s="46"/>
      <c r="M1614" s="45"/>
      <c r="N1614" s="23" t="str">
        <f t="shared" si="896"/>
        <v/>
      </c>
      <c r="O1614" s="23" t="str">
        <f t="shared" si="897"/>
        <v>◄</v>
      </c>
      <c r="P1614" s="24"/>
      <c r="Q1614" s="21"/>
      <c r="R1614" s="23" t="str">
        <f t="shared" si="898"/>
        <v/>
      </c>
      <c r="S1614" s="23" t="str">
        <f t="shared" si="899"/>
        <v>◄</v>
      </c>
      <c r="T1614" s="22"/>
      <c r="U1614" s="21"/>
      <c r="V1614" s="20"/>
      <c r="W1614" s="19"/>
      <c r="X1614" s="18">
        <f t="shared" si="900"/>
        <v>0</v>
      </c>
      <c r="Y1614" s="17">
        <f t="shared" si="901"/>
        <v>0</v>
      </c>
      <c r="Z1614" s="16"/>
      <c r="AA1614" s="15">
        <f t="shared" si="902"/>
        <v>0</v>
      </c>
      <c r="AB1614" s="14">
        <f t="shared" si="903"/>
        <v>0</v>
      </c>
      <c r="AC1614" s="12"/>
      <c r="AD1614" s="13"/>
      <c r="AE1614" s="12"/>
      <c r="AF1614" s="11"/>
      <c r="AG1614" s="11"/>
      <c r="AH1614" s="5" t="s">
        <v>0</v>
      </c>
      <c r="AI1614" s="4"/>
    </row>
    <row r="1615" spans="1:35" ht="15" customHeight="1" x14ac:dyDescent="0.25">
      <c r="A1615" s="221"/>
      <c r="B1615" s="384"/>
      <c r="C1615" s="400" t="s">
        <v>444</v>
      </c>
      <c r="D1615" s="401">
        <v>43127</v>
      </c>
      <c r="E1615" s="402">
        <v>1.35</v>
      </c>
      <c r="F1615" s="277" t="s">
        <v>27</v>
      </c>
      <c r="G1615" s="386"/>
      <c r="H1615" s="386"/>
      <c r="I1615" s="386"/>
      <c r="J1615" s="398">
        <v>4756</v>
      </c>
      <c r="K1615" s="403" t="s">
        <v>32</v>
      </c>
      <c r="L1615" s="46"/>
      <c r="M1615" s="45"/>
      <c r="N1615" s="23" t="str">
        <f t="shared" si="896"/>
        <v/>
      </c>
      <c r="O1615" s="23" t="str">
        <f t="shared" si="897"/>
        <v>◄</v>
      </c>
      <c r="P1615" s="24"/>
      <c r="Q1615" s="21"/>
      <c r="R1615" s="23" t="str">
        <f t="shared" si="898"/>
        <v/>
      </c>
      <c r="S1615" s="23" t="str">
        <f t="shared" si="899"/>
        <v>◄</v>
      </c>
      <c r="T1615" s="22"/>
      <c r="U1615" s="21"/>
      <c r="V1615" s="20"/>
      <c r="W1615" s="19"/>
      <c r="X1615" s="18">
        <f t="shared" si="900"/>
        <v>0</v>
      </c>
      <c r="Y1615" s="17">
        <f t="shared" si="901"/>
        <v>0</v>
      </c>
      <c r="Z1615" s="16"/>
      <c r="AA1615" s="15">
        <f t="shared" si="902"/>
        <v>0</v>
      </c>
      <c r="AB1615" s="14">
        <f t="shared" si="903"/>
        <v>0</v>
      </c>
      <c r="AC1615" s="12"/>
      <c r="AD1615" s="13"/>
      <c r="AE1615" s="12"/>
      <c r="AF1615" s="11"/>
      <c r="AG1615" s="11"/>
      <c r="AH1615" s="5" t="s">
        <v>0</v>
      </c>
      <c r="AI1615" s="4"/>
    </row>
    <row r="1616" spans="1:35" ht="15" customHeight="1" x14ac:dyDescent="0.25">
      <c r="A1616" s="221"/>
      <c r="B1616" s="384"/>
      <c r="C1616" s="400" t="s">
        <v>443</v>
      </c>
      <c r="D1616" s="401">
        <v>43127</v>
      </c>
      <c r="E1616" s="402">
        <v>1.35</v>
      </c>
      <c r="F1616" s="277" t="s">
        <v>27</v>
      </c>
      <c r="G1616" s="386"/>
      <c r="H1616" s="386"/>
      <c r="I1616" s="386"/>
      <c r="J1616" s="398">
        <v>4756</v>
      </c>
      <c r="K1616" s="403" t="s">
        <v>29</v>
      </c>
      <c r="L1616" s="46"/>
      <c r="M1616" s="45"/>
      <c r="N1616" s="23" t="str">
        <f t="shared" si="896"/>
        <v/>
      </c>
      <c r="O1616" s="23" t="str">
        <f t="shared" si="897"/>
        <v>◄</v>
      </c>
      <c r="P1616" s="24"/>
      <c r="Q1616" s="21"/>
      <c r="R1616" s="23" t="str">
        <f t="shared" si="898"/>
        <v/>
      </c>
      <c r="S1616" s="23" t="str">
        <f t="shared" si="899"/>
        <v>◄</v>
      </c>
      <c r="T1616" s="22"/>
      <c r="U1616" s="21"/>
      <c r="V1616" s="20"/>
      <c r="W1616" s="19"/>
      <c r="X1616" s="18">
        <f t="shared" si="900"/>
        <v>0</v>
      </c>
      <c r="Y1616" s="17">
        <f t="shared" si="901"/>
        <v>0</v>
      </c>
      <c r="Z1616" s="16"/>
      <c r="AA1616" s="15">
        <f t="shared" si="902"/>
        <v>0</v>
      </c>
      <c r="AB1616" s="14">
        <f t="shared" si="903"/>
        <v>0</v>
      </c>
      <c r="AC1616" s="12"/>
      <c r="AD1616" s="13"/>
      <c r="AE1616" s="12"/>
      <c r="AF1616" s="11"/>
      <c r="AG1616" s="11"/>
      <c r="AH1616" s="5" t="s">
        <v>0</v>
      </c>
      <c r="AI1616" s="4"/>
    </row>
    <row r="1617" spans="1:35" ht="15" customHeight="1" x14ac:dyDescent="0.25">
      <c r="A1617" s="221"/>
      <c r="B1617" s="384"/>
      <c r="C1617" s="400" t="s">
        <v>442</v>
      </c>
      <c r="D1617" s="401">
        <v>43127</v>
      </c>
      <c r="E1617" s="402">
        <v>1.35</v>
      </c>
      <c r="F1617" s="277" t="s">
        <v>27</v>
      </c>
      <c r="G1617" s="386"/>
      <c r="H1617" s="386"/>
      <c r="I1617" s="386"/>
      <c r="J1617" s="398">
        <v>4756</v>
      </c>
      <c r="K1617" s="403" t="s">
        <v>272</v>
      </c>
      <c r="L1617" s="46"/>
      <c r="M1617" s="45"/>
      <c r="N1617" s="23" t="str">
        <f t="shared" si="896"/>
        <v/>
      </c>
      <c r="O1617" s="23" t="str">
        <f t="shared" si="897"/>
        <v>◄</v>
      </c>
      <c r="P1617" s="24"/>
      <c r="Q1617" s="21"/>
      <c r="R1617" s="23" t="str">
        <f t="shared" si="898"/>
        <v/>
      </c>
      <c r="S1617" s="23" t="str">
        <f t="shared" si="899"/>
        <v>◄</v>
      </c>
      <c r="T1617" s="22"/>
      <c r="U1617" s="21"/>
      <c r="V1617" s="20"/>
      <c r="W1617" s="19"/>
      <c r="X1617" s="18">
        <f t="shared" si="900"/>
        <v>0</v>
      </c>
      <c r="Y1617" s="17">
        <f t="shared" si="901"/>
        <v>0</v>
      </c>
      <c r="Z1617" s="16"/>
      <c r="AA1617" s="15">
        <f t="shared" si="902"/>
        <v>0</v>
      </c>
      <c r="AB1617" s="14">
        <f t="shared" si="903"/>
        <v>0</v>
      </c>
      <c r="AC1617" s="12"/>
      <c r="AD1617" s="13"/>
      <c r="AE1617" s="12"/>
      <c r="AF1617" s="11"/>
      <c r="AG1617" s="11"/>
      <c r="AH1617" s="5" t="s">
        <v>0</v>
      </c>
      <c r="AI1617" s="4"/>
    </row>
    <row r="1618" spans="1:35" ht="15" customHeight="1" x14ac:dyDescent="0.25">
      <c r="A1618" s="221"/>
      <c r="B1618" s="384"/>
      <c r="C1618" s="400" t="s">
        <v>441</v>
      </c>
      <c r="D1618" s="401">
        <v>43127</v>
      </c>
      <c r="E1618" s="402">
        <v>1.35</v>
      </c>
      <c r="F1618" s="277" t="s">
        <v>27</v>
      </c>
      <c r="G1618" s="386"/>
      <c r="H1618" s="386"/>
      <c r="I1618" s="386"/>
      <c r="J1618" s="398">
        <v>4758</v>
      </c>
      <c r="K1618" s="403" t="s">
        <v>32</v>
      </c>
      <c r="L1618" s="46"/>
      <c r="M1618" s="45"/>
      <c r="N1618" s="23" t="str">
        <f t="shared" si="896"/>
        <v/>
      </c>
      <c r="O1618" s="23" t="str">
        <f t="shared" si="897"/>
        <v>◄</v>
      </c>
      <c r="P1618" s="24"/>
      <c r="Q1618" s="21"/>
      <c r="R1618" s="23" t="str">
        <f t="shared" si="898"/>
        <v/>
      </c>
      <c r="S1618" s="23" t="str">
        <f t="shared" si="899"/>
        <v>◄</v>
      </c>
      <c r="T1618" s="22"/>
      <c r="U1618" s="21"/>
      <c r="V1618" s="20"/>
      <c r="W1618" s="19"/>
      <c r="X1618" s="18">
        <f t="shared" si="900"/>
        <v>0</v>
      </c>
      <c r="Y1618" s="17">
        <f t="shared" si="901"/>
        <v>0</v>
      </c>
      <c r="Z1618" s="16"/>
      <c r="AA1618" s="15">
        <f t="shared" si="902"/>
        <v>0</v>
      </c>
      <c r="AB1618" s="14">
        <f t="shared" si="903"/>
        <v>0</v>
      </c>
      <c r="AC1618" s="12"/>
      <c r="AD1618" s="13"/>
      <c r="AE1618" s="12"/>
      <c r="AF1618" s="11"/>
      <c r="AG1618" s="11"/>
      <c r="AH1618" s="5" t="s">
        <v>0</v>
      </c>
      <c r="AI1618" s="4"/>
    </row>
    <row r="1619" spans="1:35" ht="15" customHeight="1" x14ac:dyDescent="0.25">
      <c r="A1619" s="221"/>
      <c r="B1619" s="384"/>
      <c r="C1619" s="400" t="s">
        <v>440</v>
      </c>
      <c r="D1619" s="401">
        <v>43127</v>
      </c>
      <c r="E1619" s="402">
        <v>1.35</v>
      </c>
      <c r="F1619" s="277" t="s">
        <v>27</v>
      </c>
      <c r="G1619" s="386"/>
      <c r="H1619" s="386"/>
      <c r="I1619" s="386"/>
      <c r="J1619" s="398">
        <v>4758</v>
      </c>
      <c r="K1619" s="403" t="s">
        <v>29</v>
      </c>
      <c r="L1619" s="46"/>
      <c r="M1619" s="45"/>
      <c r="N1619" s="23" t="str">
        <f t="shared" si="896"/>
        <v/>
      </c>
      <c r="O1619" s="23" t="str">
        <f t="shared" si="897"/>
        <v>◄</v>
      </c>
      <c r="P1619" s="24"/>
      <c r="Q1619" s="21"/>
      <c r="R1619" s="23" t="str">
        <f t="shared" si="898"/>
        <v/>
      </c>
      <c r="S1619" s="23" t="str">
        <f t="shared" si="899"/>
        <v>◄</v>
      </c>
      <c r="T1619" s="22"/>
      <c r="U1619" s="21"/>
      <c r="V1619" s="20"/>
      <c r="W1619" s="19"/>
      <c r="X1619" s="18">
        <f t="shared" si="900"/>
        <v>0</v>
      </c>
      <c r="Y1619" s="17">
        <f t="shared" si="901"/>
        <v>0</v>
      </c>
      <c r="Z1619" s="16"/>
      <c r="AA1619" s="15">
        <f t="shared" si="902"/>
        <v>0</v>
      </c>
      <c r="AB1619" s="14">
        <f t="shared" si="903"/>
        <v>0</v>
      </c>
      <c r="AC1619" s="12"/>
      <c r="AD1619" s="13"/>
      <c r="AE1619" s="12"/>
      <c r="AF1619" s="11"/>
      <c r="AG1619" s="11"/>
      <c r="AH1619" s="5" t="s">
        <v>0</v>
      </c>
      <c r="AI1619" s="4"/>
    </row>
    <row r="1620" spans="1:35" ht="15" customHeight="1" x14ac:dyDescent="0.25">
      <c r="A1620" s="221"/>
      <c r="B1620" s="384"/>
      <c r="C1620" s="400" t="s">
        <v>439</v>
      </c>
      <c r="D1620" s="401">
        <v>43127</v>
      </c>
      <c r="E1620" s="402">
        <v>1.35</v>
      </c>
      <c r="F1620" s="277" t="s">
        <v>27</v>
      </c>
      <c r="G1620" s="386"/>
      <c r="H1620" s="386"/>
      <c r="I1620" s="386"/>
      <c r="J1620" s="398">
        <v>4758</v>
      </c>
      <c r="K1620" s="403" t="s">
        <v>272</v>
      </c>
      <c r="L1620" s="46"/>
      <c r="M1620" s="45"/>
      <c r="N1620" s="23" t="str">
        <f t="shared" si="896"/>
        <v/>
      </c>
      <c r="O1620" s="23" t="str">
        <f t="shared" si="897"/>
        <v>◄</v>
      </c>
      <c r="P1620" s="24"/>
      <c r="Q1620" s="21"/>
      <c r="R1620" s="23" t="str">
        <f t="shared" si="898"/>
        <v/>
      </c>
      <c r="S1620" s="23" t="str">
        <f t="shared" si="899"/>
        <v>◄</v>
      </c>
      <c r="T1620" s="22"/>
      <c r="U1620" s="21"/>
      <c r="V1620" s="20"/>
      <c r="W1620" s="19"/>
      <c r="X1620" s="18">
        <f t="shared" si="900"/>
        <v>0</v>
      </c>
      <c r="Y1620" s="17">
        <f t="shared" si="901"/>
        <v>0</v>
      </c>
      <c r="Z1620" s="16"/>
      <c r="AA1620" s="15">
        <f t="shared" si="902"/>
        <v>0</v>
      </c>
      <c r="AB1620" s="14">
        <f t="shared" si="903"/>
        <v>0</v>
      </c>
      <c r="AC1620" s="12"/>
      <c r="AD1620" s="13"/>
      <c r="AE1620" s="12"/>
      <c r="AF1620" s="11"/>
      <c r="AG1620" s="11"/>
      <c r="AH1620" s="5" t="s">
        <v>0</v>
      </c>
      <c r="AI1620" s="4"/>
    </row>
    <row r="1621" spans="1:35" ht="15" customHeight="1" thickBot="1" x14ac:dyDescent="0.3">
      <c r="A1621" s="221"/>
      <c r="B1621" s="232" t="s">
        <v>438</v>
      </c>
      <c r="C1621" s="281"/>
      <c r="D1621" s="275">
        <v>43127</v>
      </c>
      <c r="E1621" s="276">
        <v>6.75</v>
      </c>
      <c r="F1621" s="277" t="s">
        <v>27</v>
      </c>
      <c r="G1621" s="227"/>
      <c r="H1621" s="227"/>
      <c r="I1621" s="227"/>
      <c r="J1621" s="227"/>
      <c r="K1621" s="317" t="s">
        <v>437</v>
      </c>
      <c r="L1621" s="26"/>
      <c r="M1621" s="44" t="s">
        <v>251</v>
      </c>
      <c r="N1621" s="23" t="str">
        <f t="shared" si="896"/>
        <v/>
      </c>
      <c r="O1621" s="23" t="str">
        <f t="shared" si="897"/>
        <v>◄</v>
      </c>
      <c r="P1621" s="24"/>
      <c r="Q1621" s="21"/>
      <c r="R1621" s="23" t="str">
        <f t="shared" si="898"/>
        <v/>
      </c>
      <c r="S1621" s="23" t="str">
        <f t="shared" si="899"/>
        <v>◄</v>
      </c>
      <c r="T1621" s="22"/>
      <c r="U1621" s="21"/>
      <c r="V1621" s="20"/>
      <c r="W1621" s="19"/>
      <c r="X1621" s="18">
        <f t="shared" si="900"/>
        <v>0</v>
      </c>
      <c r="Y1621" s="17">
        <f t="shared" si="901"/>
        <v>0</v>
      </c>
      <c r="Z1621" s="16"/>
      <c r="AA1621" s="15">
        <f t="shared" si="902"/>
        <v>0</v>
      </c>
      <c r="AB1621" s="14">
        <f t="shared" si="903"/>
        <v>0</v>
      </c>
      <c r="AC1621" s="12"/>
      <c r="AD1621" s="13"/>
      <c r="AE1621" s="12"/>
      <c r="AF1621" s="11"/>
      <c r="AG1621" s="11"/>
      <c r="AH1621" s="5" t="s">
        <v>0</v>
      </c>
      <c r="AI1621" s="4"/>
    </row>
    <row r="1622" spans="1:35" ht="15" customHeight="1" thickTop="1" thickBot="1" x14ac:dyDescent="0.25">
      <c r="A1622" s="214">
        <f>ROWS(A1623:A1628)-1</f>
        <v>5</v>
      </c>
      <c r="B1622" s="334" t="s">
        <v>436</v>
      </c>
      <c r="C1622" s="334"/>
      <c r="D1622" s="334"/>
      <c r="E1622" s="334"/>
      <c r="F1622" s="335"/>
      <c r="G1622" s="334"/>
      <c r="H1622" s="334"/>
      <c r="I1622" s="334"/>
      <c r="J1622" s="334"/>
      <c r="K1622" s="333"/>
      <c r="L1622" s="6">
        <v>43127</v>
      </c>
      <c r="M1622" s="34" t="s">
        <v>435</v>
      </c>
      <c r="N1622" s="23"/>
      <c r="O1622" s="33" t="str">
        <f>IF(COUNTIF(N1623:N1628,"?")&gt;0,"?",IF(AND(P1622="◄",Q1622="►"),"◄►",IF(P1622="◄","◄",IF(Q1622="►","►",""))))</f>
        <v>◄</v>
      </c>
      <c r="P1622" s="32" t="str">
        <f>IF(SUM(P1623:P1628)+1=ROWS(P1623:P1628)-COUNTIF(P1623:P1628,"-"),"","◄")</f>
        <v>◄</v>
      </c>
      <c r="Q1622" s="31" t="str">
        <f>IF(SUM(Q1623:Q1628)&gt;0,"►","")</f>
        <v/>
      </c>
      <c r="R1622" s="23"/>
      <c r="S1622" s="33" t="str">
        <f>IF(COUNTIF(R1623:R1628,"?")&gt;0,"?",IF(AND(T1622="◄",U1622="►"),"◄►",IF(T1622="◄","◄",IF(U1622="►","►",""))))</f>
        <v>◄</v>
      </c>
      <c r="T1622" s="32" t="str">
        <f>IF(SUM(T1623:T1628)+1=ROWS(T1623:T1628)-COUNTIF(T1623:T1628,"-"),"","◄")</f>
        <v>◄</v>
      </c>
      <c r="U1622" s="31" t="str">
        <f>IF(SUM(U1623:U1628)&gt;0,"►","")</f>
        <v/>
      </c>
      <c r="V1622" s="10">
        <f>ROWS(V1623:V1628)-1</f>
        <v>5</v>
      </c>
      <c r="W1622" s="30">
        <f>SUM(W1623:W1628)-W1628</f>
        <v>0</v>
      </c>
      <c r="X1622" s="29" t="s">
        <v>17</v>
      </c>
      <c r="Y1622" s="28"/>
      <c r="Z1622" s="30">
        <f>SUM(Z1623:Z1628)-Z1628</f>
        <v>0</v>
      </c>
      <c r="AA1622" s="29" t="s">
        <v>17</v>
      </c>
      <c r="AB1622" s="28"/>
      <c r="AC1622" s="12"/>
      <c r="AD1622" s="13"/>
      <c r="AE1622" s="12"/>
      <c r="AF1622" s="11"/>
      <c r="AG1622" s="11"/>
      <c r="AH1622" s="5" t="s">
        <v>0</v>
      </c>
      <c r="AI1622" s="4"/>
    </row>
    <row r="1623" spans="1:35" ht="15" customHeight="1" x14ac:dyDescent="0.25">
      <c r="A1623" s="221"/>
      <c r="B1623" s="240"/>
      <c r="C1623" s="274" t="s">
        <v>428</v>
      </c>
      <c r="D1623" s="275">
        <v>43127</v>
      </c>
      <c r="E1623" s="276">
        <v>0.44</v>
      </c>
      <c r="F1623" s="277" t="s">
        <v>427</v>
      </c>
      <c r="G1623" s="227"/>
      <c r="H1623" s="227"/>
      <c r="I1623" s="227"/>
      <c r="J1623" s="227"/>
      <c r="K1623" s="315" t="s">
        <v>434</v>
      </c>
      <c r="L1623" s="26"/>
      <c r="M1623" s="25"/>
      <c r="N1623" s="23" t="str">
        <f>IF(O1623="?","?","")</f>
        <v/>
      </c>
      <c r="O1623" s="23" t="str">
        <f>IF(AND(P1623="",Q1623&gt;0),"?",IF(P1623="","◄",IF(Q1623&gt;=1,"►","")))</f>
        <v>◄</v>
      </c>
      <c r="P1623" s="24"/>
      <c r="Q1623" s="21"/>
      <c r="R1623" s="23" t="str">
        <f>IF(S1623="?","?","")</f>
        <v/>
      </c>
      <c r="S1623" s="23" t="str">
        <f>IF(AND(T1623="",U1623&gt;0),"?",IF(T1623="","◄",IF(U1623&gt;=1,"►","")))</f>
        <v>◄</v>
      </c>
      <c r="T1623" s="22"/>
      <c r="U1623" s="21"/>
      <c r="V1623" s="20"/>
      <c r="W1623" s="19"/>
      <c r="X1623" s="18">
        <f t="shared" ref="X1623:Y1627" si="904">(P1623*W1623)</f>
        <v>0</v>
      </c>
      <c r="Y1623" s="17">
        <f t="shared" si="904"/>
        <v>0</v>
      </c>
      <c r="Z1623" s="16"/>
      <c r="AA1623" s="15">
        <f t="shared" ref="AA1623:AB1627" si="905">(T1623*Z1623)</f>
        <v>0</v>
      </c>
      <c r="AB1623" s="14">
        <f t="shared" si="905"/>
        <v>0</v>
      </c>
      <c r="AC1623" s="12"/>
      <c r="AD1623" s="13"/>
      <c r="AE1623" s="12"/>
      <c r="AF1623" s="11"/>
      <c r="AG1623" s="11"/>
      <c r="AH1623" s="5" t="s">
        <v>0</v>
      </c>
      <c r="AI1623" s="4"/>
    </row>
    <row r="1624" spans="1:35" ht="15" customHeight="1" x14ac:dyDescent="0.25">
      <c r="A1624" s="221"/>
      <c r="B1624" s="240"/>
      <c r="C1624" s="281" t="s">
        <v>433</v>
      </c>
      <c r="D1624" s="275">
        <v>43127</v>
      </c>
      <c r="E1624" s="276">
        <v>0.44</v>
      </c>
      <c r="F1624" s="277" t="s">
        <v>427</v>
      </c>
      <c r="G1624" s="227"/>
      <c r="H1624" s="227"/>
      <c r="I1624" s="227"/>
      <c r="J1624" s="227"/>
      <c r="K1624" s="323" t="s">
        <v>432</v>
      </c>
      <c r="L1624" s="26"/>
      <c r="M1624" s="25"/>
      <c r="N1624" s="23" t="str">
        <f>IF(O1624="?","?","")</f>
        <v/>
      </c>
      <c r="O1624" s="23" t="str">
        <f>IF(AND(P1624="",Q1624&gt;0),"?",IF(P1624="","◄",IF(Q1624&gt;=1,"►","")))</f>
        <v>◄</v>
      </c>
      <c r="P1624" s="24"/>
      <c r="Q1624" s="21"/>
      <c r="R1624" s="23" t="str">
        <f>IF(S1624="?","?","")</f>
        <v/>
      </c>
      <c r="S1624" s="23" t="str">
        <f>IF(AND(T1624="",U1624&gt;0),"?",IF(T1624="","◄",IF(U1624&gt;=1,"►","")))</f>
        <v>◄</v>
      </c>
      <c r="T1624" s="22"/>
      <c r="U1624" s="21"/>
      <c r="V1624" s="20"/>
      <c r="W1624" s="19"/>
      <c r="X1624" s="18">
        <f t="shared" si="904"/>
        <v>0</v>
      </c>
      <c r="Y1624" s="17">
        <f t="shared" si="904"/>
        <v>0</v>
      </c>
      <c r="Z1624" s="16"/>
      <c r="AA1624" s="15">
        <f t="shared" si="905"/>
        <v>0</v>
      </c>
      <c r="AB1624" s="14">
        <f t="shared" si="905"/>
        <v>0</v>
      </c>
      <c r="AC1624" s="12"/>
      <c r="AD1624" s="13"/>
      <c r="AE1624" s="12"/>
      <c r="AF1624" s="11"/>
      <c r="AG1624" s="11"/>
      <c r="AH1624" s="5" t="s">
        <v>0</v>
      </c>
      <c r="AI1624" s="4"/>
    </row>
    <row r="1625" spans="1:35" ht="15" customHeight="1" thickBot="1" x14ac:dyDescent="0.3">
      <c r="A1625" s="221"/>
      <c r="B1625" s="240"/>
      <c r="C1625" s="281" t="s">
        <v>431</v>
      </c>
      <c r="D1625" s="275">
        <v>43127</v>
      </c>
      <c r="E1625" s="276">
        <v>0.44</v>
      </c>
      <c r="F1625" s="277" t="s">
        <v>427</v>
      </c>
      <c r="G1625" s="227"/>
      <c r="H1625" s="227"/>
      <c r="I1625" s="227"/>
      <c r="J1625" s="227"/>
      <c r="K1625" s="323" t="s">
        <v>430</v>
      </c>
      <c r="L1625" s="26"/>
      <c r="M1625" s="25"/>
      <c r="N1625" s="23" t="str">
        <f>IF(O1625="?","?","")</f>
        <v/>
      </c>
      <c r="O1625" s="23" t="str">
        <f>IF(AND(P1625="",Q1625&gt;0),"?",IF(P1625="","◄",IF(Q1625&gt;=1,"►","")))</f>
        <v>◄</v>
      </c>
      <c r="P1625" s="24"/>
      <c r="Q1625" s="21"/>
      <c r="R1625" s="23" t="str">
        <f>IF(S1625="?","?","")</f>
        <v/>
      </c>
      <c r="S1625" s="23" t="str">
        <f>IF(AND(T1625="",U1625&gt;0),"?",IF(T1625="","◄",IF(U1625&gt;=1,"►","")))</f>
        <v>◄</v>
      </c>
      <c r="T1625" s="22"/>
      <c r="U1625" s="21"/>
      <c r="V1625" s="20"/>
      <c r="W1625" s="19"/>
      <c r="X1625" s="18">
        <f t="shared" si="904"/>
        <v>0</v>
      </c>
      <c r="Y1625" s="17">
        <f t="shared" si="904"/>
        <v>0</v>
      </c>
      <c r="Z1625" s="16"/>
      <c r="AA1625" s="15">
        <f t="shared" si="905"/>
        <v>0</v>
      </c>
      <c r="AB1625" s="14">
        <f t="shared" si="905"/>
        <v>0</v>
      </c>
      <c r="AC1625" s="12"/>
      <c r="AD1625" s="13"/>
      <c r="AE1625" s="12"/>
      <c r="AF1625" s="11"/>
      <c r="AG1625" s="11"/>
      <c r="AH1625" s="5" t="s">
        <v>0</v>
      </c>
      <c r="AI1625" s="4"/>
    </row>
    <row r="1626" spans="1:35" ht="15" customHeight="1" thickBot="1" x14ac:dyDescent="0.3">
      <c r="A1626" s="221"/>
      <c r="B1626" s="369" t="s">
        <v>57</v>
      </c>
      <c r="C1626" s="242" t="s">
        <v>428</v>
      </c>
      <c r="D1626" s="275">
        <v>43127</v>
      </c>
      <c r="E1626" s="276">
        <v>4.4000000000000004</v>
      </c>
      <c r="F1626" s="277" t="s">
        <v>427</v>
      </c>
      <c r="G1626" s="227"/>
      <c r="H1626" s="234" t="s">
        <v>429</v>
      </c>
      <c r="I1626" s="404"/>
      <c r="J1626" s="236" t="s">
        <v>425</v>
      </c>
      <c r="K1626" s="317" t="s">
        <v>424</v>
      </c>
      <c r="L1626" s="48" t="s">
        <v>423</v>
      </c>
      <c r="M1626" s="47" t="s">
        <v>236</v>
      </c>
      <c r="N1626" s="23" t="str">
        <f>IF(O1626="?","?","")</f>
        <v/>
      </c>
      <c r="O1626" s="23" t="str">
        <f>IF(AND(P1626="",Q1626&gt;0),"?",IF(P1626="","◄",IF(Q1626&gt;=1,"►","")))</f>
        <v>◄</v>
      </c>
      <c r="P1626" s="24"/>
      <c r="Q1626" s="21"/>
      <c r="R1626" s="23" t="str">
        <f>IF(S1626="?","?","")</f>
        <v/>
      </c>
      <c r="S1626" s="23" t="str">
        <f>IF(AND(T1626="",U1626&gt;0),"?",IF(T1626="","◄",IF(U1626&gt;=1,"►","")))</f>
        <v>◄</v>
      </c>
      <c r="T1626" s="22"/>
      <c r="U1626" s="21"/>
      <c r="V1626" s="20"/>
      <c r="W1626" s="19"/>
      <c r="X1626" s="18">
        <f t="shared" si="904"/>
        <v>0</v>
      </c>
      <c r="Y1626" s="17">
        <f t="shared" si="904"/>
        <v>0</v>
      </c>
      <c r="Z1626" s="16"/>
      <c r="AA1626" s="15">
        <f t="shared" si="905"/>
        <v>0</v>
      </c>
      <c r="AB1626" s="14">
        <f t="shared" si="905"/>
        <v>0</v>
      </c>
      <c r="AC1626" s="12"/>
      <c r="AD1626" s="13"/>
      <c r="AE1626" s="12"/>
      <c r="AF1626" s="11"/>
      <c r="AG1626" s="11"/>
      <c r="AH1626" s="5" t="s">
        <v>0</v>
      </c>
      <c r="AI1626" s="4"/>
    </row>
    <row r="1627" spans="1:35" ht="15" customHeight="1" thickBot="1" x14ac:dyDescent="0.3">
      <c r="A1627" s="221"/>
      <c r="B1627" s="369" t="s">
        <v>57</v>
      </c>
      <c r="C1627" s="242" t="s">
        <v>428</v>
      </c>
      <c r="D1627" s="275">
        <v>43127</v>
      </c>
      <c r="E1627" s="276">
        <v>4.4000000000000004</v>
      </c>
      <c r="F1627" s="277" t="s">
        <v>427</v>
      </c>
      <c r="G1627" s="227"/>
      <c r="H1627" s="234" t="s">
        <v>426</v>
      </c>
      <c r="I1627" s="404"/>
      <c r="J1627" s="236" t="s">
        <v>425</v>
      </c>
      <c r="K1627" s="317" t="s">
        <v>424</v>
      </c>
      <c r="L1627" s="48" t="s">
        <v>423</v>
      </c>
      <c r="M1627" s="47" t="s">
        <v>236</v>
      </c>
      <c r="N1627" s="23" t="str">
        <f>IF(O1627="?","?","")</f>
        <v/>
      </c>
      <c r="O1627" s="23" t="str">
        <f>IF(AND(P1627="",Q1627&gt;0),"?",IF(P1627="","◄",IF(Q1627&gt;=1,"►","")))</f>
        <v>◄</v>
      </c>
      <c r="P1627" s="24"/>
      <c r="Q1627" s="21"/>
      <c r="R1627" s="23" t="str">
        <f>IF(S1627="?","?","")</f>
        <v/>
      </c>
      <c r="S1627" s="23" t="str">
        <f>IF(AND(T1627="",U1627&gt;0),"?",IF(T1627="","◄",IF(U1627&gt;=1,"►","")))</f>
        <v>◄</v>
      </c>
      <c r="T1627" s="22"/>
      <c r="U1627" s="21"/>
      <c r="V1627" s="20"/>
      <c r="W1627" s="19"/>
      <c r="X1627" s="18">
        <f t="shared" si="904"/>
        <v>0</v>
      </c>
      <c r="Y1627" s="17">
        <f t="shared" si="904"/>
        <v>0</v>
      </c>
      <c r="Z1627" s="16"/>
      <c r="AA1627" s="15">
        <f t="shared" si="905"/>
        <v>0</v>
      </c>
      <c r="AB1627" s="14">
        <f t="shared" si="905"/>
        <v>0</v>
      </c>
      <c r="AC1627" s="12"/>
      <c r="AD1627" s="13"/>
      <c r="AE1627" s="12"/>
      <c r="AF1627" s="11"/>
      <c r="AG1627" s="11"/>
      <c r="AH1627" s="5" t="s">
        <v>0</v>
      </c>
      <c r="AI1627" s="4"/>
    </row>
    <row r="1628" spans="1:35" ht="15" customHeight="1" thickTop="1" thickBot="1" x14ac:dyDescent="0.25">
      <c r="A1628" s="214">
        <f>ROWS(A1629:A1635)-1</f>
        <v>6</v>
      </c>
      <c r="B1628" s="334" t="s">
        <v>422</v>
      </c>
      <c r="C1628" s="334"/>
      <c r="D1628" s="334"/>
      <c r="E1628" s="334"/>
      <c r="F1628" s="335"/>
      <c r="G1628" s="334"/>
      <c r="H1628" s="334"/>
      <c r="I1628" s="334"/>
      <c r="J1628" s="334"/>
      <c r="K1628" s="333"/>
      <c r="L1628" s="6">
        <v>43169</v>
      </c>
      <c r="M1628" s="34" t="s">
        <v>421</v>
      </c>
      <c r="N1628" s="23"/>
      <c r="O1628" s="33" t="str">
        <f>IF(COUNTIF(N1629:N1635,"?")&gt;0,"?",IF(AND(P1628="◄",Q1628="►"),"◄►",IF(P1628="◄","◄",IF(Q1628="►","►",""))))</f>
        <v>◄</v>
      </c>
      <c r="P1628" s="32" t="str">
        <f>IF(SUM(P1629:P1635)+1=ROWS(P1629:P1635)-COUNTIF(P1629:P1635,"-"),"","◄")</f>
        <v>◄</v>
      </c>
      <c r="Q1628" s="31" t="str">
        <f>IF(SUM(Q1629:Q1635)&gt;0,"►","")</f>
        <v/>
      </c>
      <c r="R1628" s="23"/>
      <c r="S1628" s="33" t="str">
        <f>IF(COUNTIF(R1629:R1635,"?")&gt;0,"?",IF(AND(T1628="◄",U1628="►"),"◄►",IF(T1628="◄","◄",IF(U1628="►","►",""))))</f>
        <v>◄</v>
      </c>
      <c r="T1628" s="32" t="str">
        <f>IF(SUM(T1629:T1635)+1=ROWS(T1629:T1635)-COUNTIF(T1629:T1635,"-"),"","◄")</f>
        <v>◄</v>
      </c>
      <c r="U1628" s="31" t="str">
        <f>IF(SUM(U1629:U1635)&gt;0,"►","")</f>
        <v/>
      </c>
      <c r="V1628" s="10">
        <f>ROWS(V1629:V1635)-1</f>
        <v>6</v>
      </c>
      <c r="W1628" s="30">
        <f>SUM(W1629:W1635)-W1635</f>
        <v>0</v>
      </c>
      <c r="X1628" s="29" t="s">
        <v>17</v>
      </c>
      <c r="Y1628" s="28"/>
      <c r="Z1628" s="30">
        <f>SUM(Z1629:Z1635)-Z1635</f>
        <v>0</v>
      </c>
      <c r="AA1628" s="29" t="s">
        <v>17</v>
      </c>
      <c r="AB1628" s="28"/>
      <c r="AC1628" s="12"/>
      <c r="AD1628" s="13"/>
      <c r="AE1628" s="12"/>
      <c r="AF1628" s="11"/>
      <c r="AG1628" s="11"/>
      <c r="AH1628" s="5" t="s">
        <v>0</v>
      </c>
      <c r="AI1628" s="4"/>
    </row>
    <row r="1629" spans="1:35" ht="15" customHeight="1" x14ac:dyDescent="0.25">
      <c r="A1629" s="221"/>
      <c r="B1629" s="240"/>
      <c r="C1629" s="274" t="s">
        <v>420</v>
      </c>
      <c r="D1629" s="275">
        <v>43169</v>
      </c>
      <c r="E1629" s="276">
        <v>1.48</v>
      </c>
      <c r="F1629" s="277" t="s">
        <v>21</v>
      </c>
      <c r="G1629" s="227"/>
      <c r="H1629" s="227"/>
      <c r="I1629" s="227"/>
      <c r="J1629" s="227"/>
      <c r="K1629" s="315" t="s">
        <v>419</v>
      </c>
      <c r="L1629" s="26"/>
      <c r="M1629" s="25"/>
      <c r="N1629" s="23" t="str">
        <f t="shared" ref="N1629:N1634" si="906">IF(O1629="?","?","")</f>
        <v/>
      </c>
      <c r="O1629" s="23" t="str">
        <f t="shared" ref="O1629:O1634" si="907">IF(AND(P1629="",Q1629&gt;0),"?",IF(P1629="","◄",IF(Q1629&gt;=1,"►","")))</f>
        <v>◄</v>
      </c>
      <c r="P1629" s="24"/>
      <c r="Q1629" s="21"/>
      <c r="R1629" s="23" t="str">
        <f t="shared" ref="R1629:R1634" si="908">IF(S1629="?","?","")</f>
        <v/>
      </c>
      <c r="S1629" s="23" t="str">
        <f t="shared" ref="S1629:S1634" si="909">IF(AND(T1629="",U1629&gt;0),"?",IF(T1629="","◄",IF(U1629&gt;=1,"►","")))</f>
        <v>◄</v>
      </c>
      <c r="T1629" s="22"/>
      <c r="U1629" s="21"/>
      <c r="V1629" s="20"/>
      <c r="W1629" s="19"/>
      <c r="X1629" s="18">
        <f t="shared" ref="X1629:Y1634" si="910">(P1629*W1629)</f>
        <v>0</v>
      </c>
      <c r="Y1629" s="17">
        <f t="shared" si="910"/>
        <v>0</v>
      </c>
      <c r="Z1629" s="16"/>
      <c r="AA1629" s="15">
        <f t="shared" ref="AA1629:AB1634" si="911">(T1629*Z1629)</f>
        <v>0</v>
      </c>
      <c r="AB1629" s="14">
        <f t="shared" si="911"/>
        <v>0</v>
      </c>
      <c r="AC1629" s="12"/>
      <c r="AD1629" s="13"/>
      <c r="AE1629" s="12"/>
      <c r="AF1629" s="11"/>
      <c r="AG1629" s="11"/>
      <c r="AH1629" s="5" t="s">
        <v>0</v>
      </c>
      <c r="AI1629" s="4"/>
    </row>
    <row r="1630" spans="1:35" ht="15" customHeight="1" x14ac:dyDescent="0.25">
      <c r="A1630" s="221"/>
      <c r="B1630" s="240"/>
      <c r="C1630" s="274">
        <v>4761</v>
      </c>
      <c r="D1630" s="275">
        <v>43169</v>
      </c>
      <c r="E1630" s="276">
        <v>1.48</v>
      </c>
      <c r="F1630" s="277" t="s">
        <v>21</v>
      </c>
      <c r="G1630" s="227"/>
      <c r="H1630" s="227"/>
      <c r="I1630" s="227"/>
      <c r="J1630" s="227"/>
      <c r="K1630" s="315" t="s">
        <v>418</v>
      </c>
      <c r="L1630" s="26"/>
      <c r="M1630" s="25"/>
      <c r="N1630" s="23" t="str">
        <f t="shared" si="906"/>
        <v/>
      </c>
      <c r="O1630" s="23" t="str">
        <f t="shared" si="907"/>
        <v>◄</v>
      </c>
      <c r="P1630" s="24"/>
      <c r="Q1630" s="21"/>
      <c r="R1630" s="23" t="str">
        <f t="shared" si="908"/>
        <v/>
      </c>
      <c r="S1630" s="23" t="str">
        <f t="shared" si="909"/>
        <v>◄</v>
      </c>
      <c r="T1630" s="22"/>
      <c r="U1630" s="21"/>
      <c r="V1630" s="20"/>
      <c r="W1630" s="19"/>
      <c r="X1630" s="18">
        <f t="shared" si="910"/>
        <v>0</v>
      </c>
      <c r="Y1630" s="17">
        <f t="shared" si="910"/>
        <v>0</v>
      </c>
      <c r="Z1630" s="16"/>
      <c r="AA1630" s="15">
        <f t="shared" si="911"/>
        <v>0</v>
      </c>
      <c r="AB1630" s="14">
        <f t="shared" si="911"/>
        <v>0</v>
      </c>
      <c r="AC1630" s="12"/>
      <c r="AD1630" s="13"/>
      <c r="AE1630" s="12"/>
      <c r="AF1630" s="11"/>
      <c r="AG1630" s="11"/>
      <c r="AH1630" s="5" t="s">
        <v>0</v>
      </c>
      <c r="AI1630" s="4"/>
    </row>
    <row r="1631" spans="1:35" ht="15" customHeight="1" x14ac:dyDescent="0.25">
      <c r="A1631" s="221"/>
      <c r="B1631" s="240"/>
      <c r="C1631" s="274">
        <v>4762</v>
      </c>
      <c r="D1631" s="275">
        <v>43169</v>
      </c>
      <c r="E1631" s="276">
        <v>1.48</v>
      </c>
      <c r="F1631" s="277" t="s">
        <v>21</v>
      </c>
      <c r="G1631" s="227"/>
      <c r="H1631" s="227"/>
      <c r="I1631" s="227"/>
      <c r="J1631" s="227"/>
      <c r="K1631" s="315" t="s">
        <v>417</v>
      </c>
      <c r="L1631" s="26"/>
      <c r="M1631" s="25"/>
      <c r="N1631" s="23" t="str">
        <f t="shared" si="906"/>
        <v/>
      </c>
      <c r="O1631" s="23" t="str">
        <f t="shared" si="907"/>
        <v>◄</v>
      </c>
      <c r="P1631" s="24"/>
      <c r="Q1631" s="21"/>
      <c r="R1631" s="23" t="str">
        <f t="shared" si="908"/>
        <v/>
      </c>
      <c r="S1631" s="23" t="str">
        <f t="shared" si="909"/>
        <v>◄</v>
      </c>
      <c r="T1631" s="22"/>
      <c r="U1631" s="21"/>
      <c r="V1631" s="20"/>
      <c r="W1631" s="19"/>
      <c r="X1631" s="18">
        <f t="shared" si="910"/>
        <v>0</v>
      </c>
      <c r="Y1631" s="17">
        <f t="shared" si="910"/>
        <v>0</v>
      </c>
      <c r="Z1631" s="16"/>
      <c r="AA1631" s="15">
        <f t="shared" si="911"/>
        <v>0</v>
      </c>
      <c r="AB1631" s="14">
        <f t="shared" si="911"/>
        <v>0</v>
      </c>
      <c r="AC1631" s="12"/>
      <c r="AD1631" s="13"/>
      <c r="AE1631" s="12"/>
      <c r="AF1631" s="11"/>
      <c r="AG1631" s="11"/>
      <c r="AH1631" s="5" t="s">
        <v>0</v>
      </c>
      <c r="AI1631" s="4"/>
    </row>
    <row r="1632" spans="1:35" ht="15" customHeight="1" x14ac:dyDescent="0.25">
      <c r="A1632" s="221"/>
      <c r="B1632" s="240"/>
      <c r="C1632" s="274">
        <v>4763</v>
      </c>
      <c r="D1632" s="275">
        <v>43169</v>
      </c>
      <c r="E1632" s="276">
        <v>1.48</v>
      </c>
      <c r="F1632" s="277" t="s">
        <v>21</v>
      </c>
      <c r="G1632" s="227"/>
      <c r="H1632" s="227"/>
      <c r="I1632" s="227"/>
      <c r="J1632" s="227"/>
      <c r="K1632" s="315" t="s">
        <v>416</v>
      </c>
      <c r="L1632" s="26"/>
      <c r="M1632" s="25"/>
      <c r="N1632" s="23" t="str">
        <f t="shared" si="906"/>
        <v/>
      </c>
      <c r="O1632" s="23" t="str">
        <f t="shared" si="907"/>
        <v>◄</v>
      </c>
      <c r="P1632" s="24"/>
      <c r="Q1632" s="21"/>
      <c r="R1632" s="23" t="str">
        <f t="shared" si="908"/>
        <v/>
      </c>
      <c r="S1632" s="23" t="str">
        <f t="shared" si="909"/>
        <v>◄</v>
      </c>
      <c r="T1632" s="22"/>
      <c r="U1632" s="21"/>
      <c r="V1632" s="20"/>
      <c r="W1632" s="19"/>
      <c r="X1632" s="18">
        <f t="shared" si="910"/>
        <v>0</v>
      </c>
      <c r="Y1632" s="17">
        <f t="shared" si="910"/>
        <v>0</v>
      </c>
      <c r="Z1632" s="16"/>
      <c r="AA1632" s="15">
        <f t="shared" si="911"/>
        <v>0</v>
      </c>
      <c r="AB1632" s="14">
        <f t="shared" si="911"/>
        <v>0</v>
      </c>
      <c r="AC1632" s="12"/>
      <c r="AD1632" s="13"/>
      <c r="AE1632" s="12"/>
      <c r="AF1632" s="11"/>
      <c r="AG1632" s="11"/>
      <c r="AH1632" s="5" t="s">
        <v>0</v>
      </c>
      <c r="AI1632" s="4"/>
    </row>
    <row r="1633" spans="1:35" ht="15" customHeight="1" x14ac:dyDescent="0.25">
      <c r="A1633" s="221"/>
      <c r="B1633" s="240"/>
      <c r="C1633" s="274">
        <v>4764</v>
      </c>
      <c r="D1633" s="275">
        <v>43169</v>
      </c>
      <c r="E1633" s="276">
        <v>1.48</v>
      </c>
      <c r="F1633" s="277" t="s">
        <v>21</v>
      </c>
      <c r="G1633" s="227"/>
      <c r="H1633" s="227"/>
      <c r="I1633" s="227"/>
      <c r="J1633" s="227"/>
      <c r="K1633" s="315" t="s">
        <v>415</v>
      </c>
      <c r="L1633" s="26"/>
      <c r="M1633" s="25"/>
      <c r="N1633" s="23" t="str">
        <f t="shared" si="906"/>
        <v/>
      </c>
      <c r="O1633" s="23" t="str">
        <f t="shared" si="907"/>
        <v>◄</v>
      </c>
      <c r="P1633" s="24"/>
      <c r="Q1633" s="21"/>
      <c r="R1633" s="23" t="str">
        <f t="shared" si="908"/>
        <v/>
      </c>
      <c r="S1633" s="23" t="str">
        <f t="shared" si="909"/>
        <v>◄</v>
      </c>
      <c r="T1633" s="22"/>
      <c r="U1633" s="21"/>
      <c r="V1633" s="20"/>
      <c r="W1633" s="19"/>
      <c r="X1633" s="18">
        <f t="shared" si="910"/>
        <v>0</v>
      </c>
      <c r="Y1633" s="17">
        <f t="shared" si="910"/>
        <v>0</v>
      </c>
      <c r="Z1633" s="16"/>
      <c r="AA1633" s="15">
        <f t="shared" si="911"/>
        <v>0</v>
      </c>
      <c r="AB1633" s="14">
        <f t="shared" si="911"/>
        <v>0</v>
      </c>
      <c r="AC1633" s="12"/>
      <c r="AD1633" s="13"/>
      <c r="AE1633" s="12"/>
      <c r="AF1633" s="11"/>
      <c r="AG1633" s="11"/>
      <c r="AH1633" s="5" t="s">
        <v>0</v>
      </c>
      <c r="AI1633" s="4"/>
    </row>
    <row r="1634" spans="1:35" ht="15" customHeight="1" thickBot="1" x14ac:dyDescent="0.3">
      <c r="A1634" s="221"/>
      <c r="B1634" s="232" t="s">
        <v>414</v>
      </c>
      <c r="C1634" s="281"/>
      <c r="D1634" s="275">
        <v>43169</v>
      </c>
      <c r="E1634" s="276">
        <v>7.4</v>
      </c>
      <c r="F1634" s="277" t="s">
        <v>21</v>
      </c>
      <c r="G1634" s="227"/>
      <c r="H1634" s="227"/>
      <c r="I1634" s="227"/>
      <c r="J1634" s="227"/>
      <c r="K1634" s="317" t="s">
        <v>413</v>
      </c>
      <c r="L1634" s="26"/>
      <c r="M1634" s="44" t="s">
        <v>251</v>
      </c>
      <c r="N1634" s="23" t="str">
        <f t="shared" si="906"/>
        <v/>
      </c>
      <c r="O1634" s="23" t="str">
        <f t="shared" si="907"/>
        <v>◄</v>
      </c>
      <c r="P1634" s="24"/>
      <c r="Q1634" s="21"/>
      <c r="R1634" s="23" t="str">
        <f t="shared" si="908"/>
        <v/>
      </c>
      <c r="S1634" s="23" t="str">
        <f t="shared" si="909"/>
        <v>◄</v>
      </c>
      <c r="T1634" s="22"/>
      <c r="U1634" s="21"/>
      <c r="V1634" s="20"/>
      <c r="W1634" s="19"/>
      <c r="X1634" s="18">
        <f t="shared" si="910"/>
        <v>0</v>
      </c>
      <c r="Y1634" s="17">
        <f t="shared" si="910"/>
        <v>0</v>
      </c>
      <c r="Z1634" s="16"/>
      <c r="AA1634" s="15">
        <f t="shared" si="911"/>
        <v>0</v>
      </c>
      <c r="AB1634" s="14">
        <f t="shared" si="911"/>
        <v>0</v>
      </c>
      <c r="AC1634" s="12"/>
      <c r="AD1634" s="13"/>
      <c r="AE1634" s="12"/>
      <c r="AF1634" s="11"/>
      <c r="AG1634" s="11"/>
      <c r="AH1634" s="5" t="s">
        <v>0</v>
      </c>
      <c r="AI1634" s="4"/>
    </row>
    <row r="1635" spans="1:35" ht="15" customHeight="1" thickTop="1" thickBot="1" x14ac:dyDescent="0.25">
      <c r="A1635" s="214">
        <f>ROWS(A1636:A1642)-1</f>
        <v>6</v>
      </c>
      <c r="B1635" s="334" t="s">
        <v>412</v>
      </c>
      <c r="C1635" s="334"/>
      <c r="D1635" s="334"/>
      <c r="E1635" s="334"/>
      <c r="F1635" s="335"/>
      <c r="G1635" s="334"/>
      <c r="H1635" s="334"/>
      <c r="I1635" s="334"/>
      <c r="J1635" s="334"/>
      <c r="K1635" s="333"/>
      <c r="L1635" s="6">
        <v>43169</v>
      </c>
      <c r="M1635" s="34" t="s">
        <v>411</v>
      </c>
      <c r="N1635" s="23"/>
      <c r="O1635" s="33" t="str">
        <f>IF(COUNTIF(N1636:N1642,"?")&gt;0,"?",IF(AND(P1635="◄",Q1635="►"),"◄►",IF(P1635="◄","◄",IF(Q1635="►","►",""))))</f>
        <v>◄</v>
      </c>
      <c r="P1635" s="32" t="str">
        <f>IF(SUM(P1636:P1642)+1=ROWS(P1636:P1642)-COUNTIF(P1636:P1642,"-"),"","◄")</f>
        <v>◄</v>
      </c>
      <c r="Q1635" s="31" t="str">
        <f>IF(SUM(Q1636:Q1642)&gt;0,"►","")</f>
        <v/>
      </c>
      <c r="R1635" s="23"/>
      <c r="S1635" s="33" t="str">
        <f>IF(COUNTIF(R1636:R1642,"?")&gt;0,"?",IF(AND(T1635="◄",U1635="►"),"◄►",IF(T1635="◄","◄",IF(U1635="►","►",""))))</f>
        <v>◄</v>
      </c>
      <c r="T1635" s="32" t="str">
        <f>IF(SUM(T1636:T1642)+1=ROWS(T1636:T1642)-COUNTIF(T1636:T1642,"-"),"","◄")</f>
        <v>◄</v>
      </c>
      <c r="U1635" s="31" t="str">
        <f>IF(SUM(U1636:U1642)&gt;0,"►","")</f>
        <v/>
      </c>
      <c r="V1635" s="10">
        <f>ROWS(V1636:V1642)-1</f>
        <v>6</v>
      </c>
      <c r="W1635" s="30">
        <f>SUM(W1636:W1642)-W1642</f>
        <v>0</v>
      </c>
      <c r="X1635" s="29" t="s">
        <v>17</v>
      </c>
      <c r="Y1635" s="28"/>
      <c r="Z1635" s="30">
        <f>SUM(Z1636:Z1642)-Z1642</f>
        <v>0</v>
      </c>
      <c r="AA1635" s="29" t="s">
        <v>17</v>
      </c>
      <c r="AB1635" s="28"/>
      <c r="AC1635" s="12"/>
      <c r="AD1635" s="13"/>
      <c r="AE1635" s="12"/>
      <c r="AF1635" s="11"/>
      <c r="AG1635" s="11"/>
      <c r="AH1635" s="5" t="s">
        <v>0</v>
      </c>
      <c r="AI1635" s="4"/>
    </row>
    <row r="1636" spans="1:35" ht="15" customHeight="1" x14ac:dyDescent="0.25">
      <c r="A1636" s="221"/>
      <c r="B1636" s="240"/>
      <c r="C1636" s="274" t="s">
        <v>410</v>
      </c>
      <c r="D1636" s="275">
        <v>43169</v>
      </c>
      <c r="E1636" s="276">
        <v>1.48</v>
      </c>
      <c r="F1636" s="277" t="s">
        <v>21</v>
      </c>
      <c r="G1636" s="227"/>
      <c r="H1636" s="227"/>
      <c r="I1636" s="227"/>
      <c r="J1636" s="227"/>
      <c r="K1636" s="315" t="s">
        <v>409</v>
      </c>
      <c r="L1636" s="26"/>
      <c r="M1636" s="25"/>
      <c r="N1636" s="23" t="str">
        <f t="shared" ref="N1636:N1641" si="912">IF(O1636="?","?","")</f>
        <v/>
      </c>
      <c r="O1636" s="23" t="str">
        <f t="shared" ref="O1636:O1641" si="913">IF(AND(P1636="",Q1636&gt;0),"?",IF(P1636="","◄",IF(Q1636&gt;=1,"►","")))</f>
        <v>◄</v>
      </c>
      <c r="P1636" s="24"/>
      <c r="Q1636" s="21"/>
      <c r="R1636" s="23" t="str">
        <f t="shared" ref="R1636:R1641" si="914">IF(S1636="?","?","")</f>
        <v/>
      </c>
      <c r="S1636" s="23" t="str">
        <f t="shared" ref="S1636:S1641" si="915">IF(AND(T1636="",U1636&gt;0),"?",IF(T1636="","◄",IF(U1636&gt;=1,"►","")))</f>
        <v>◄</v>
      </c>
      <c r="T1636" s="22"/>
      <c r="U1636" s="21"/>
      <c r="V1636" s="20"/>
      <c r="W1636" s="19"/>
      <c r="X1636" s="18">
        <f t="shared" ref="X1636:Y1641" si="916">(P1636*W1636)</f>
        <v>0</v>
      </c>
      <c r="Y1636" s="17">
        <f t="shared" si="916"/>
        <v>0</v>
      </c>
      <c r="Z1636" s="16"/>
      <c r="AA1636" s="15">
        <f t="shared" ref="AA1636:AB1641" si="917">(T1636*Z1636)</f>
        <v>0</v>
      </c>
      <c r="AB1636" s="14">
        <f t="shared" si="917"/>
        <v>0</v>
      </c>
      <c r="AC1636" s="12"/>
      <c r="AD1636" s="13"/>
      <c r="AE1636" s="12"/>
      <c r="AF1636" s="11"/>
      <c r="AG1636" s="11"/>
      <c r="AH1636" s="5" t="s">
        <v>0</v>
      </c>
      <c r="AI1636" s="4"/>
    </row>
    <row r="1637" spans="1:35" ht="15" customHeight="1" x14ac:dyDescent="0.25">
      <c r="A1637" s="221"/>
      <c r="B1637" s="240"/>
      <c r="C1637" s="274">
        <v>4766</v>
      </c>
      <c r="D1637" s="275">
        <v>43169</v>
      </c>
      <c r="E1637" s="276">
        <v>1.48</v>
      </c>
      <c r="F1637" s="277" t="s">
        <v>21</v>
      </c>
      <c r="G1637" s="227"/>
      <c r="H1637" s="227"/>
      <c r="I1637" s="227"/>
      <c r="J1637" s="227"/>
      <c r="K1637" s="315" t="s">
        <v>408</v>
      </c>
      <c r="L1637" s="26"/>
      <c r="M1637" s="25"/>
      <c r="N1637" s="23" t="str">
        <f t="shared" si="912"/>
        <v/>
      </c>
      <c r="O1637" s="23" t="str">
        <f t="shared" si="913"/>
        <v>◄</v>
      </c>
      <c r="P1637" s="24"/>
      <c r="Q1637" s="21"/>
      <c r="R1637" s="23" t="str">
        <f t="shared" si="914"/>
        <v/>
      </c>
      <c r="S1637" s="23" t="str">
        <f t="shared" si="915"/>
        <v>◄</v>
      </c>
      <c r="T1637" s="22"/>
      <c r="U1637" s="21"/>
      <c r="V1637" s="20"/>
      <c r="W1637" s="19"/>
      <c r="X1637" s="18">
        <f t="shared" si="916"/>
        <v>0</v>
      </c>
      <c r="Y1637" s="17">
        <f t="shared" si="916"/>
        <v>0</v>
      </c>
      <c r="Z1637" s="16"/>
      <c r="AA1637" s="15">
        <f t="shared" si="917"/>
        <v>0</v>
      </c>
      <c r="AB1637" s="14">
        <f t="shared" si="917"/>
        <v>0</v>
      </c>
      <c r="AC1637" s="12"/>
      <c r="AD1637" s="13"/>
      <c r="AE1637" s="12"/>
      <c r="AF1637" s="11"/>
      <c r="AG1637" s="11"/>
      <c r="AH1637" s="5" t="s">
        <v>0</v>
      </c>
      <c r="AI1637" s="4"/>
    </row>
    <row r="1638" spans="1:35" ht="15" customHeight="1" x14ac:dyDescent="0.25">
      <c r="A1638" s="221"/>
      <c r="B1638" s="240"/>
      <c r="C1638" s="274">
        <v>4767</v>
      </c>
      <c r="D1638" s="275">
        <v>43169</v>
      </c>
      <c r="E1638" s="276">
        <v>1.48</v>
      </c>
      <c r="F1638" s="277" t="s">
        <v>21</v>
      </c>
      <c r="G1638" s="227"/>
      <c r="H1638" s="227"/>
      <c r="I1638" s="227"/>
      <c r="J1638" s="227"/>
      <c r="K1638" s="315" t="s">
        <v>407</v>
      </c>
      <c r="L1638" s="26"/>
      <c r="M1638" s="25"/>
      <c r="N1638" s="23" t="str">
        <f t="shared" si="912"/>
        <v/>
      </c>
      <c r="O1638" s="23" t="str">
        <f t="shared" si="913"/>
        <v>◄</v>
      </c>
      <c r="P1638" s="24"/>
      <c r="Q1638" s="21"/>
      <c r="R1638" s="23" t="str">
        <f t="shared" si="914"/>
        <v/>
      </c>
      <c r="S1638" s="23" t="str">
        <f t="shared" si="915"/>
        <v>◄</v>
      </c>
      <c r="T1638" s="22"/>
      <c r="U1638" s="21"/>
      <c r="V1638" s="20"/>
      <c r="W1638" s="19"/>
      <c r="X1638" s="18">
        <f t="shared" si="916"/>
        <v>0</v>
      </c>
      <c r="Y1638" s="17">
        <f t="shared" si="916"/>
        <v>0</v>
      </c>
      <c r="Z1638" s="16"/>
      <c r="AA1638" s="15">
        <f t="shared" si="917"/>
        <v>0</v>
      </c>
      <c r="AB1638" s="14">
        <f t="shared" si="917"/>
        <v>0</v>
      </c>
      <c r="AC1638" s="12"/>
      <c r="AD1638" s="13"/>
      <c r="AE1638" s="12"/>
      <c r="AF1638" s="11"/>
      <c r="AG1638" s="11"/>
      <c r="AH1638" s="5" t="s">
        <v>0</v>
      </c>
      <c r="AI1638" s="4"/>
    </row>
    <row r="1639" spans="1:35" ht="15" customHeight="1" x14ac:dyDescent="0.25">
      <c r="A1639" s="221"/>
      <c r="B1639" s="240"/>
      <c r="C1639" s="274">
        <v>4768</v>
      </c>
      <c r="D1639" s="275">
        <v>43169</v>
      </c>
      <c r="E1639" s="276">
        <v>1.48</v>
      </c>
      <c r="F1639" s="277" t="s">
        <v>21</v>
      </c>
      <c r="G1639" s="227"/>
      <c r="H1639" s="227"/>
      <c r="I1639" s="227"/>
      <c r="J1639" s="227"/>
      <c r="K1639" s="315" t="s">
        <v>406</v>
      </c>
      <c r="L1639" s="26"/>
      <c r="M1639" s="25"/>
      <c r="N1639" s="23" t="str">
        <f t="shared" si="912"/>
        <v/>
      </c>
      <c r="O1639" s="23" t="str">
        <f t="shared" si="913"/>
        <v>◄</v>
      </c>
      <c r="P1639" s="24"/>
      <c r="Q1639" s="21"/>
      <c r="R1639" s="23" t="str">
        <f t="shared" si="914"/>
        <v/>
      </c>
      <c r="S1639" s="23" t="str">
        <f t="shared" si="915"/>
        <v>◄</v>
      </c>
      <c r="T1639" s="22"/>
      <c r="U1639" s="21"/>
      <c r="V1639" s="20"/>
      <c r="W1639" s="19"/>
      <c r="X1639" s="18">
        <f t="shared" si="916"/>
        <v>0</v>
      </c>
      <c r="Y1639" s="17">
        <f t="shared" si="916"/>
        <v>0</v>
      </c>
      <c r="Z1639" s="16"/>
      <c r="AA1639" s="15">
        <f t="shared" si="917"/>
        <v>0</v>
      </c>
      <c r="AB1639" s="14">
        <f t="shared" si="917"/>
        <v>0</v>
      </c>
      <c r="AC1639" s="12"/>
      <c r="AD1639" s="13"/>
      <c r="AE1639" s="12"/>
      <c r="AF1639" s="11"/>
      <c r="AG1639" s="11"/>
      <c r="AH1639" s="5" t="s">
        <v>0</v>
      </c>
      <c r="AI1639" s="4"/>
    </row>
    <row r="1640" spans="1:35" ht="15" customHeight="1" x14ac:dyDescent="0.25">
      <c r="A1640" s="221"/>
      <c r="B1640" s="240"/>
      <c r="C1640" s="274">
        <v>4769</v>
      </c>
      <c r="D1640" s="275">
        <v>43169</v>
      </c>
      <c r="E1640" s="276">
        <v>1.48</v>
      </c>
      <c r="F1640" s="277" t="s">
        <v>21</v>
      </c>
      <c r="G1640" s="227"/>
      <c r="H1640" s="227"/>
      <c r="I1640" s="227"/>
      <c r="J1640" s="227"/>
      <c r="K1640" s="315" t="s">
        <v>405</v>
      </c>
      <c r="L1640" s="26"/>
      <c r="M1640" s="25"/>
      <c r="N1640" s="23" t="str">
        <f t="shared" si="912"/>
        <v/>
      </c>
      <c r="O1640" s="23" t="str">
        <f t="shared" si="913"/>
        <v>◄</v>
      </c>
      <c r="P1640" s="24"/>
      <c r="Q1640" s="21"/>
      <c r="R1640" s="23" t="str">
        <f t="shared" si="914"/>
        <v/>
      </c>
      <c r="S1640" s="23" t="str">
        <f t="shared" si="915"/>
        <v>◄</v>
      </c>
      <c r="T1640" s="22"/>
      <c r="U1640" s="21"/>
      <c r="V1640" s="20"/>
      <c r="W1640" s="19"/>
      <c r="X1640" s="18">
        <f t="shared" si="916"/>
        <v>0</v>
      </c>
      <c r="Y1640" s="17">
        <f t="shared" si="916"/>
        <v>0</v>
      </c>
      <c r="Z1640" s="16"/>
      <c r="AA1640" s="15">
        <f t="shared" si="917"/>
        <v>0</v>
      </c>
      <c r="AB1640" s="14">
        <f t="shared" si="917"/>
        <v>0</v>
      </c>
      <c r="AC1640" s="12"/>
      <c r="AD1640" s="13"/>
      <c r="AE1640" s="12"/>
      <c r="AF1640" s="11"/>
      <c r="AG1640" s="11"/>
      <c r="AH1640" s="5" t="s">
        <v>0</v>
      </c>
      <c r="AI1640" s="4"/>
    </row>
    <row r="1641" spans="1:35" ht="15" customHeight="1" thickBot="1" x14ac:dyDescent="0.3">
      <c r="A1641" s="221"/>
      <c r="B1641" s="232" t="s">
        <v>404</v>
      </c>
      <c r="C1641" s="281"/>
      <c r="D1641" s="275">
        <v>43169</v>
      </c>
      <c r="E1641" s="276">
        <v>7.4</v>
      </c>
      <c r="F1641" s="277" t="s">
        <v>21</v>
      </c>
      <c r="G1641" s="227"/>
      <c r="H1641" s="227"/>
      <c r="I1641" s="227"/>
      <c r="J1641" s="227"/>
      <c r="K1641" s="317" t="s">
        <v>403</v>
      </c>
      <c r="L1641" s="26"/>
      <c r="M1641" s="44" t="s">
        <v>251</v>
      </c>
      <c r="N1641" s="23" t="str">
        <f t="shared" si="912"/>
        <v/>
      </c>
      <c r="O1641" s="23" t="str">
        <f t="shared" si="913"/>
        <v>◄</v>
      </c>
      <c r="P1641" s="24"/>
      <c r="Q1641" s="21"/>
      <c r="R1641" s="23" t="str">
        <f t="shared" si="914"/>
        <v/>
      </c>
      <c r="S1641" s="23" t="str">
        <f t="shared" si="915"/>
        <v>◄</v>
      </c>
      <c r="T1641" s="22"/>
      <c r="U1641" s="21"/>
      <c r="V1641" s="20"/>
      <c r="W1641" s="19"/>
      <c r="X1641" s="18">
        <f t="shared" si="916"/>
        <v>0</v>
      </c>
      <c r="Y1641" s="17">
        <f t="shared" si="916"/>
        <v>0</v>
      </c>
      <c r="Z1641" s="16"/>
      <c r="AA1641" s="15">
        <f t="shared" si="917"/>
        <v>0</v>
      </c>
      <c r="AB1641" s="14">
        <f t="shared" si="917"/>
        <v>0</v>
      </c>
      <c r="AC1641" s="12"/>
      <c r="AD1641" s="13"/>
      <c r="AE1641" s="12"/>
      <c r="AF1641" s="11"/>
      <c r="AG1641" s="11"/>
      <c r="AH1641" s="5" t="s">
        <v>0</v>
      </c>
      <c r="AI1641" s="4"/>
    </row>
    <row r="1642" spans="1:35" ht="15" customHeight="1" thickTop="1" thickBot="1" x14ac:dyDescent="0.25">
      <c r="A1642" s="214">
        <f>ROWS(A1643:A1649)-1</f>
        <v>6</v>
      </c>
      <c r="B1642" s="334" t="s">
        <v>402</v>
      </c>
      <c r="C1642" s="334"/>
      <c r="D1642" s="334"/>
      <c r="E1642" s="334"/>
      <c r="F1642" s="335"/>
      <c r="G1642" s="334"/>
      <c r="H1642" s="334"/>
      <c r="I1642" s="334"/>
      <c r="J1642" s="334"/>
      <c r="K1642" s="333"/>
      <c r="L1642" s="6">
        <v>43169</v>
      </c>
      <c r="M1642" s="34" t="s">
        <v>401</v>
      </c>
      <c r="N1642" s="23"/>
      <c r="O1642" s="33" t="str">
        <f>IF(COUNTIF(N1643:N1649,"?")&gt;0,"?",IF(AND(P1642="◄",Q1642="►"),"◄►",IF(P1642="◄","◄",IF(Q1642="►","►",""))))</f>
        <v>◄</v>
      </c>
      <c r="P1642" s="32" t="str">
        <f>IF(SUM(P1643:P1649)+1=ROWS(P1643:P1649)-COUNTIF(P1643:P1649,"-"),"","◄")</f>
        <v>◄</v>
      </c>
      <c r="Q1642" s="31" t="str">
        <f>IF(SUM(Q1643:Q1649)&gt;0,"►","")</f>
        <v/>
      </c>
      <c r="R1642" s="23"/>
      <c r="S1642" s="33" t="str">
        <f>IF(COUNTIF(R1643:R1649,"?")&gt;0,"?",IF(AND(T1642="◄",U1642="►"),"◄►",IF(T1642="◄","◄",IF(U1642="►","►",""))))</f>
        <v>◄</v>
      </c>
      <c r="T1642" s="32" t="str">
        <f>IF(SUM(T1643:T1649)+1=ROWS(T1643:T1649)-COUNTIF(T1643:T1649,"-"),"","◄")</f>
        <v>◄</v>
      </c>
      <c r="U1642" s="31" t="str">
        <f>IF(SUM(U1643:U1649)&gt;0,"►","")</f>
        <v/>
      </c>
      <c r="V1642" s="10">
        <f>ROWS(V1643:V1649)-1</f>
        <v>6</v>
      </c>
      <c r="W1642" s="30">
        <f>SUM(W1643:W1649)-W1649</f>
        <v>0</v>
      </c>
      <c r="X1642" s="29" t="s">
        <v>17</v>
      </c>
      <c r="Y1642" s="28"/>
      <c r="Z1642" s="30">
        <f>SUM(Z1643:Z1649)-Z1649</f>
        <v>0</v>
      </c>
      <c r="AA1642" s="29" t="s">
        <v>17</v>
      </c>
      <c r="AB1642" s="28"/>
      <c r="AC1642" s="12"/>
      <c r="AD1642" s="13"/>
      <c r="AE1642" s="12"/>
      <c r="AF1642" s="11"/>
      <c r="AG1642" s="11"/>
      <c r="AH1642" s="5" t="s">
        <v>0</v>
      </c>
      <c r="AI1642" s="4"/>
    </row>
    <row r="1643" spans="1:35" ht="15" customHeight="1" x14ac:dyDescent="0.25">
      <c r="A1643" s="221"/>
      <c r="B1643" s="240"/>
      <c r="C1643" s="274" t="s">
        <v>400</v>
      </c>
      <c r="D1643" s="275">
        <v>43169</v>
      </c>
      <c r="E1643" s="276">
        <v>0.74</v>
      </c>
      <c r="F1643" s="277" t="s">
        <v>13</v>
      </c>
      <c r="G1643" s="227"/>
      <c r="H1643" s="227"/>
      <c r="I1643" s="227"/>
      <c r="J1643" s="227"/>
      <c r="K1643" s="315" t="s">
        <v>399</v>
      </c>
      <c r="L1643" s="26"/>
      <c r="M1643" s="25"/>
      <c r="N1643" s="23" t="str">
        <f t="shared" ref="N1643:N1648" si="918">IF(O1643="?","?","")</f>
        <v/>
      </c>
      <c r="O1643" s="23" t="str">
        <f t="shared" ref="O1643:O1648" si="919">IF(AND(P1643="",Q1643&gt;0),"?",IF(P1643="","◄",IF(Q1643&gt;=1,"►","")))</f>
        <v>◄</v>
      </c>
      <c r="P1643" s="24"/>
      <c r="Q1643" s="21"/>
      <c r="R1643" s="23" t="str">
        <f t="shared" ref="R1643:R1648" si="920">IF(S1643="?","?","")</f>
        <v/>
      </c>
      <c r="S1643" s="23" t="str">
        <f t="shared" ref="S1643:S1648" si="921">IF(AND(T1643="",U1643&gt;0),"?",IF(T1643="","◄",IF(U1643&gt;=1,"►","")))</f>
        <v>◄</v>
      </c>
      <c r="T1643" s="22"/>
      <c r="U1643" s="21"/>
      <c r="V1643" s="20"/>
      <c r="W1643" s="19"/>
      <c r="X1643" s="18">
        <f t="shared" ref="X1643:Y1648" si="922">(P1643*W1643)</f>
        <v>0</v>
      </c>
      <c r="Y1643" s="17">
        <f t="shared" si="922"/>
        <v>0</v>
      </c>
      <c r="Z1643" s="16"/>
      <c r="AA1643" s="15">
        <f t="shared" ref="AA1643:AB1648" si="923">(T1643*Z1643)</f>
        <v>0</v>
      </c>
      <c r="AB1643" s="14">
        <f t="shared" si="923"/>
        <v>0</v>
      </c>
      <c r="AC1643" s="12"/>
      <c r="AD1643" s="13"/>
      <c r="AE1643" s="12"/>
      <c r="AF1643" s="11"/>
      <c r="AG1643" s="11"/>
      <c r="AH1643" s="5" t="s">
        <v>0</v>
      </c>
      <c r="AI1643" s="4"/>
    </row>
    <row r="1644" spans="1:35" ht="15" customHeight="1" x14ac:dyDescent="0.25">
      <c r="A1644" s="221"/>
      <c r="B1644" s="240"/>
      <c r="C1644" s="274">
        <v>4771</v>
      </c>
      <c r="D1644" s="275">
        <v>43169</v>
      </c>
      <c r="E1644" s="276">
        <v>0.74</v>
      </c>
      <c r="F1644" s="277" t="s">
        <v>13</v>
      </c>
      <c r="G1644" s="227"/>
      <c r="H1644" s="227"/>
      <c r="I1644" s="227"/>
      <c r="J1644" s="227"/>
      <c r="K1644" s="315" t="s">
        <v>398</v>
      </c>
      <c r="L1644" s="26"/>
      <c r="M1644" s="25"/>
      <c r="N1644" s="23" t="str">
        <f t="shared" si="918"/>
        <v/>
      </c>
      <c r="O1644" s="23" t="str">
        <f t="shared" si="919"/>
        <v>◄</v>
      </c>
      <c r="P1644" s="24"/>
      <c r="Q1644" s="21"/>
      <c r="R1644" s="23" t="str">
        <f t="shared" si="920"/>
        <v/>
      </c>
      <c r="S1644" s="23" t="str">
        <f t="shared" si="921"/>
        <v>◄</v>
      </c>
      <c r="T1644" s="22"/>
      <c r="U1644" s="21"/>
      <c r="V1644" s="20"/>
      <c r="W1644" s="19"/>
      <c r="X1644" s="18">
        <f t="shared" si="922"/>
        <v>0</v>
      </c>
      <c r="Y1644" s="17">
        <f t="shared" si="922"/>
        <v>0</v>
      </c>
      <c r="Z1644" s="16"/>
      <c r="AA1644" s="15">
        <f t="shared" si="923"/>
        <v>0</v>
      </c>
      <c r="AB1644" s="14">
        <f t="shared" si="923"/>
        <v>0</v>
      </c>
      <c r="AC1644" s="12"/>
      <c r="AD1644" s="13"/>
      <c r="AE1644" s="12"/>
      <c r="AF1644" s="11"/>
      <c r="AG1644" s="11"/>
      <c r="AH1644" s="5" t="s">
        <v>0</v>
      </c>
      <c r="AI1644" s="4"/>
    </row>
    <row r="1645" spans="1:35" ht="15" customHeight="1" x14ac:dyDescent="0.25">
      <c r="A1645" s="221"/>
      <c r="B1645" s="240"/>
      <c r="C1645" s="274">
        <v>4772</v>
      </c>
      <c r="D1645" s="275">
        <v>43169</v>
      </c>
      <c r="E1645" s="276">
        <v>0.74</v>
      </c>
      <c r="F1645" s="277" t="s">
        <v>13</v>
      </c>
      <c r="G1645" s="227"/>
      <c r="H1645" s="227"/>
      <c r="I1645" s="227"/>
      <c r="J1645" s="227"/>
      <c r="K1645" s="315" t="s">
        <v>397</v>
      </c>
      <c r="L1645" s="26"/>
      <c r="M1645" s="25"/>
      <c r="N1645" s="23" t="str">
        <f t="shared" si="918"/>
        <v/>
      </c>
      <c r="O1645" s="23" t="str">
        <f t="shared" si="919"/>
        <v>◄</v>
      </c>
      <c r="P1645" s="24"/>
      <c r="Q1645" s="21"/>
      <c r="R1645" s="23" t="str">
        <f t="shared" si="920"/>
        <v/>
      </c>
      <c r="S1645" s="23" t="str">
        <f t="shared" si="921"/>
        <v>◄</v>
      </c>
      <c r="T1645" s="22"/>
      <c r="U1645" s="21"/>
      <c r="V1645" s="20"/>
      <c r="W1645" s="19"/>
      <c r="X1645" s="18">
        <f t="shared" si="922"/>
        <v>0</v>
      </c>
      <c r="Y1645" s="17">
        <f t="shared" si="922"/>
        <v>0</v>
      </c>
      <c r="Z1645" s="16"/>
      <c r="AA1645" s="15">
        <f t="shared" si="923"/>
        <v>0</v>
      </c>
      <c r="AB1645" s="14">
        <f t="shared" si="923"/>
        <v>0</v>
      </c>
      <c r="AC1645" s="12"/>
      <c r="AD1645" s="13"/>
      <c r="AE1645" s="12"/>
      <c r="AF1645" s="11"/>
      <c r="AG1645" s="11"/>
      <c r="AH1645" s="5" t="s">
        <v>0</v>
      </c>
      <c r="AI1645" s="4"/>
    </row>
    <row r="1646" spans="1:35" ht="15" customHeight="1" x14ac:dyDescent="0.25">
      <c r="A1646" s="221"/>
      <c r="B1646" s="240"/>
      <c r="C1646" s="274">
        <v>4773</v>
      </c>
      <c r="D1646" s="275">
        <v>43169</v>
      </c>
      <c r="E1646" s="276">
        <v>0.74</v>
      </c>
      <c r="F1646" s="277" t="s">
        <v>13</v>
      </c>
      <c r="G1646" s="227"/>
      <c r="H1646" s="227"/>
      <c r="I1646" s="227"/>
      <c r="J1646" s="227"/>
      <c r="K1646" s="315" t="s">
        <v>396</v>
      </c>
      <c r="L1646" s="26"/>
      <c r="M1646" s="25"/>
      <c r="N1646" s="23" t="str">
        <f t="shared" si="918"/>
        <v/>
      </c>
      <c r="O1646" s="23" t="str">
        <f t="shared" si="919"/>
        <v>◄</v>
      </c>
      <c r="P1646" s="24"/>
      <c r="Q1646" s="21"/>
      <c r="R1646" s="23" t="str">
        <f t="shared" si="920"/>
        <v/>
      </c>
      <c r="S1646" s="23" t="str">
        <f t="shared" si="921"/>
        <v>◄</v>
      </c>
      <c r="T1646" s="22"/>
      <c r="U1646" s="21"/>
      <c r="V1646" s="20"/>
      <c r="W1646" s="19"/>
      <c r="X1646" s="18">
        <f t="shared" si="922"/>
        <v>0</v>
      </c>
      <c r="Y1646" s="17">
        <f t="shared" si="922"/>
        <v>0</v>
      </c>
      <c r="Z1646" s="16"/>
      <c r="AA1646" s="15">
        <f t="shared" si="923"/>
        <v>0</v>
      </c>
      <c r="AB1646" s="14">
        <f t="shared" si="923"/>
        <v>0</v>
      </c>
      <c r="AC1646" s="12"/>
      <c r="AD1646" s="13"/>
      <c r="AE1646" s="12"/>
      <c r="AF1646" s="11"/>
      <c r="AG1646" s="11"/>
      <c r="AH1646" s="5" t="s">
        <v>0</v>
      </c>
      <c r="AI1646" s="4"/>
    </row>
    <row r="1647" spans="1:35" ht="15" customHeight="1" x14ac:dyDescent="0.25">
      <c r="A1647" s="221"/>
      <c r="B1647" s="240"/>
      <c r="C1647" s="274">
        <v>4774</v>
      </c>
      <c r="D1647" s="275">
        <v>43169</v>
      </c>
      <c r="E1647" s="276">
        <v>0.74</v>
      </c>
      <c r="F1647" s="277" t="s">
        <v>13</v>
      </c>
      <c r="G1647" s="227"/>
      <c r="H1647" s="227"/>
      <c r="I1647" s="227"/>
      <c r="J1647" s="227"/>
      <c r="K1647" s="315" t="s">
        <v>395</v>
      </c>
      <c r="L1647" s="26"/>
      <c r="M1647" s="25"/>
      <c r="N1647" s="23" t="str">
        <f t="shared" si="918"/>
        <v/>
      </c>
      <c r="O1647" s="23" t="str">
        <f t="shared" si="919"/>
        <v>◄</v>
      </c>
      <c r="P1647" s="24"/>
      <c r="Q1647" s="21"/>
      <c r="R1647" s="23" t="str">
        <f t="shared" si="920"/>
        <v/>
      </c>
      <c r="S1647" s="23" t="str">
        <f t="shared" si="921"/>
        <v>◄</v>
      </c>
      <c r="T1647" s="22"/>
      <c r="U1647" s="21"/>
      <c r="V1647" s="20"/>
      <c r="W1647" s="19"/>
      <c r="X1647" s="18">
        <f t="shared" si="922"/>
        <v>0</v>
      </c>
      <c r="Y1647" s="17">
        <f t="shared" si="922"/>
        <v>0</v>
      </c>
      <c r="Z1647" s="16"/>
      <c r="AA1647" s="15">
        <f t="shared" si="923"/>
        <v>0</v>
      </c>
      <c r="AB1647" s="14">
        <f t="shared" si="923"/>
        <v>0</v>
      </c>
      <c r="AC1647" s="12"/>
      <c r="AD1647" s="13"/>
      <c r="AE1647" s="12"/>
      <c r="AF1647" s="11"/>
      <c r="AG1647" s="11"/>
      <c r="AH1647" s="5" t="s">
        <v>0</v>
      </c>
      <c r="AI1647" s="4"/>
    </row>
    <row r="1648" spans="1:35" ht="15" customHeight="1" thickBot="1" x14ac:dyDescent="0.3">
      <c r="A1648" s="221"/>
      <c r="B1648" s="369" t="s">
        <v>394</v>
      </c>
      <c r="C1648" s="370" t="s">
        <v>393</v>
      </c>
      <c r="D1648" s="275">
        <v>43169</v>
      </c>
      <c r="E1648" s="276">
        <v>7.4</v>
      </c>
      <c r="F1648" s="277" t="s">
        <v>13</v>
      </c>
      <c r="G1648" s="227"/>
      <c r="H1648" s="227"/>
      <c r="I1648" s="227"/>
      <c r="J1648" s="227"/>
      <c r="K1648" s="317" t="s">
        <v>392</v>
      </c>
      <c r="L1648" s="26"/>
      <c r="M1648" s="44" t="s">
        <v>236</v>
      </c>
      <c r="N1648" s="23" t="str">
        <f t="shared" si="918"/>
        <v/>
      </c>
      <c r="O1648" s="23" t="str">
        <f t="shared" si="919"/>
        <v>◄</v>
      </c>
      <c r="P1648" s="24"/>
      <c r="Q1648" s="21"/>
      <c r="R1648" s="23" t="str">
        <f t="shared" si="920"/>
        <v/>
      </c>
      <c r="S1648" s="23" t="str">
        <f t="shared" si="921"/>
        <v>◄</v>
      </c>
      <c r="T1648" s="22"/>
      <c r="U1648" s="21"/>
      <c r="V1648" s="20"/>
      <c r="W1648" s="19"/>
      <c r="X1648" s="18">
        <f t="shared" si="922"/>
        <v>0</v>
      </c>
      <c r="Y1648" s="17">
        <f t="shared" si="922"/>
        <v>0</v>
      </c>
      <c r="Z1648" s="16"/>
      <c r="AA1648" s="15">
        <f t="shared" si="923"/>
        <v>0</v>
      </c>
      <c r="AB1648" s="14">
        <f t="shared" si="923"/>
        <v>0</v>
      </c>
      <c r="AC1648" s="12"/>
      <c r="AD1648" s="13"/>
      <c r="AE1648" s="12"/>
      <c r="AF1648" s="11"/>
      <c r="AG1648" s="11"/>
      <c r="AH1648" s="5" t="s">
        <v>0</v>
      </c>
      <c r="AI1648" s="4"/>
    </row>
    <row r="1649" spans="1:35" ht="15" customHeight="1" thickTop="1" thickBot="1" x14ac:dyDescent="0.25">
      <c r="A1649" s="214">
        <f>ROWS(A1650:A1652)-1</f>
        <v>2</v>
      </c>
      <c r="B1649" s="334" t="s">
        <v>391</v>
      </c>
      <c r="C1649" s="334"/>
      <c r="D1649" s="334"/>
      <c r="E1649" s="334"/>
      <c r="F1649" s="335"/>
      <c r="G1649" s="334"/>
      <c r="H1649" s="334"/>
      <c r="I1649" s="334"/>
      <c r="J1649" s="334"/>
      <c r="K1649" s="333"/>
      <c r="L1649" s="6">
        <v>43169</v>
      </c>
      <c r="M1649" s="34" t="s">
        <v>390</v>
      </c>
      <c r="N1649" s="23"/>
      <c r="O1649" s="33" t="str">
        <f>IF(COUNTIF(N1650:N1652,"?")&gt;0,"?",IF(AND(P1649="◄",Q1649="►"),"◄►",IF(P1649="◄","◄",IF(Q1649="►","►",""))))</f>
        <v>◄</v>
      </c>
      <c r="P1649" s="32" t="str">
        <f>IF(SUM(P1650:P1652)+1=ROWS(P1650:P1652)-COUNTIF(P1650:P1652,"-"),"","◄")</f>
        <v>◄</v>
      </c>
      <c r="Q1649" s="31" t="str">
        <f>IF(SUM(Q1650:Q1652)&gt;0,"►","")</f>
        <v/>
      </c>
      <c r="R1649" s="23"/>
      <c r="S1649" s="33" t="str">
        <f>IF(COUNTIF(R1650:R1652,"?")&gt;0,"?",IF(AND(T1649="◄",U1649="►"),"◄►",IF(T1649="◄","◄",IF(U1649="►","►",""))))</f>
        <v>◄</v>
      </c>
      <c r="T1649" s="32" t="str">
        <f>IF(SUM(T1650:T1652)+1=ROWS(T1650:T1652)-COUNTIF(T1650:T1652,"-"),"","◄")</f>
        <v>◄</v>
      </c>
      <c r="U1649" s="31" t="str">
        <f>IF(SUM(U1650:U1652)&gt;0,"►","")</f>
        <v/>
      </c>
      <c r="V1649" s="10">
        <f>ROWS(V1650:V1652)-1</f>
        <v>2</v>
      </c>
      <c r="W1649" s="30">
        <f>SUM(W1650:W1652)-W1652</f>
        <v>0</v>
      </c>
      <c r="X1649" s="29" t="s">
        <v>17</v>
      </c>
      <c r="Y1649" s="28"/>
      <c r="Z1649" s="30">
        <f>SUM(Z1650:Z1652)-Z1652</f>
        <v>0</v>
      </c>
      <c r="AA1649" s="29" t="s">
        <v>17</v>
      </c>
      <c r="AB1649" s="28"/>
      <c r="AC1649" s="12"/>
      <c r="AD1649" s="13"/>
      <c r="AE1649" s="12"/>
      <c r="AF1649" s="11"/>
      <c r="AG1649" s="11"/>
      <c r="AH1649" s="5" t="s">
        <v>0</v>
      </c>
      <c r="AI1649" s="4"/>
    </row>
    <row r="1650" spans="1:35" ht="15" customHeight="1" x14ac:dyDescent="0.25">
      <c r="A1650" s="221"/>
      <c r="B1650" s="240"/>
      <c r="C1650" s="274" t="s">
        <v>388</v>
      </c>
      <c r="D1650" s="275">
        <v>43169</v>
      </c>
      <c r="E1650" s="276">
        <v>0.74</v>
      </c>
      <c r="F1650" s="277" t="s">
        <v>13</v>
      </c>
      <c r="G1650" s="227"/>
      <c r="H1650" s="227"/>
      <c r="I1650" s="227"/>
      <c r="J1650" s="227"/>
      <c r="K1650" s="315" t="s">
        <v>389</v>
      </c>
      <c r="L1650" s="26"/>
      <c r="M1650" s="25"/>
      <c r="N1650" s="23" t="str">
        <f>IF(O1650="?","?","")</f>
        <v/>
      </c>
      <c r="O1650" s="23" t="str">
        <f>IF(AND(P1650="",Q1650&gt;0),"?",IF(P1650="","◄",IF(Q1650&gt;=1,"►","")))</f>
        <v>◄</v>
      </c>
      <c r="P1650" s="24"/>
      <c r="Q1650" s="21"/>
      <c r="R1650" s="23" t="str">
        <f>IF(S1650="?","?","")</f>
        <v/>
      </c>
      <c r="S1650" s="23" t="str">
        <f>IF(AND(T1650="",U1650&gt;0),"?",IF(T1650="","◄",IF(U1650&gt;=1,"►","")))</f>
        <v>◄</v>
      </c>
      <c r="T1650" s="22"/>
      <c r="U1650" s="21"/>
      <c r="V1650" s="20"/>
      <c r="W1650" s="19"/>
      <c r="X1650" s="18">
        <f>(P1650*W1650)</f>
        <v>0</v>
      </c>
      <c r="Y1650" s="17">
        <f>(Q1650*X1650)</f>
        <v>0</v>
      </c>
      <c r="Z1650" s="16"/>
      <c r="AA1650" s="15">
        <f>(T1650*Z1650)</f>
        <v>0</v>
      </c>
      <c r="AB1650" s="14">
        <f>(U1650*AA1650)</f>
        <v>0</v>
      </c>
      <c r="AC1650" s="12"/>
      <c r="AD1650" s="13"/>
      <c r="AE1650" s="12"/>
      <c r="AF1650" s="11"/>
      <c r="AG1650" s="11"/>
      <c r="AH1650" s="5" t="s">
        <v>0</v>
      </c>
      <c r="AI1650" s="4"/>
    </row>
    <row r="1651" spans="1:35" ht="15" customHeight="1" thickBot="1" x14ac:dyDescent="0.3">
      <c r="A1651" s="221"/>
      <c r="B1651" s="369" t="s">
        <v>23</v>
      </c>
      <c r="C1651" s="242" t="s">
        <v>388</v>
      </c>
      <c r="D1651" s="275">
        <v>43169</v>
      </c>
      <c r="E1651" s="276">
        <v>0.74</v>
      </c>
      <c r="F1651" s="277" t="s">
        <v>13</v>
      </c>
      <c r="G1651" s="227"/>
      <c r="H1651" s="227"/>
      <c r="I1651" s="227"/>
      <c r="J1651" s="227"/>
      <c r="K1651" s="317" t="s">
        <v>387</v>
      </c>
      <c r="L1651" s="26"/>
      <c r="M1651" s="25"/>
      <c r="N1651" s="23" t="str">
        <f>IF(O1651="?","?","")</f>
        <v/>
      </c>
      <c r="O1651" s="23" t="str">
        <f>IF(AND(P1651="",Q1651&gt;0),"?",IF(P1651="","◄",IF(Q1651&gt;=1,"►","")))</f>
        <v>◄</v>
      </c>
      <c r="P1651" s="24"/>
      <c r="Q1651" s="21"/>
      <c r="R1651" s="23" t="str">
        <f>IF(S1651="?","?","")</f>
        <v/>
      </c>
      <c r="S1651" s="23" t="str">
        <f>IF(AND(T1651="",U1651&gt;0),"?",IF(T1651="","◄",IF(U1651&gt;=1,"►","")))</f>
        <v>◄</v>
      </c>
      <c r="T1651" s="22"/>
      <c r="U1651" s="21"/>
      <c r="V1651" s="20"/>
      <c r="W1651" s="19"/>
      <c r="X1651" s="18">
        <f>(P1651*W1651)</f>
        <v>0</v>
      </c>
      <c r="Y1651" s="17">
        <f>(Q1651*X1651)</f>
        <v>0</v>
      </c>
      <c r="Z1651" s="16"/>
      <c r="AA1651" s="15">
        <f>(T1651*Z1651)</f>
        <v>0</v>
      </c>
      <c r="AB1651" s="14">
        <f>(U1651*AA1651)</f>
        <v>0</v>
      </c>
      <c r="AC1651" s="12"/>
      <c r="AD1651" s="13"/>
      <c r="AE1651" s="12"/>
      <c r="AF1651" s="11"/>
      <c r="AG1651" s="11"/>
      <c r="AH1651" s="5" t="s">
        <v>0</v>
      </c>
      <c r="AI1651" s="4"/>
    </row>
    <row r="1652" spans="1:35" ht="15" customHeight="1" thickTop="1" thickBot="1" x14ac:dyDescent="0.25">
      <c r="A1652" s="214">
        <f>ROWS(A1653:A1655)-1</f>
        <v>2</v>
      </c>
      <c r="B1652" s="334" t="s">
        <v>386</v>
      </c>
      <c r="C1652" s="334"/>
      <c r="D1652" s="334"/>
      <c r="E1652" s="334"/>
      <c r="F1652" s="335"/>
      <c r="G1652" s="334"/>
      <c r="H1652" s="334"/>
      <c r="I1652" s="334"/>
      <c r="J1652" s="334"/>
      <c r="K1652" s="333"/>
      <c r="L1652" s="6">
        <v>43260</v>
      </c>
      <c r="M1652" s="34" t="s">
        <v>385</v>
      </c>
      <c r="N1652" s="23"/>
      <c r="O1652" s="33" t="str">
        <f>IF(COUNTIF(N1653:N1655,"?")&gt;0,"?",IF(AND(P1652="◄",Q1652="►"),"◄►",IF(P1652="◄","◄",IF(Q1652="►","►",""))))</f>
        <v>◄</v>
      </c>
      <c r="P1652" s="32" t="str">
        <f>IF(SUM(P1653:P1655)+1=ROWS(P1653:P1655)-COUNTIF(P1653:P1655,"-"),"","◄")</f>
        <v>◄</v>
      </c>
      <c r="Q1652" s="31" t="str">
        <f>IF(SUM(Q1653:Q1655)&gt;0,"►","")</f>
        <v/>
      </c>
      <c r="R1652" s="23"/>
      <c r="S1652" s="33" t="str">
        <f>IF(COUNTIF(R1653:R1655,"?")&gt;0,"?",IF(AND(T1652="◄",U1652="►"),"◄►",IF(T1652="◄","◄",IF(U1652="►","►",""))))</f>
        <v>◄</v>
      </c>
      <c r="T1652" s="32" t="str">
        <f>IF(SUM(T1653:T1655)+1=ROWS(T1653:T1655)-COUNTIF(T1653:T1655,"-"),"","◄")</f>
        <v>◄</v>
      </c>
      <c r="U1652" s="31" t="str">
        <f>IF(SUM(U1653:U1655)&gt;0,"►","")</f>
        <v/>
      </c>
      <c r="V1652" s="10">
        <f>ROWS(V1653:V1655)-1</f>
        <v>2</v>
      </c>
      <c r="W1652" s="30">
        <f>SUM(W1653:W1655)-W1655</f>
        <v>0</v>
      </c>
      <c r="X1652" s="29" t="s">
        <v>17</v>
      </c>
      <c r="Y1652" s="28"/>
      <c r="Z1652" s="30">
        <f>SUM(Z1653:Z1655)-Z1655</f>
        <v>0</v>
      </c>
      <c r="AA1652" s="29" t="s">
        <v>17</v>
      </c>
      <c r="AB1652" s="28"/>
      <c r="AC1652" s="43" t="str">
        <f>IF(AD1652="◄","◄",IF(AD1652="ok","►",""))</f>
        <v>◄</v>
      </c>
      <c r="AD1652" s="42" t="str">
        <f>IF(AD1653&gt;0,"OK","◄")</f>
        <v>◄</v>
      </c>
      <c r="AE1652" s="41" t="str">
        <f>IF(AND(AF1652="◄",AG1652="►"),"◄?►",IF(AF1652="◄","◄",IF(AG1652="►","►","")))</f>
        <v>◄</v>
      </c>
      <c r="AF1652" s="32" t="str">
        <f>IF(AF1653&gt;0,"","◄")</f>
        <v>◄</v>
      </c>
      <c r="AG1652" s="31" t="str">
        <f>IF(AG1653&gt;0,"►","")</f>
        <v/>
      </c>
      <c r="AH1652" s="5" t="s">
        <v>0</v>
      </c>
      <c r="AI1652" s="4"/>
    </row>
    <row r="1653" spans="1:35" ht="15" customHeight="1" x14ac:dyDescent="0.25">
      <c r="A1653" s="221"/>
      <c r="B1653" s="405"/>
      <c r="C1653" s="274" t="s">
        <v>383</v>
      </c>
      <c r="D1653" s="275">
        <v>43260</v>
      </c>
      <c r="E1653" s="276">
        <v>1.52</v>
      </c>
      <c r="F1653" s="277" t="s">
        <v>27</v>
      </c>
      <c r="G1653" s="227"/>
      <c r="H1653" s="227"/>
      <c r="I1653" s="227"/>
      <c r="J1653" s="227"/>
      <c r="K1653" s="315" t="s">
        <v>384</v>
      </c>
      <c r="L1653" s="26"/>
      <c r="M1653" s="25"/>
      <c r="N1653" s="23" t="str">
        <f>IF(O1653="?","?","")</f>
        <v/>
      </c>
      <c r="O1653" s="23" t="str">
        <f>IF(AND(P1653="",Q1653&gt;0),"?",IF(P1653="","◄",IF(Q1653&gt;=1,"►","")))</f>
        <v>◄</v>
      </c>
      <c r="P1653" s="24"/>
      <c r="Q1653" s="21"/>
      <c r="R1653" s="23" t="str">
        <f>IF(S1653="?","?","")</f>
        <v/>
      </c>
      <c r="S1653" s="23" t="str">
        <f>IF(AND(T1653="",U1653&gt;0),"?",IF(T1653="","◄",IF(U1653&gt;=1,"►","")))</f>
        <v>◄</v>
      </c>
      <c r="T1653" s="22"/>
      <c r="U1653" s="21"/>
      <c r="V1653" s="20"/>
      <c r="W1653" s="19"/>
      <c r="X1653" s="18">
        <f>(P1653*W1653)</f>
        <v>0</v>
      </c>
      <c r="Y1653" s="17">
        <f>(Q1653*X1653)</f>
        <v>0</v>
      </c>
      <c r="Z1653" s="16"/>
      <c r="AA1653" s="15">
        <f>(T1653*Z1653)</f>
        <v>0</v>
      </c>
      <c r="AB1653" s="14">
        <f>(U1653*AA1653)</f>
        <v>0</v>
      </c>
      <c r="AC1653" s="39" t="str">
        <f>IF(AD1653&gt;0,"ok","◄")</f>
        <v>◄</v>
      </c>
      <c r="AD1653" s="40"/>
      <c r="AE1653" s="39" t="str">
        <f>IF(AND(AF1653="",AG1653&gt;0),"?",IF(AF1653="","◄",IF(AG1653&gt;=1,"►","")))</f>
        <v>◄</v>
      </c>
      <c r="AF1653" s="38"/>
      <c r="AG1653" s="37"/>
      <c r="AH1653" s="5" t="s">
        <v>0</v>
      </c>
      <c r="AI1653" s="4"/>
    </row>
    <row r="1654" spans="1:35" ht="15" customHeight="1" thickBot="1" x14ac:dyDescent="0.3">
      <c r="A1654" s="221"/>
      <c r="B1654" s="369" t="s">
        <v>23</v>
      </c>
      <c r="C1654" s="242" t="s">
        <v>383</v>
      </c>
      <c r="D1654" s="275">
        <v>43260</v>
      </c>
      <c r="E1654" s="276">
        <v>7.6</v>
      </c>
      <c r="F1654" s="277" t="s">
        <v>27</v>
      </c>
      <c r="G1654" s="227"/>
      <c r="H1654" s="227"/>
      <c r="I1654" s="227"/>
      <c r="J1654" s="227"/>
      <c r="K1654" s="317" t="s">
        <v>382</v>
      </c>
      <c r="L1654" s="26"/>
      <c r="M1654" s="44" t="s">
        <v>251</v>
      </c>
      <c r="N1654" s="23" t="str">
        <f>IF(O1654="?","?","")</f>
        <v/>
      </c>
      <c r="O1654" s="23" t="str">
        <f>IF(AND(P1654="",Q1654&gt;0),"?",IF(P1654="","◄",IF(Q1654&gt;=1,"►","")))</f>
        <v>◄</v>
      </c>
      <c r="P1654" s="24"/>
      <c r="Q1654" s="21"/>
      <c r="R1654" s="23" t="str">
        <f>IF(S1654="?","?","")</f>
        <v/>
      </c>
      <c r="S1654" s="23" t="str">
        <f>IF(AND(T1654="",U1654&gt;0),"?",IF(T1654="","◄",IF(U1654&gt;=1,"►","")))</f>
        <v>◄</v>
      </c>
      <c r="T1654" s="22"/>
      <c r="U1654" s="21"/>
      <c r="V1654" s="20"/>
      <c r="W1654" s="19"/>
      <c r="X1654" s="18">
        <f>(P1654*W1654)</f>
        <v>0</v>
      </c>
      <c r="Y1654" s="17">
        <f>(Q1654*X1654)</f>
        <v>0</v>
      </c>
      <c r="Z1654" s="16"/>
      <c r="AA1654" s="15">
        <f>(T1654*Z1654)</f>
        <v>0</v>
      </c>
      <c r="AB1654" s="14">
        <f>(U1654*AA1654)</f>
        <v>0</v>
      </c>
      <c r="AC1654" s="12"/>
      <c r="AD1654" s="13"/>
      <c r="AE1654" s="12"/>
      <c r="AF1654" s="149" t="str">
        <f>LEFT(M1652,17)</f>
        <v>▬ Philanews Nr. 2</v>
      </c>
      <c r="AG1654" s="150"/>
      <c r="AH1654" s="5" t="s">
        <v>0</v>
      </c>
      <c r="AI1654" s="4"/>
    </row>
    <row r="1655" spans="1:35" ht="15" customHeight="1" thickTop="1" thickBot="1" x14ac:dyDescent="0.25">
      <c r="A1655" s="214">
        <f>ROWS(A1656:A1660)-1</f>
        <v>4</v>
      </c>
      <c r="B1655" s="334" t="s">
        <v>381</v>
      </c>
      <c r="C1655" s="334"/>
      <c r="D1655" s="334"/>
      <c r="E1655" s="334"/>
      <c r="F1655" s="335"/>
      <c r="G1655" s="334"/>
      <c r="H1655" s="334"/>
      <c r="I1655" s="334"/>
      <c r="J1655" s="334"/>
      <c r="K1655" s="333"/>
      <c r="L1655" s="6">
        <v>43260</v>
      </c>
      <c r="M1655" s="34" t="s">
        <v>380</v>
      </c>
      <c r="N1655" s="23"/>
      <c r="O1655" s="33" t="str">
        <f>IF(COUNTIF(N1656:N1660,"?")&gt;0,"?",IF(AND(P1655="◄",Q1655="►"),"◄►",IF(P1655="◄","◄",IF(Q1655="►","►",""))))</f>
        <v>◄</v>
      </c>
      <c r="P1655" s="32" t="str">
        <f>IF(SUM(P1656:P1660)+1=ROWS(P1656:P1660)-COUNTIF(P1656:P1660,"-"),"","◄")</f>
        <v>◄</v>
      </c>
      <c r="Q1655" s="31" t="str">
        <f>IF(SUM(Q1656:Q1660)&gt;0,"►","")</f>
        <v/>
      </c>
      <c r="R1655" s="23"/>
      <c r="S1655" s="33" t="str">
        <f>IF(COUNTIF(R1656:R1660,"?")&gt;0,"?",IF(AND(T1655="◄",U1655="►"),"◄►",IF(T1655="◄","◄",IF(U1655="►","►",""))))</f>
        <v>◄</v>
      </c>
      <c r="T1655" s="32" t="str">
        <f>IF(SUM(T1656:T1660)+1=ROWS(T1656:T1660)-COUNTIF(T1656:T1660,"-"),"","◄")</f>
        <v>◄</v>
      </c>
      <c r="U1655" s="31" t="str">
        <f>IF(SUM(U1656:U1660)&gt;0,"►","")</f>
        <v/>
      </c>
      <c r="V1655" s="10">
        <f>ROWS(V1656:V1660)-1</f>
        <v>4</v>
      </c>
      <c r="W1655" s="30">
        <f>SUM(W1656:W1660)-W1660</f>
        <v>0</v>
      </c>
      <c r="X1655" s="29" t="s">
        <v>17</v>
      </c>
      <c r="Y1655" s="28"/>
      <c r="Z1655" s="30">
        <f>SUM(Z1656:Z1660)-Z1660</f>
        <v>0</v>
      </c>
      <c r="AA1655" s="29" t="s">
        <v>17</v>
      </c>
      <c r="AB1655" s="28"/>
      <c r="AC1655" s="12"/>
      <c r="AD1655" s="13"/>
      <c r="AE1655" s="12"/>
      <c r="AF1655" s="151"/>
      <c r="AG1655" s="152"/>
      <c r="AH1655" s="5" t="s">
        <v>0</v>
      </c>
      <c r="AI1655" s="4"/>
    </row>
    <row r="1656" spans="1:35" ht="15" customHeight="1" x14ac:dyDescent="0.25">
      <c r="A1656" s="221"/>
      <c r="B1656" s="405"/>
      <c r="C1656" s="274">
        <v>4777</v>
      </c>
      <c r="D1656" s="275">
        <v>43260</v>
      </c>
      <c r="E1656" s="276">
        <v>3.9</v>
      </c>
      <c r="F1656" s="390" t="s">
        <v>114</v>
      </c>
      <c r="G1656" s="227"/>
      <c r="H1656" s="227"/>
      <c r="I1656" s="227"/>
      <c r="J1656" s="227"/>
      <c r="K1656" s="315" t="s">
        <v>379</v>
      </c>
      <c r="L1656" s="26"/>
      <c r="M1656" s="25"/>
      <c r="N1656" s="23" t="str">
        <f>IF(O1656="?","?","")</f>
        <v/>
      </c>
      <c r="O1656" s="23" t="str">
        <f>IF(AND(P1656="",Q1656&gt;0),"?",IF(P1656="","◄",IF(Q1656&gt;=1,"►","")))</f>
        <v>◄</v>
      </c>
      <c r="P1656" s="24"/>
      <c r="Q1656" s="21"/>
      <c r="R1656" s="23" t="str">
        <f>IF(S1656="?","?","")</f>
        <v/>
      </c>
      <c r="S1656" s="23" t="str">
        <f>IF(AND(T1656="",U1656&gt;0),"?",IF(T1656="","◄",IF(U1656&gt;=1,"►","")))</f>
        <v>◄</v>
      </c>
      <c r="T1656" s="22"/>
      <c r="U1656" s="21"/>
      <c r="V1656" s="20"/>
      <c r="W1656" s="19"/>
      <c r="X1656" s="18">
        <f t="shared" ref="X1656:Y1659" si="924">(P1656*W1656)</f>
        <v>0</v>
      </c>
      <c r="Y1656" s="17">
        <f t="shared" si="924"/>
        <v>0</v>
      </c>
      <c r="Z1656" s="16"/>
      <c r="AA1656" s="15">
        <f t="shared" ref="AA1656:AB1659" si="925">(T1656*Z1656)</f>
        <v>0</v>
      </c>
      <c r="AB1656" s="14">
        <f t="shared" si="925"/>
        <v>0</v>
      </c>
      <c r="AC1656" s="12"/>
      <c r="AD1656" s="13"/>
      <c r="AE1656" s="12"/>
      <c r="AF1656" s="36" t="s">
        <v>47</v>
      </c>
      <c r="AG1656" s="35">
        <f>D1653</f>
        <v>43260</v>
      </c>
      <c r="AH1656" s="5" t="s">
        <v>0</v>
      </c>
      <c r="AI1656" s="4"/>
    </row>
    <row r="1657" spans="1:35" ht="15" customHeight="1" x14ac:dyDescent="0.25">
      <c r="A1657" s="221"/>
      <c r="B1657" s="405"/>
      <c r="C1657" s="274">
        <v>4778</v>
      </c>
      <c r="D1657" s="275">
        <v>43260</v>
      </c>
      <c r="E1657" s="276">
        <v>3.9</v>
      </c>
      <c r="F1657" s="390" t="s">
        <v>114</v>
      </c>
      <c r="G1657" s="227"/>
      <c r="H1657" s="227"/>
      <c r="I1657" s="227"/>
      <c r="J1657" s="227"/>
      <c r="K1657" s="315" t="s">
        <v>378</v>
      </c>
      <c r="L1657" s="26"/>
      <c r="M1657" s="25"/>
      <c r="N1657" s="23" t="str">
        <f>IF(O1657="?","?","")</f>
        <v/>
      </c>
      <c r="O1657" s="23" t="str">
        <f>IF(AND(P1657="",Q1657&gt;0),"?",IF(P1657="","◄",IF(Q1657&gt;=1,"►","")))</f>
        <v>◄</v>
      </c>
      <c r="P1657" s="24"/>
      <c r="Q1657" s="21"/>
      <c r="R1657" s="23" t="str">
        <f>IF(S1657="?","?","")</f>
        <v/>
      </c>
      <c r="S1657" s="23" t="str">
        <f>IF(AND(T1657="",U1657&gt;0),"?",IF(T1657="","◄",IF(U1657&gt;=1,"►","")))</f>
        <v>◄</v>
      </c>
      <c r="T1657" s="22"/>
      <c r="U1657" s="21"/>
      <c r="V1657" s="20"/>
      <c r="W1657" s="19"/>
      <c r="X1657" s="18">
        <f t="shared" si="924"/>
        <v>0</v>
      </c>
      <c r="Y1657" s="17">
        <f t="shared" si="924"/>
        <v>0</v>
      </c>
      <c r="Z1657" s="16"/>
      <c r="AA1657" s="15">
        <f t="shared" si="925"/>
        <v>0</v>
      </c>
      <c r="AB1657" s="14">
        <f t="shared" si="925"/>
        <v>0</v>
      </c>
      <c r="AC1657" s="12"/>
      <c r="AD1657" s="13"/>
      <c r="AE1657" s="12"/>
      <c r="AF1657" s="11"/>
      <c r="AG1657" s="11"/>
      <c r="AH1657" s="5" t="s">
        <v>0</v>
      </c>
      <c r="AI1657" s="4"/>
    </row>
    <row r="1658" spans="1:35" ht="15" customHeight="1" x14ac:dyDescent="0.25">
      <c r="A1658" s="221"/>
      <c r="B1658" s="405"/>
      <c r="C1658" s="320" t="s">
        <v>377</v>
      </c>
      <c r="D1658" s="275">
        <v>43260</v>
      </c>
      <c r="E1658" s="276">
        <v>7.8</v>
      </c>
      <c r="F1658" s="390" t="s">
        <v>114</v>
      </c>
      <c r="G1658" s="227"/>
      <c r="H1658" s="227"/>
      <c r="I1658" s="274">
        <v>4777</v>
      </c>
      <c r="J1658" s="274">
        <v>4778</v>
      </c>
      <c r="K1658" s="323" t="s">
        <v>376</v>
      </c>
      <c r="L1658" s="26"/>
      <c r="M1658" s="25"/>
      <c r="N1658" s="23" t="str">
        <f>IF(O1658="?","?","")</f>
        <v/>
      </c>
      <c r="O1658" s="23" t="str">
        <f>IF(AND(P1658="",Q1658&gt;0),"?",IF(P1658="","◄",IF(Q1658&gt;=1,"►","")))</f>
        <v>◄</v>
      </c>
      <c r="P1658" s="24"/>
      <c r="Q1658" s="21"/>
      <c r="R1658" s="23" t="str">
        <f>IF(S1658="?","?","")</f>
        <v/>
      </c>
      <c r="S1658" s="23" t="str">
        <f>IF(AND(T1658="",U1658&gt;0),"?",IF(T1658="","◄",IF(U1658&gt;=1,"►","")))</f>
        <v>◄</v>
      </c>
      <c r="T1658" s="22"/>
      <c r="U1658" s="21"/>
      <c r="V1658" s="20"/>
      <c r="W1658" s="19"/>
      <c r="X1658" s="18">
        <f t="shared" si="924"/>
        <v>0</v>
      </c>
      <c r="Y1658" s="17">
        <f t="shared" si="924"/>
        <v>0</v>
      </c>
      <c r="Z1658" s="16"/>
      <c r="AA1658" s="15">
        <f t="shared" si="925"/>
        <v>0</v>
      </c>
      <c r="AB1658" s="14">
        <f t="shared" si="925"/>
        <v>0</v>
      </c>
      <c r="AC1658" s="12"/>
      <c r="AD1658" s="13"/>
      <c r="AE1658" s="12"/>
      <c r="AF1658" s="11"/>
      <c r="AG1658" s="11"/>
      <c r="AH1658" s="5" t="s">
        <v>0</v>
      </c>
      <c r="AI1658" s="4"/>
    </row>
    <row r="1659" spans="1:35" ht="15" customHeight="1" thickBot="1" x14ac:dyDescent="0.3">
      <c r="A1659" s="221"/>
      <c r="B1659" s="232" t="s">
        <v>375</v>
      </c>
      <c r="C1659" s="281"/>
      <c r="D1659" s="275">
        <v>43260</v>
      </c>
      <c r="E1659" s="276">
        <v>7.8</v>
      </c>
      <c r="F1659" s="390" t="s">
        <v>114</v>
      </c>
      <c r="G1659" s="227"/>
      <c r="H1659" s="227"/>
      <c r="I1659" s="227"/>
      <c r="J1659" s="227"/>
      <c r="K1659" s="317" t="s">
        <v>374</v>
      </c>
      <c r="L1659" s="26"/>
      <c r="M1659" s="44" t="s">
        <v>251</v>
      </c>
      <c r="N1659" s="23" t="str">
        <f>IF(O1659="?","?","")</f>
        <v/>
      </c>
      <c r="O1659" s="23" t="str">
        <f>IF(AND(P1659="",Q1659&gt;0),"?",IF(P1659="","◄",IF(Q1659&gt;=1,"►","")))</f>
        <v>◄</v>
      </c>
      <c r="P1659" s="24"/>
      <c r="Q1659" s="21"/>
      <c r="R1659" s="23" t="str">
        <f>IF(S1659="?","?","")</f>
        <v/>
      </c>
      <c r="S1659" s="23" t="str">
        <f>IF(AND(T1659="",U1659&gt;0),"?",IF(T1659="","◄",IF(U1659&gt;=1,"►","")))</f>
        <v>◄</v>
      </c>
      <c r="T1659" s="22"/>
      <c r="U1659" s="21"/>
      <c r="V1659" s="20"/>
      <c r="W1659" s="19"/>
      <c r="X1659" s="18">
        <f t="shared" si="924"/>
        <v>0</v>
      </c>
      <c r="Y1659" s="17">
        <f t="shared" si="924"/>
        <v>0</v>
      </c>
      <c r="Z1659" s="16"/>
      <c r="AA1659" s="15">
        <f t="shared" si="925"/>
        <v>0</v>
      </c>
      <c r="AB1659" s="14">
        <f t="shared" si="925"/>
        <v>0</v>
      </c>
      <c r="AC1659" s="12"/>
      <c r="AD1659" s="13"/>
      <c r="AE1659" s="12"/>
      <c r="AF1659" s="11"/>
      <c r="AG1659" s="11"/>
      <c r="AH1659" s="5" t="s">
        <v>0</v>
      </c>
      <c r="AI1659" s="4"/>
    </row>
    <row r="1660" spans="1:35" ht="15" customHeight="1" thickTop="1" thickBot="1" x14ac:dyDescent="0.25">
      <c r="A1660" s="214">
        <f>ROWS(A1661:A1663)-1</f>
        <v>2</v>
      </c>
      <c r="B1660" s="334" t="s">
        <v>373</v>
      </c>
      <c r="C1660" s="334"/>
      <c r="D1660" s="334"/>
      <c r="E1660" s="334"/>
      <c r="F1660" s="335"/>
      <c r="G1660" s="334"/>
      <c r="H1660" s="334"/>
      <c r="I1660" s="334"/>
      <c r="J1660" s="334"/>
      <c r="K1660" s="333"/>
      <c r="L1660" s="6">
        <v>43260</v>
      </c>
      <c r="M1660" s="34" t="s">
        <v>372</v>
      </c>
      <c r="N1660" s="23"/>
      <c r="O1660" s="33" t="str">
        <f>IF(COUNTIF(N1661:N1663,"?")&gt;0,"?",IF(AND(P1660="◄",Q1660="►"),"◄►",IF(P1660="◄","◄",IF(Q1660="►","►",""))))</f>
        <v>◄</v>
      </c>
      <c r="P1660" s="32" t="str">
        <f>IF(SUM(P1661:P1663)+1=ROWS(P1661:P1663)-COUNTIF(P1661:P1663,"-"),"","◄")</f>
        <v>◄</v>
      </c>
      <c r="Q1660" s="31" t="str">
        <f>IF(SUM(Q1661:Q1663)&gt;0,"►","")</f>
        <v/>
      </c>
      <c r="R1660" s="23"/>
      <c r="S1660" s="33" t="str">
        <f>IF(COUNTIF(R1661:R1663,"?")&gt;0,"?",IF(AND(T1660="◄",U1660="►"),"◄►",IF(T1660="◄","◄",IF(U1660="►","►",""))))</f>
        <v>◄</v>
      </c>
      <c r="T1660" s="32" t="str">
        <f>IF(SUM(T1661:T1663)+1=ROWS(T1661:T1663)-COUNTIF(T1661:T1663,"-"),"","◄")</f>
        <v>◄</v>
      </c>
      <c r="U1660" s="31" t="str">
        <f>IF(SUM(U1661:U1663)&gt;0,"►","")</f>
        <v/>
      </c>
      <c r="V1660" s="10">
        <f>ROWS(V1661:V1663)-1</f>
        <v>2</v>
      </c>
      <c r="W1660" s="30">
        <f>SUM(W1661:W1663)-W1663</f>
        <v>0</v>
      </c>
      <c r="X1660" s="29" t="s">
        <v>17</v>
      </c>
      <c r="Y1660" s="28"/>
      <c r="Z1660" s="30">
        <f>SUM(Z1661:Z1663)-Z1663</f>
        <v>0</v>
      </c>
      <c r="AA1660" s="29" t="s">
        <v>17</v>
      </c>
      <c r="AB1660" s="28"/>
      <c r="AC1660" s="12"/>
      <c r="AD1660" s="13"/>
      <c r="AE1660" s="12"/>
      <c r="AF1660" s="11"/>
      <c r="AG1660" s="11"/>
      <c r="AH1660" s="5" t="s">
        <v>0</v>
      </c>
      <c r="AI1660" s="4"/>
    </row>
    <row r="1661" spans="1:35" ht="15" customHeight="1" x14ac:dyDescent="0.25">
      <c r="A1661" s="221"/>
      <c r="B1661" s="405"/>
      <c r="C1661" s="274" t="s">
        <v>370</v>
      </c>
      <c r="D1661" s="275">
        <v>43260</v>
      </c>
      <c r="E1661" s="276">
        <v>1.3</v>
      </c>
      <c r="F1661" s="277" t="s">
        <v>2</v>
      </c>
      <c r="G1661" s="227"/>
      <c r="H1661" s="227"/>
      <c r="I1661" s="227"/>
      <c r="J1661" s="227"/>
      <c r="K1661" s="315" t="s">
        <v>371</v>
      </c>
      <c r="L1661" s="26"/>
      <c r="M1661" s="25"/>
      <c r="N1661" s="23" t="str">
        <f>IF(O1661="?","?","")</f>
        <v/>
      </c>
      <c r="O1661" s="23" t="str">
        <f>IF(AND(P1661="",Q1661&gt;0),"?",IF(P1661="","◄",IF(Q1661&gt;=1,"►","")))</f>
        <v>◄</v>
      </c>
      <c r="P1661" s="24"/>
      <c r="Q1661" s="21"/>
      <c r="R1661" s="23" t="str">
        <f>IF(S1661="?","?","")</f>
        <v/>
      </c>
      <c r="S1661" s="23" t="str">
        <f>IF(AND(T1661="",U1661&gt;0),"?",IF(T1661="","◄",IF(U1661&gt;=1,"►","")))</f>
        <v>◄</v>
      </c>
      <c r="T1661" s="22"/>
      <c r="U1661" s="21"/>
      <c r="V1661" s="20"/>
      <c r="W1661" s="19"/>
      <c r="X1661" s="18">
        <f>(P1661*W1661)</f>
        <v>0</v>
      </c>
      <c r="Y1661" s="17">
        <f>(Q1661*X1661)</f>
        <v>0</v>
      </c>
      <c r="Z1661" s="16"/>
      <c r="AA1661" s="15">
        <f>(T1661*Z1661)</f>
        <v>0</v>
      </c>
      <c r="AB1661" s="14">
        <f>(U1661*AA1661)</f>
        <v>0</v>
      </c>
      <c r="AC1661" s="12"/>
      <c r="AD1661" s="13"/>
      <c r="AE1661" s="12"/>
      <c r="AF1661" s="11"/>
      <c r="AG1661" s="11"/>
      <c r="AH1661" s="5" t="s">
        <v>0</v>
      </c>
      <c r="AI1661" s="4"/>
    </row>
    <row r="1662" spans="1:35" ht="15" customHeight="1" thickBot="1" x14ac:dyDescent="0.3">
      <c r="A1662" s="221"/>
      <c r="B1662" s="369" t="s">
        <v>23</v>
      </c>
      <c r="C1662" s="242" t="s">
        <v>370</v>
      </c>
      <c r="D1662" s="275">
        <v>43260</v>
      </c>
      <c r="E1662" s="276">
        <v>6.5</v>
      </c>
      <c r="F1662" s="277" t="s">
        <v>2</v>
      </c>
      <c r="G1662" s="227"/>
      <c r="H1662" s="227"/>
      <c r="I1662" s="227"/>
      <c r="J1662" s="227"/>
      <c r="K1662" s="317" t="s">
        <v>369</v>
      </c>
      <c r="L1662" s="26"/>
      <c r="M1662" s="44" t="s">
        <v>251</v>
      </c>
      <c r="N1662" s="23" t="str">
        <f>IF(O1662="?","?","")</f>
        <v/>
      </c>
      <c r="O1662" s="23" t="str">
        <f>IF(AND(P1662="",Q1662&gt;0),"?",IF(P1662="","◄",IF(Q1662&gt;=1,"►","")))</f>
        <v>◄</v>
      </c>
      <c r="P1662" s="24"/>
      <c r="Q1662" s="21"/>
      <c r="R1662" s="23" t="str">
        <f>IF(S1662="?","?","")</f>
        <v/>
      </c>
      <c r="S1662" s="23" t="str">
        <f>IF(AND(T1662="",U1662&gt;0),"?",IF(T1662="","◄",IF(U1662&gt;=1,"►","")))</f>
        <v>◄</v>
      </c>
      <c r="T1662" s="22"/>
      <c r="U1662" s="21"/>
      <c r="V1662" s="20"/>
      <c r="W1662" s="19"/>
      <c r="X1662" s="18">
        <f>(P1662*W1662)</f>
        <v>0</v>
      </c>
      <c r="Y1662" s="17">
        <f>(Q1662*X1662)</f>
        <v>0</v>
      </c>
      <c r="Z1662" s="16"/>
      <c r="AA1662" s="15">
        <f>(T1662*Z1662)</f>
        <v>0</v>
      </c>
      <c r="AB1662" s="14">
        <f>(U1662*AA1662)</f>
        <v>0</v>
      </c>
      <c r="AC1662" s="12"/>
      <c r="AD1662" s="13"/>
      <c r="AE1662" s="12"/>
      <c r="AF1662" s="11"/>
      <c r="AG1662" s="11"/>
      <c r="AH1662" s="5" t="s">
        <v>0</v>
      </c>
      <c r="AI1662" s="4"/>
    </row>
    <row r="1663" spans="1:35" ht="15" customHeight="1" thickTop="1" thickBot="1" x14ac:dyDescent="0.25">
      <c r="A1663" s="214">
        <f>ROWS(A1664:A1670)-1</f>
        <v>6</v>
      </c>
      <c r="B1663" s="334" t="s">
        <v>368</v>
      </c>
      <c r="C1663" s="334"/>
      <c r="D1663" s="334"/>
      <c r="E1663" s="334"/>
      <c r="F1663" s="335"/>
      <c r="G1663" s="334"/>
      <c r="H1663" s="334"/>
      <c r="I1663" s="334"/>
      <c r="J1663" s="334"/>
      <c r="K1663" s="333"/>
      <c r="L1663" s="6">
        <v>43260</v>
      </c>
      <c r="M1663" s="34" t="s">
        <v>367</v>
      </c>
      <c r="N1663" s="23"/>
      <c r="O1663" s="33" t="str">
        <f>IF(COUNTIF(N1664:N1670,"?")&gt;0,"?",IF(AND(P1663="◄",Q1663="►"),"◄►",IF(P1663="◄","◄",IF(Q1663="►","►",""))))</f>
        <v>◄</v>
      </c>
      <c r="P1663" s="32" t="str">
        <f>IF(SUM(P1664:P1670)+1=ROWS(P1664:P1670)-COUNTIF(P1664:P1670,"-"),"","◄")</f>
        <v>◄</v>
      </c>
      <c r="Q1663" s="31" t="str">
        <f>IF(SUM(Q1664:Q1670)&gt;0,"►","")</f>
        <v/>
      </c>
      <c r="R1663" s="23"/>
      <c r="S1663" s="33" t="str">
        <f>IF(COUNTIF(R1664:R1670,"?")&gt;0,"?",IF(AND(T1663="◄",U1663="►"),"◄►",IF(T1663="◄","◄",IF(U1663="►","►",""))))</f>
        <v>◄</v>
      </c>
      <c r="T1663" s="32" t="str">
        <f>IF(SUM(T1664:T1670)+1=ROWS(T1664:T1670)-COUNTIF(T1664:T1670,"-"),"","◄")</f>
        <v>◄</v>
      </c>
      <c r="U1663" s="31" t="str">
        <f>IF(SUM(U1664:U1670)&gt;0,"►","")</f>
        <v/>
      </c>
      <c r="V1663" s="10">
        <f>ROWS(V1664:V1670)-1</f>
        <v>6</v>
      </c>
      <c r="W1663" s="30">
        <f>SUM(W1664:W1670)-W1670</f>
        <v>0</v>
      </c>
      <c r="X1663" s="29" t="s">
        <v>17</v>
      </c>
      <c r="Y1663" s="28"/>
      <c r="Z1663" s="30">
        <f>SUM(Z1664:Z1670)-Z1670</f>
        <v>0</v>
      </c>
      <c r="AA1663" s="29" t="s">
        <v>17</v>
      </c>
      <c r="AB1663" s="28"/>
      <c r="AC1663" s="12"/>
      <c r="AD1663" s="13"/>
      <c r="AE1663" s="12"/>
      <c r="AF1663" s="11"/>
      <c r="AG1663" s="11"/>
      <c r="AH1663" s="5" t="s">
        <v>0</v>
      </c>
      <c r="AI1663" s="4"/>
    </row>
    <row r="1664" spans="1:35" ht="15" customHeight="1" x14ac:dyDescent="0.25">
      <c r="A1664" s="221"/>
      <c r="B1664" s="405"/>
      <c r="C1664" s="274" t="s">
        <v>366</v>
      </c>
      <c r="D1664" s="275">
        <v>43260</v>
      </c>
      <c r="E1664" s="276">
        <v>1.3</v>
      </c>
      <c r="F1664" s="277" t="s">
        <v>2</v>
      </c>
      <c r="G1664" s="227"/>
      <c r="H1664" s="227"/>
      <c r="I1664" s="227"/>
      <c r="J1664" s="227"/>
      <c r="K1664" s="315" t="s">
        <v>365</v>
      </c>
      <c r="L1664" s="26"/>
      <c r="M1664" s="25"/>
      <c r="N1664" s="23" t="str">
        <f t="shared" ref="N1664:N1669" si="926">IF(O1664="?","?","")</f>
        <v/>
      </c>
      <c r="O1664" s="23" t="str">
        <f t="shared" ref="O1664:O1669" si="927">IF(AND(P1664="",Q1664&gt;0),"?",IF(P1664="","◄",IF(Q1664&gt;=1,"►","")))</f>
        <v>◄</v>
      </c>
      <c r="P1664" s="24"/>
      <c r="Q1664" s="21"/>
      <c r="R1664" s="23" t="str">
        <f t="shared" ref="R1664:R1669" si="928">IF(S1664="?","?","")</f>
        <v/>
      </c>
      <c r="S1664" s="23" t="str">
        <f t="shared" ref="S1664:S1669" si="929">IF(AND(T1664="",U1664&gt;0),"?",IF(T1664="","◄",IF(U1664&gt;=1,"►","")))</f>
        <v>◄</v>
      </c>
      <c r="T1664" s="22"/>
      <c r="U1664" s="21"/>
      <c r="V1664" s="20"/>
      <c r="W1664" s="19"/>
      <c r="X1664" s="18">
        <f t="shared" ref="X1664:Y1669" si="930">(P1664*W1664)</f>
        <v>0</v>
      </c>
      <c r="Y1664" s="17">
        <f t="shared" si="930"/>
        <v>0</v>
      </c>
      <c r="Z1664" s="16"/>
      <c r="AA1664" s="15">
        <f t="shared" ref="AA1664:AB1669" si="931">(T1664*Z1664)</f>
        <v>0</v>
      </c>
      <c r="AB1664" s="14">
        <f t="shared" si="931"/>
        <v>0</v>
      </c>
      <c r="AC1664" s="12"/>
      <c r="AD1664" s="13"/>
      <c r="AE1664" s="12"/>
      <c r="AF1664" s="11"/>
      <c r="AG1664" s="11"/>
      <c r="AH1664" s="5" t="s">
        <v>0</v>
      </c>
      <c r="AI1664" s="4"/>
    </row>
    <row r="1665" spans="1:35" ht="15" customHeight="1" x14ac:dyDescent="0.25">
      <c r="A1665" s="221"/>
      <c r="B1665" s="405"/>
      <c r="C1665" s="274">
        <v>4781</v>
      </c>
      <c r="D1665" s="275">
        <v>43260</v>
      </c>
      <c r="E1665" s="276">
        <v>1.3</v>
      </c>
      <c r="F1665" s="277" t="s">
        <v>2</v>
      </c>
      <c r="G1665" s="227"/>
      <c r="H1665" s="227"/>
      <c r="I1665" s="227"/>
      <c r="J1665" s="227"/>
      <c r="K1665" s="315" t="s">
        <v>364</v>
      </c>
      <c r="L1665" s="26"/>
      <c r="M1665" s="25"/>
      <c r="N1665" s="23" t="str">
        <f t="shared" si="926"/>
        <v/>
      </c>
      <c r="O1665" s="23" t="str">
        <f t="shared" si="927"/>
        <v>◄</v>
      </c>
      <c r="P1665" s="24"/>
      <c r="Q1665" s="21"/>
      <c r="R1665" s="23" t="str">
        <f t="shared" si="928"/>
        <v/>
      </c>
      <c r="S1665" s="23" t="str">
        <f t="shared" si="929"/>
        <v>◄</v>
      </c>
      <c r="T1665" s="22"/>
      <c r="U1665" s="21"/>
      <c r="V1665" s="20"/>
      <c r="W1665" s="19"/>
      <c r="X1665" s="18">
        <f t="shared" si="930"/>
        <v>0</v>
      </c>
      <c r="Y1665" s="17">
        <f t="shared" si="930"/>
        <v>0</v>
      </c>
      <c r="Z1665" s="16"/>
      <c r="AA1665" s="15">
        <f t="shared" si="931"/>
        <v>0</v>
      </c>
      <c r="AB1665" s="14">
        <f t="shared" si="931"/>
        <v>0</v>
      </c>
      <c r="AC1665" s="12"/>
      <c r="AD1665" s="13"/>
      <c r="AE1665" s="12"/>
      <c r="AF1665" s="11"/>
      <c r="AG1665" s="11"/>
      <c r="AH1665" s="5" t="s">
        <v>0</v>
      </c>
      <c r="AI1665" s="4"/>
    </row>
    <row r="1666" spans="1:35" ht="15" customHeight="1" x14ac:dyDescent="0.25">
      <c r="A1666" s="221"/>
      <c r="B1666" s="405"/>
      <c r="C1666" s="274">
        <v>4782</v>
      </c>
      <c r="D1666" s="275">
        <v>43260</v>
      </c>
      <c r="E1666" s="276">
        <v>1.3</v>
      </c>
      <c r="F1666" s="277" t="s">
        <v>2</v>
      </c>
      <c r="G1666" s="227"/>
      <c r="H1666" s="227"/>
      <c r="I1666" s="227"/>
      <c r="J1666" s="227"/>
      <c r="K1666" s="228" t="s">
        <v>363</v>
      </c>
      <c r="L1666" s="26"/>
      <c r="M1666" s="25"/>
      <c r="N1666" s="23" t="str">
        <f t="shared" si="926"/>
        <v/>
      </c>
      <c r="O1666" s="23" t="str">
        <f t="shared" si="927"/>
        <v>◄</v>
      </c>
      <c r="P1666" s="24"/>
      <c r="Q1666" s="21"/>
      <c r="R1666" s="23" t="str">
        <f t="shared" si="928"/>
        <v/>
      </c>
      <c r="S1666" s="23" t="str">
        <f t="shared" si="929"/>
        <v>◄</v>
      </c>
      <c r="T1666" s="22"/>
      <c r="U1666" s="21"/>
      <c r="V1666" s="20"/>
      <c r="W1666" s="19"/>
      <c r="X1666" s="18">
        <f t="shared" si="930"/>
        <v>0</v>
      </c>
      <c r="Y1666" s="17">
        <f t="shared" si="930"/>
        <v>0</v>
      </c>
      <c r="Z1666" s="16"/>
      <c r="AA1666" s="15">
        <f t="shared" si="931"/>
        <v>0</v>
      </c>
      <c r="AB1666" s="14">
        <f t="shared" si="931"/>
        <v>0</v>
      </c>
      <c r="AC1666" s="12"/>
      <c r="AD1666" s="13"/>
      <c r="AE1666" s="12"/>
      <c r="AF1666" s="11"/>
      <c r="AG1666" s="11"/>
      <c r="AH1666" s="5" t="s">
        <v>0</v>
      </c>
      <c r="AI1666" s="4"/>
    </row>
    <row r="1667" spans="1:35" ht="45" customHeight="1" x14ac:dyDescent="0.25">
      <c r="A1667" s="221"/>
      <c r="B1667" s="405"/>
      <c r="C1667" s="274">
        <v>4783</v>
      </c>
      <c r="D1667" s="275">
        <v>43260</v>
      </c>
      <c r="E1667" s="276">
        <v>1.3</v>
      </c>
      <c r="F1667" s="277" t="s">
        <v>2</v>
      </c>
      <c r="G1667" s="227"/>
      <c r="H1667" s="227"/>
      <c r="I1667" s="227"/>
      <c r="J1667" s="227"/>
      <c r="K1667" s="228" t="s">
        <v>362</v>
      </c>
      <c r="L1667" s="26"/>
      <c r="M1667" s="25"/>
      <c r="N1667" s="23" t="str">
        <f t="shared" si="926"/>
        <v/>
      </c>
      <c r="O1667" s="23" t="str">
        <f t="shared" si="927"/>
        <v>◄</v>
      </c>
      <c r="P1667" s="24"/>
      <c r="Q1667" s="21"/>
      <c r="R1667" s="23" t="str">
        <f t="shared" si="928"/>
        <v/>
      </c>
      <c r="S1667" s="23" t="str">
        <f t="shared" si="929"/>
        <v>◄</v>
      </c>
      <c r="T1667" s="22"/>
      <c r="U1667" s="21"/>
      <c r="V1667" s="20"/>
      <c r="W1667" s="19"/>
      <c r="X1667" s="18">
        <f t="shared" si="930"/>
        <v>0</v>
      </c>
      <c r="Y1667" s="17">
        <f t="shared" si="930"/>
        <v>0</v>
      </c>
      <c r="Z1667" s="16"/>
      <c r="AA1667" s="15">
        <f t="shared" si="931"/>
        <v>0</v>
      </c>
      <c r="AB1667" s="14">
        <f t="shared" si="931"/>
        <v>0</v>
      </c>
      <c r="AC1667" s="12"/>
      <c r="AD1667" s="13"/>
      <c r="AE1667" s="12"/>
      <c r="AF1667" s="11"/>
      <c r="AG1667" s="11"/>
      <c r="AH1667" s="5" t="s">
        <v>0</v>
      </c>
      <c r="AI1667" s="4"/>
    </row>
    <row r="1668" spans="1:35" ht="15" customHeight="1" x14ac:dyDescent="0.25">
      <c r="A1668" s="221"/>
      <c r="B1668" s="405"/>
      <c r="C1668" s="274">
        <v>4784</v>
      </c>
      <c r="D1668" s="275">
        <v>43260</v>
      </c>
      <c r="E1668" s="276">
        <v>1.3</v>
      </c>
      <c r="F1668" s="277" t="s">
        <v>2</v>
      </c>
      <c r="G1668" s="227"/>
      <c r="H1668" s="227"/>
      <c r="I1668" s="227"/>
      <c r="J1668" s="227"/>
      <c r="K1668" s="228" t="s">
        <v>361</v>
      </c>
      <c r="L1668" s="26"/>
      <c r="M1668" s="25"/>
      <c r="N1668" s="23" t="str">
        <f t="shared" si="926"/>
        <v/>
      </c>
      <c r="O1668" s="23" t="str">
        <f t="shared" si="927"/>
        <v>◄</v>
      </c>
      <c r="P1668" s="24"/>
      <c r="Q1668" s="21"/>
      <c r="R1668" s="23" t="str">
        <f t="shared" si="928"/>
        <v/>
      </c>
      <c r="S1668" s="23" t="str">
        <f t="shared" si="929"/>
        <v>◄</v>
      </c>
      <c r="T1668" s="22"/>
      <c r="U1668" s="21"/>
      <c r="V1668" s="20"/>
      <c r="W1668" s="19"/>
      <c r="X1668" s="18">
        <f t="shared" si="930"/>
        <v>0</v>
      </c>
      <c r="Y1668" s="17">
        <f t="shared" si="930"/>
        <v>0</v>
      </c>
      <c r="Z1668" s="16"/>
      <c r="AA1668" s="15">
        <f t="shared" si="931"/>
        <v>0</v>
      </c>
      <c r="AB1668" s="14">
        <f t="shared" si="931"/>
        <v>0</v>
      </c>
      <c r="AC1668" s="12"/>
      <c r="AD1668" s="13"/>
      <c r="AE1668" s="12"/>
      <c r="AF1668" s="11"/>
      <c r="AG1668" s="11"/>
      <c r="AH1668" s="5" t="s">
        <v>0</v>
      </c>
      <c r="AI1668" s="4"/>
    </row>
    <row r="1669" spans="1:35" ht="15" customHeight="1" thickBot="1" x14ac:dyDescent="0.3">
      <c r="A1669" s="221"/>
      <c r="B1669" s="232" t="s">
        <v>360</v>
      </c>
      <c r="C1669" s="281"/>
      <c r="D1669" s="275">
        <v>43260</v>
      </c>
      <c r="E1669" s="276">
        <v>6.5</v>
      </c>
      <c r="F1669" s="277" t="s">
        <v>2</v>
      </c>
      <c r="G1669" s="227"/>
      <c r="H1669" s="227"/>
      <c r="I1669" s="227"/>
      <c r="J1669" s="227"/>
      <c r="K1669" s="317" t="s">
        <v>359</v>
      </c>
      <c r="L1669" s="26"/>
      <c r="M1669" s="44" t="s">
        <v>251</v>
      </c>
      <c r="N1669" s="23" t="str">
        <f t="shared" si="926"/>
        <v/>
      </c>
      <c r="O1669" s="23" t="str">
        <f t="shared" si="927"/>
        <v>◄</v>
      </c>
      <c r="P1669" s="24"/>
      <c r="Q1669" s="21"/>
      <c r="R1669" s="23" t="str">
        <f t="shared" si="928"/>
        <v/>
      </c>
      <c r="S1669" s="23" t="str">
        <f t="shared" si="929"/>
        <v>◄</v>
      </c>
      <c r="T1669" s="22"/>
      <c r="U1669" s="21"/>
      <c r="V1669" s="20"/>
      <c r="W1669" s="19"/>
      <c r="X1669" s="18">
        <f t="shared" si="930"/>
        <v>0</v>
      </c>
      <c r="Y1669" s="17">
        <f t="shared" si="930"/>
        <v>0</v>
      </c>
      <c r="Z1669" s="16"/>
      <c r="AA1669" s="15">
        <f t="shared" si="931"/>
        <v>0</v>
      </c>
      <c r="AB1669" s="14">
        <f t="shared" si="931"/>
        <v>0</v>
      </c>
      <c r="AC1669" s="12"/>
      <c r="AD1669" s="13"/>
      <c r="AE1669" s="12"/>
      <c r="AF1669" s="11"/>
      <c r="AG1669" s="11"/>
      <c r="AH1669" s="5" t="s">
        <v>0</v>
      </c>
      <c r="AI1669" s="4"/>
    </row>
    <row r="1670" spans="1:35" ht="15" customHeight="1" thickTop="1" thickBot="1" x14ac:dyDescent="0.25">
      <c r="A1670" s="214">
        <f>ROWS(A1671:A1677)-1</f>
        <v>6</v>
      </c>
      <c r="B1670" s="334" t="s">
        <v>358</v>
      </c>
      <c r="C1670" s="334"/>
      <c r="D1670" s="334"/>
      <c r="E1670" s="334"/>
      <c r="F1670" s="335"/>
      <c r="G1670" s="334"/>
      <c r="H1670" s="334"/>
      <c r="I1670" s="334"/>
      <c r="J1670" s="334"/>
      <c r="K1670" s="333"/>
      <c r="L1670" s="6">
        <v>43260</v>
      </c>
      <c r="M1670" s="34" t="s">
        <v>357</v>
      </c>
      <c r="N1670" s="23"/>
      <c r="O1670" s="33" t="str">
        <f>IF(COUNTIF(N1671:N1677,"?")&gt;0,"?",IF(AND(P1670="◄",Q1670="►"),"◄►",IF(P1670="◄","◄",IF(Q1670="►","►",""))))</f>
        <v>◄</v>
      </c>
      <c r="P1670" s="32" t="str">
        <f>IF(SUM(P1671:P1677)+1=ROWS(P1671:P1677)-COUNTIF(P1671:P1677,"-"),"","◄")</f>
        <v>◄</v>
      </c>
      <c r="Q1670" s="31" t="str">
        <f>IF(SUM(Q1671:Q1677)&gt;0,"►","")</f>
        <v/>
      </c>
      <c r="R1670" s="23"/>
      <c r="S1670" s="33" t="str">
        <f>IF(COUNTIF(R1671:R1677,"?")&gt;0,"?",IF(AND(T1670="◄",U1670="►"),"◄►",IF(T1670="◄","◄",IF(U1670="►","►",""))))</f>
        <v>◄</v>
      </c>
      <c r="T1670" s="32" t="str">
        <f>IF(SUM(T1671:T1677)+1=ROWS(T1671:T1677)-COUNTIF(T1671:T1677,"-"),"","◄")</f>
        <v>◄</v>
      </c>
      <c r="U1670" s="31" t="str">
        <f>IF(SUM(U1671:U1677)&gt;0,"►","")</f>
        <v/>
      </c>
      <c r="V1670" s="10">
        <f>ROWS(V1671:V1677)-1</f>
        <v>6</v>
      </c>
      <c r="W1670" s="30">
        <f>SUM(W1671:W1677)-W1677</f>
        <v>0</v>
      </c>
      <c r="X1670" s="29" t="s">
        <v>17</v>
      </c>
      <c r="Y1670" s="28"/>
      <c r="Z1670" s="30">
        <f>SUM(Z1671:Z1677)-Z1677</f>
        <v>0</v>
      </c>
      <c r="AA1670" s="29" t="s">
        <v>17</v>
      </c>
      <c r="AB1670" s="28"/>
      <c r="AC1670" s="12"/>
      <c r="AD1670" s="13"/>
      <c r="AE1670" s="12"/>
      <c r="AF1670" s="11"/>
      <c r="AG1670" s="11"/>
      <c r="AH1670" s="5" t="s">
        <v>0</v>
      </c>
      <c r="AI1670" s="4"/>
    </row>
    <row r="1671" spans="1:35" ht="15" customHeight="1" x14ac:dyDescent="0.25">
      <c r="A1671" s="221"/>
      <c r="B1671" s="405"/>
      <c r="C1671" s="274" t="s">
        <v>356</v>
      </c>
      <c r="D1671" s="275">
        <v>43260</v>
      </c>
      <c r="E1671" s="276">
        <v>1.3</v>
      </c>
      <c r="F1671" s="277" t="s">
        <v>2</v>
      </c>
      <c r="G1671" s="227"/>
      <c r="H1671" s="227"/>
      <c r="I1671" s="227"/>
      <c r="J1671" s="227"/>
      <c r="K1671" s="315" t="s">
        <v>355</v>
      </c>
      <c r="L1671" s="26"/>
      <c r="M1671" s="25"/>
      <c r="N1671" s="23" t="str">
        <f t="shared" ref="N1671:N1676" si="932">IF(O1671="?","?","")</f>
        <v/>
      </c>
      <c r="O1671" s="23" t="str">
        <f t="shared" ref="O1671:O1676" si="933">IF(AND(P1671="",Q1671&gt;0),"?",IF(P1671="","◄",IF(Q1671&gt;=1,"►","")))</f>
        <v>◄</v>
      </c>
      <c r="P1671" s="24"/>
      <c r="Q1671" s="21"/>
      <c r="R1671" s="23" t="str">
        <f t="shared" ref="R1671:R1676" si="934">IF(S1671="?","?","")</f>
        <v/>
      </c>
      <c r="S1671" s="23" t="str">
        <f t="shared" ref="S1671:S1676" si="935">IF(AND(T1671="",U1671&gt;0),"?",IF(T1671="","◄",IF(U1671&gt;=1,"►","")))</f>
        <v>◄</v>
      </c>
      <c r="T1671" s="22"/>
      <c r="U1671" s="21"/>
      <c r="V1671" s="20"/>
      <c r="W1671" s="19"/>
      <c r="X1671" s="18">
        <f t="shared" ref="X1671:Y1676" si="936">(P1671*W1671)</f>
        <v>0</v>
      </c>
      <c r="Y1671" s="17">
        <f t="shared" si="936"/>
        <v>0</v>
      </c>
      <c r="Z1671" s="16"/>
      <c r="AA1671" s="15">
        <f t="shared" ref="AA1671:AB1676" si="937">(T1671*Z1671)</f>
        <v>0</v>
      </c>
      <c r="AB1671" s="14">
        <f t="shared" si="937"/>
        <v>0</v>
      </c>
      <c r="AC1671" s="12"/>
      <c r="AD1671" s="13"/>
      <c r="AE1671" s="12"/>
      <c r="AF1671" s="11"/>
      <c r="AG1671" s="11"/>
      <c r="AH1671" s="5" t="s">
        <v>0</v>
      </c>
      <c r="AI1671" s="4"/>
    </row>
    <row r="1672" spans="1:35" ht="15" customHeight="1" x14ac:dyDescent="0.25">
      <c r="A1672" s="221"/>
      <c r="B1672" s="405"/>
      <c r="C1672" s="274">
        <v>4786</v>
      </c>
      <c r="D1672" s="275">
        <v>43260</v>
      </c>
      <c r="E1672" s="276">
        <v>1.3</v>
      </c>
      <c r="F1672" s="277" t="s">
        <v>2</v>
      </c>
      <c r="G1672" s="227"/>
      <c r="H1672" s="227"/>
      <c r="I1672" s="227"/>
      <c r="J1672" s="227"/>
      <c r="K1672" s="315" t="s">
        <v>354</v>
      </c>
      <c r="L1672" s="26"/>
      <c r="M1672" s="25"/>
      <c r="N1672" s="23" t="str">
        <f t="shared" si="932"/>
        <v/>
      </c>
      <c r="O1672" s="23" t="str">
        <f t="shared" si="933"/>
        <v>◄</v>
      </c>
      <c r="P1672" s="24"/>
      <c r="Q1672" s="21"/>
      <c r="R1672" s="23" t="str">
        <f t="shared" si="934"/>
        <v/>
      </c>
      <c r="S1672" s="23" t="str">
        <f t="shared" si="935"/>
        <v>◄</v>
      </c>
      <c r="T1672" s="22"/>
      <c r="U1672" s="21"/>
      <c r="V1672" s="20"/>
      <c r="W1672" s="19"/>
      <c r="X1672" s="18">
        <f t="shared" si="936"/>
        <v>0</v>
      </c>
      <c r="Y1672" s="17">
        <f t="shared" si="936"/>
        <v>0</v>
      </c>
      <c r="Z1672" s="16"/>
      <c r="AA1672" s="15">
        <f t="shared" si="937"/>
        <v>0</v>
      </c>
      <c r="AB1672" s="14">
        <f t="shared" si="937"/>
        <v>0</v>
      </c>
      <c r="AC1672" s="12"/>
      <c r="AD1672" s="13"/>
      <c r="AE1672" s="12"/>
      <c r="AF1672" s="11"/>
      <c r="AG1672" s="11"/>
      <c r="AH1672" s="5" t="s">
        <v>0</v>
      </c>
      <c r="AI1672" s="4"/>
    </row>
    <row r="1673" spans="1:35" ht="15" customHeight="1" x14ac:dyDescent="0.25">
      <c r="A1673" s="221"/>
      <c r="B1673" s="405"/>
      <c r="C1673" s="274">
        <v>4787</v>
      </c>
      <c r="D1673" s="275">
        <v>43260</v>
      </c>
      <c r="E1673" s="276">
        <v>1.3</v>
      </c>
      <c r="F1673" s="277" t="s">
        <v>2</v>
      </c>
      <c r="G1673" s="227"/>
      <c r="H1673" s="227"/>
      <c r="I1673" s="227"/>
      <c r="J1673" s="227"/>
      <c r="K1673" s="315" t="s">
        <v>353</v>
      </c>
      <c r="L1673" s="26"/>
      <c r="M1673" s="25"/>
      <c r="N1673" s="23" t="str">
        <f t="shared" si="932"/>
        <v/>
      </c>
      <c r="O1673" s="23" t="str">
        <f t="shared" si="933"/>
        <v>◄</v>
      </c>
      <c r="P1673" s="24"/>
      <c r="Q1673" s="21"/>
      <c r="R1673" s="23" t="str">
        <f t="shared" si="934"/>
        <v/>
      </c>
      <c r="S1673" s="23" t="str">
        <f t="shared" si="935"/>
        <v>◄</v>
      </c>
      <c r="T1673" s="22"/>
      <c r="U1673" s="21"/>
      <c r="V1673" s="20"/>
      <c r="W1673" s="19"/>
      <c r="X1673" s="18">
        <f t="shared" si="936"/>
        <v>0</v>
      </c>
      <c r="Y1673" s="17">
        <f t="shared" si="936"/>
        <v>0</v>
      </c>
      <c r="Z1673" s="16"/>
      <c r="AA1673" s="15">
        <f t="shared" si="937"/>
        <v>0</v>
      </c>
      <c r="AB1673" s="14">
        <f t="shared" si="937"/>
        <v>0</v>
      </c>
      <c r="AC1673" s="12"/>
      <c r="AD1673" s="13"/>
      <c r="AE1673" s="12"/>
      <c r="AF1673" s="11"/>
      <c r="AG1673" s="11"/>
      <c r="AH1673" s="5" t="s">
        <v>0</v>
      </c>
      <c r="AI1673" s="4"/>
    </row>
    <row r="1674" spans="1:35" ht="15" customHeight="1" x14ac:dyDescent="0.25">
      <c r="A1674" s="221"/>
      <c r="B1674" s="405"/>
      <c r="C1674" s="274">
        <v>4788</v>
      </c>
      <c r="D1674" s="275">
        <v>43260</v>
      </c>
      <c r="E1674" s="276">
        <v>1.3</v>
      </c>
      <c r="F1674" s="277" t="s">
        <v>2</v>
      </c>
      <c r="G1674" s="227"/>
      <c r="H1674" s="227"/>
      <c r="I1674" s="227"/>
      <c r="J1674" s="227"/>
      <c r="K1674" s="315" t="s">
        <v>352</v>
      </c>
      <c r="L1674" s="26"/>
      <c r="M1674" s="25"/>
      <c r="N1674" s="23" t="str">
        <f t="shared" si="932"/>
        <v/>
      </c>
      <c r="O1674" s="23" t="str">
        <f t="shared" si="933"/>
        <v>◄</v>
      </c>
      <c r="P1674" s="24"/>
      <c r="Q1674" s="21"/>
      <c r="R1674" s="23" t="str">
        <f t="shared" si="934"/>
        <v/>
      </c>
      <c r="S1674" s="23" t="str">
        <f t="shared" si="935"/>
        <v>◄</v>
      </c>
      <c r="T1674" s="22"/>
      <c r="U1674" s="21"/>
      <c r="V1674" s="20"/>
      <c r="W1674" s="19"/>
      <c r="X1674" s="18">
        <f t="shared" si="936"/>
        <v>0</v>
      </c>
      <c r="Y1674" s="17">
        <f t="shared" si="936"/>
        <v>0</v>
      </c>
      <c r="Z1674" s="16"/>
      <c r="AA1674" s="15">
        <f t="shared" si="937"/>
        <v>0</v>
      </c>
      <c r="AB1674" s="14">
        <f t="shared" si="937"/>
        <v>0</v>
      </c>
      <c r="AC1674" s="12"/>
      <c r="AD1674" s="13"/>
      <c r="AE1674" s="12"/>
      <c r="AF1674" s="11"/>
      <c r="AG1674" s="11"/>
      <c r="AH1674" s="5" t="s">
        <v>0</v>
      </c>
      <c r="AI1674" s="4"/>
    </row>
    <row r="1675" spans="1:35" ht="15" customHeight="1" x14ac:dyDescent="0.25">
      <c r="A1675" s="221"/>
      <c r="B1675" s="405"/>
      <c r="C1675" s="274">
        <v>4789</v>
      </c>
      <c r="D1675" s="275">
        <v>43260</v>
      </c>
      <c r="E1675" s="276">
        <v>1.3</v>
      </c>
      <c r="F1675" s="277" t="s">
        <v>2</v>
      </c>
      <c r="G1675" s="227"/>
      <c r="H1675" s="227"/>
      <c r="I1675" s="227"/>
      <c r="J1675" s="227"/>
      <c r="K1675" s="315" t="s">
        <v>351</v>
      </c>
      <c r="L1675" s="26"/>
      <c r="M1675" s="25"/>
      <c r="N1675" s="23" t="str">
        <f t="shared" si="932"/>
        <v/>
      </c>
      <c r="O1675" s="23" t="str">
        <f t="shared" si="933"/>
        <v>◄</v>
      </c>
      <c r="P1675" s="24"/>
      <c r="Q1675" s="21"/>
      <c r="R1675" s="23" t="str">
        <f t="shared" si="934"/>
        <v/>
      </c>
      <c r="S1675" s="23" t="str">
        <f t="shared" si="935"/>
        <v>◄</v>
      </c>
      <c r="T1675" s="22"/>
      <c r="U1675" s="21"/>
      <c r="V1675" s="20"/>
      <c r="W1675" s="19"/>
      <c r="X1675" s="18">
        <f t="shared" si="936"/>
        <v>0</v>
      </c>
      <c r="Y1675" s="17">
        <f t="shared" si="936"/>
        <v>0</v>
      </c>
      <c r="Z1675" s="16"/>
      <c r="AA1675" s="15">
        <f t="shared" si="937"/>
        <v>0</v>
      </c>
      <c r="AB1675" s="14">
        <f t="shared" si="937"/>
        <v>0</v>
      </c>
      <c r="AC1675" s="12"/>
      <c r="AD1675" s="13"/>
      <c r="AE1675" s="12"/>
      <c r="AF1675" s="11"/>
      <c r="AG1675" s="11"/>
      <c r="AH1675" s="5" t="s">
        <v>0</v>
      </c>
      <c r="AI1675" s="4"/>
    </row>
    <row r="1676" spans="1:35" ht="15" customHeight="1" thickBot="1" x14ac:dyDescent="0.3">
      <c r="A1676" s="221"/>
      <c r="B1676" s="232" t="s">
        <v>350</v>
      </c>
      <c r="C1676" s="281"/>
      <c r="D1676" s="275">
        <v>43260</v>
      </c>
      <c r="E1676" s="276">
        <v>6.5</v>
      </c>
      <c r="F1676" s="277" t="s">
        <v>2</v>
      </c>
      <c r="G1676" s="227"/>
      <c r="H1676" s="227"/>
      <c r="I1676" s="227"/>
      <c r="J1676" s="227"/>
      <c r="K1676" s="317" t="s">
        <v>349</v>
      </c>
      <c r="L1676" s="26"/>
      <c r="M1676" s="25"/>
      <c r="N1676" s="23" t="str">
        <f t="shared" si="932"/>
        <v/>
      </c>
      <c r="O1676" s="23" t="str">
        <f t="shared" si="933"/>
        <v>◄</v>
      </c>
      <c r="P1676" s="24"/>
      <c r="Q1676" s="21"/>
      <c r="R1676" s="23" t="str">
        <f t="shared" si="934"/>
        <v/>
      </c>
      <c r="S1676" s="23" t="str">
        <f t="shared" si="935"/>
        <v>◄</v>
      </c>
      <c r="T1676" s="22"/>
      <c r="U1676" s="21"/>
      <c r="V1676" s="20"/>
      <c r="W1676" s="19"/>
      <c r="X1676" s="18">
        <f t="shared" si="936"/>
        <v>0</v>
      </c>
      <c r="Y1676" s="17">
        <f t="shared" si="936"/>
        <v>0</v>
      </c>
      <c r="Z1676" s="16"/>
      <c r="AA1676" s="15">
        <f t="shared" si="937"/>
        <v>0</v>
      </c>
      <c r="AB1676" s="14">
        <f t="shared" si="937"/>
        <v>0</v>
      </c>
      <c r="AC1676" s="12"/>
      <c r="AD1676" s="13"/>
      <c r="AE1676" s="12"/>
      <c r="AF1676" s="11"/>
      <c r="AG1676" s="11"/>
      <c r="AH1676" s="5" t="s">
        <v>0</v>
      </c>
      <c r="AI1676" s="4"/>
    </row>
    <row r="1677" spans="1:35" ht="15" customHeight="1" thickTop="1" thickBot="1" x14ac:dyDescent="0.25">
      <c r="A1677" s="214">
        <f>ROWS(A1678:A1686)-1</f>
        <v>8</v>
      </c>
      <c r="B1677" s="334" t="s">
        <v>348</v>
      </c>
      <c r="C1677" s="334"/>
      <c r="D1677" s="334"/>
      <c r="E1677" s="334"/>
      <c r="F1677" s="335"/>
      <c r="G1677" s="334"/>
      <c r="H1677" s="334"/>
      <c r="I1677" s="334"/>
      <c r="J1677" s="334"/>
      <c r="K1677" s="333"/>
      <c r="L1677" s="6">
        <v>43338</v>
      </c>
      <c r="M1677" s="34" t="s">
        <v>347</v>
      </c>
      <c r="N1677" s="23"/>
      <c r="O1677" s="33" t="str">
        <f>IF(COUNTIF(N1678:N1686,"?")&gt;0,"?",IF(AND(P1677="◄",Q1677="►"),"◄►",IF(P1677="◄","◄",IF(Q1677="►","►",""))))</f>
        <v>◄</v>
      </c>
      <c r="P1677" s="32" t="str">
        <f>IF(SUM(P1678:P1686)+1=ROWS(P1678:P1686)-COUNTIF(P1678:P1686,"-"),"","◄")</f>
        <v>◄</v>
      </c>
      <c r="Q1677" s="31" t="str">
        <f>IF(SUM(Q1678:Q1686)&gt;0,"►","")</f>
        <v/>
      </c>
      <c r="R1677" s="23"/>
      <c r="S1677" s="33" t="str">
        <f>IF(COUNTIF(R1678:R1686,"?")&gt;0,"?",IF(AND(T1677="◄",U1677="►"),"◄►",IF(T1677="◄","◄",IF(U1677="►","►",""))))</f>
        <v>◄</v>
      </c>
      <c r="T1677" s="32" t="str">
        <f>IF(SUM(T1678:T1686)+1=ROWS(T1678:T1686)-COUNTIF(T1678:T1686,"-"),"","◄")</f>
        <v>◄</v>
      </c>
      <c r="U1677" s="31" t="str">
        <f>IF(SUM(U1678:U1686)&gt;0,"►","")</f>
        <v/>
      </c>
      <c r="V1677" s="10">
        <f>ROWS(V1678:V1686)-1</f>
        <v>8</v>
      </c>
      <c r="W1677" s="30">
        <f>SUM(W1678:W1686)-W1686</f>
        <v>0</v>
      </c>
      <c r="X1677" s="29" t="s">
        <v>17</v>
      </c>
      <c r="Y1677" s="28"/>
      <c r="Z1677" s="30">
        <f>SUM(Z1678:Z1686)-Z1686</f>
        <v>0</v>
      </c>
      <c r="AA1677" s="29" t="s">
        <v>17</v>
      </c>
      <c r="AB1677" s="28"/>
      <c r="AC1677" s="43" t="str">
        <f>IF(AD1677="◄","◄",IF(AD1677="ok","►",""))</f>
        <v>◄</v>
      </c>
      <c r="AD1677" s="42" t="str">
        <f>IF(AD1678&gt;0,"OK","◄")</f>
        <v>◄</v>
      </c>
      <c r="AE1677" s="41" t="str">
        <f>IF(AND(AF1677="◄",AG1677="►"),"◄?►",IF(AF1677="◄","◄",IF(AG1677="►","►","")))</f>
        <v>◄</v>
      </c>
      <c r="AF1677" s="32" t="str">
        <f>IF(AF1678&gt;0,"","◄")</f>
        <v>◄</v>
      </c>
      <c r="AG1677" s="31" t="str">
        <f>IF(AG1678&gt;0,"►","")</f>
        <v/>
      </c>
      <c r="AH1677" s="5" t="s">
        <v>0</v>
      </c>
      <c r="AI1677" s="4"/>
    </row>
    <row r="1678" spans="1:35" ht="15" customHeight="1" x14ac:dyDescent="0.25">
      <c r="A1678" s="221"/>
      <c r="B1678" s="405"/>
      <c r="C1678" s="274" t="s">
        <v>340</v>
      </c>
      <c r="D1678" s="275">
        <v>43338</v>
      </c>
      <c r="E1678" s="276">
        <v>0.84</v>
      </c>
      <c r="F1678" s="277" t="s">
        <v>13</v>
      </c>
      <c r="G1678" s="227"/>
      <c r="H1678" s="227"/>
      <c r="I1678" s="227"/>
      <c r="J1678" s="227"/>
      <c r="K1678" s="315" t="s">
        <v>346</v>
      </c>
      <c r="L1678" s="26"/>
      <c r="M1678" s="25"/>
      <c r="N1678" s="23" t="str">
        <f t="shared" ref="N1678:N1685" si="938">IF(O1678="?","?","")</f>
        <v/>
      </c>
      <c r="O1678" s="23" t="str">
        <f t="shared" ref="O1678:O1685" si="939">IF(AND(P1678="",Q1678&gt;0),"?",IF(P1678="","◄",IF(Q1678&gt;=1,"►","")))</f>
        <v>◄</v>
      </c>
      <c r="P1678" s="24"/>
      <c r="Q1678" s="21"/>
      <c r="R1678" s="23" t="str">
        <f t="shared" ref="R1678:R1685" si="940">IF(S1678="?","?","")</f>
        <v/>
      </c>
      <c r="S1678" s="23" t="str">
        <f t="shared" ref="S1678:S1685" si="941">IF(AND(T1678="",U1678&gt;0),"?",IF(T1678="","◄",IF(U1678&gt;=1,"►","")))</f>
        <v>◄</v>
      </c>
      <c r="T1678" s="22"/>
      <c r="U1678" s="21"/>
      <c r="V1678" s="20"/>
      <c r="W1678" s="19"/>
      <c r="X1678" s="18">
        <f t="shared" ref="X1678:Y1685" si="942">(P1678*W1678)</f>
        <v>0</v>
      </c>
      <c r="Y1678" s="17">
        <f t="shared" si="942"/>
        <v>0</v>
      </c>
      <c r="Z1678" s="16"/>
      <c r="AA1678" s="15">
        <f t="shared" ref="AA1678:AB1685" si="943">(T1678*Z1678)</f>
        <v>0</v>
      </c>
      <c r="AB1678" s="14">
        <f t="shared" si="943"/>
        <v>0</v>
      </c>
      <c r="AC1678" s="39" t="str">
        <f>IF(AD1678&gt;0,"ok","◄")</f>
        <v>◄</v>
      </c>
      <c r="AD1678" s="40"/>
      <c r="AE1678" s="39" t="str">
        <f>IF(AND(AF1678="",AG1678&gt;0),"?",IF(AF1678="","◄",IF(AG1678&gt;=1,"►","")))</f>
        <v>◄</v>
      </c>
      <c r="AF1678" s="38"/>
      <c r="AG1678" s="37"/>
      <c r="AH1678" s="5" t="s">
        <v>0</v>
      </c>
      <c r="AI1678" s="4"/>
    </row>
    <row r="1679" spans="1:35" ht="15" customHeight="1" x14ac:dyDescent="0.25">
      <c r="A1679" s="221"/>
      <c r="B1679" s="405"/>
      <c r="C1679" s="274">
        <v>4791</v>
      </c>
      <c r="D1679" s="275">
        <v>43338</v>
      </c>
      <c r="E1679" s="276">
        <v>0.84</v>
      </c>
      <c r="F1679" s="277" t="s">
        <v>13</v>
      </c>
      <c r="G1679" s="227"/>
      <c r="H1679" s="227"/>
      <c r="I1679" s="227"/>
      <c r="J1679" s="227"/>
      <c r="K1679" s="315" t="s">
        <v>345</v>
      </c>
      <c r="L1679" s="26"/>
      <c r="M1679" s="25"/>
      <c r="N1679" s="23" t="str">
        <f t="shared" si="938"/>
        <v/>
      </c>
      <c r="O1679" s="23" t="str">
        <f t="shared" si="939"/>
        <v>◄</v>
      </c>
      <c r="P1679" s="24"/>
      <c r="Q1679" s="21"/>
      <c r="R1679" s="23" t="str">
        <f t="shared" si="940"/>
        <v/>
      </c>
      <c r="S1679" s="23" t="str">
        <f t="shared" si="941"/>
        <v>◄</v>
      </c>
      <c r="T1679" s="22"/>
      <c r="U1679" s="21"/>
      <c r="V1679" s="20"/>
      <c r="W1679" s="19"/>
      <c r="X1679" s="18">
        <f t="shared" si="942"/>
        <v>0</v>
      </c>
      <c r="Y1679" s="17">
        <f t="shared" si="942"/>
        <v>0</v>
      </c>
      <c r="Z1679" s="16"/>
      <c r="AA1679" s="15">
        <f t="shared" si="943"/>
        <v>0</v>
      </c>
      <c r="AB1679" s="14">
        <f t="shared" si="943"/>
        <v>0</v>
      </c>
      <c r="AC1679" s="12"/>
      <c r="AD1679" s="13"/>
      <c r="AE1679" s="12"/>
      <c r="AF1679" s="149" t="str">
        <f>LEFT(M1677,17)</f>
        <v>▬ Philanews Nr. 3</v>
      </c>
      <c r="AG1679" s="150"/>
      <c r="AH1679" s="5" t="s">
        <v>0</v>
      </c>
      <c r="AI1679" s="4"/>
    </row>
    <row r="1680" spans="1:35" ht="15" customHeight="1" x14ac:dyDescent="0.25">
      <c r="A1680" s="221"/>
      <c r="B1680" s="405"/>
      <c r="C1680" s="274">
        <v>4792</v>
      </c>
      <c r="D1680" s="275">
        <v>43338</v>
      </c>
      <c r="E1680" s="276">
        <v>0.84</v>
      </c>
      <c r="F1680" s="277" t="s">
        <v>13</v>
      </c>
      <c r="G1680" s="227"/>
      <c r="H1680" s="227"/>
      <c r="I1680" s="227"/>
      <c r="J1680" s="227"/>
      <c r="K1680" s="315" t="s">
        <v>344</v>
      </c>
      <c r="L1680" s="26"/>
      <c r="M1680" s="25"/>
      <c r="N1680" s="23" t="str">
        <f t="shared" si="938"/>
        <v/>
      </c>
      <c r="O1680" s="23" t="str">
        <f t="shared" si="939"/>
        <v>◄</v>
      </c>
      <c r="P1680" s="24"/>
      <c r="Q1680" s="21"/>
      <c r="R1680" s="23" t="str">
        <f t="shared" si="940"/>
        <v/>
      </c>
      <c r="S1680" s="23" t="str">
        <f t="shared" si="941"/>
        <v>◄</v>
      </c>
      <c r="T1680" s="22"/>
      <c r="U1680" s="21"/>
      <c r="V1680" s="20"/>
      <c r="W1680" s="19"/>
      <c r="X1680" s="18">
        <f t="shared" si="942"/>
        <v>0</v>
      </c>
      <c r="Y1680" s="17">
        <f t="shared" si="942"/>
        <v>0</v>
      </c>
      <c r="Z1680" s="16"/>
      <c r="AA1680" s="15">
        <f t="shared" si="943"/>
        <v>0</v>
      </c>
      <c r="AB1680" s="14">
        <f t="shared" si="943"/>
        <v>0</v>
      </c>
      <c r="AC1680" s="12"/>
      <c r="AD1680" s="13"/>
      <c r="AE1680" s="12"/>
      <c r="AF1680" s="151"/>
      <c r="AG1680" s="152"/>
      <c r="AH1680" s="5" t="s">
        <v>0</v>
      </c>
      <c r="AI1680" s="4"/>
    </row>
    <row r="1681" spans="1:35" ht="15" customHeight="1" x14ac:dyDescent="0.25">
      <c r="A1681" s="221"/>
      <c r="B1681" s="405"/>
      <c r="C1681" s="274">
        <v>4793</v>
      </c>
      <c r="D1681" s="275">
        <v>43338</v>
      </c>
      <c r="E1681" s="276">
        <v>0.84</v>
      </c>
      <c r="F1681" s="277" t="s">
        <v>13</v>
      </c>
      <c r="G1681" s="227"/>
      <c r="H1681" s="227"/>
      <c r="I1681" s="227"/>
      <c r="J1681" s="227"/>
      <c r="K1681" s="315" t="s">
        <v>343</v>
      </c>
      <c r="L1681" s="26"/>
      <c r="M1681" s="25"/>
      <c r="N1681" s="23" t="str">
        <f t="shared" si="938"/>
        <v/>
      </c>
      <c r="O1681" s="23" t="str">
        <f t="shared" si="939"/>
        <v>◄</v>
      </c>
      <c r="P1681" s="24"/>
      <c r="Q1681" s="21"/>
      <c r="R1681" s="23" t="str">
        <f t="shared" si="940"/>
        <v/>
      </c>
      <c r="S1681" s="23" t="str">
        <f t="shared" si="941"/>
        <v>◄</v>
      </c>
      <c r="T1681" s="22"/>
      <c r="U1681" s="21"/>
      <c r="V1681" s="20"/>
      <c r="W1681" s="19"/>
      <c r="X1681" s="18">
        <f t="shared" si="942"/>
        <v>0</v>
      </c>
      <c r="Y1681" s="17">
        <f t="shared" si="942"/>
        <v>0</v>
      </c>
      <c r="Z1681" s="16"/>
      <c r="AA1681" s="15">
        <f t="shared" si="943"/>
        <v>0</v>
      </c>
      <c r="AB1681" s="14">
        <f t="shared" si="943"/>
        <v>0</v>
      </c>
      <c r="AC1681" s="12"/>
      <c r="AD1681" s="13"/>
      <c r="AE1681" s="12"/>
      <c r="AF1681" s="36" t="s">
        <v>47</v>
      </c>
      <c r="AG1681" s="35">
        <f>D1678</f>
        <v>43338</v>
      </c>
      <c r="AH1681" s="5" t="s">
        <v>0</v>
      </c>
      <c r="AI1681" s="4"/>
    </row>
    <row r="1682" spans="1:35" ht="15" customHeight="1" x14ac:dyDescent="0.25">
      <c r="A1682" s="221"/>
      <c r="B1682" s="405"/>
      <c r="C1682" s="274">
        <v>4794</v>
      </c>
      <c r="D1682" s="275">
        <v>43338</v>
      </c>
      <c r="E1682" s="276">
        <v>0.84</v>
      </c>
      <c r="F1682" s="277" t="s">
        <v>13</v>
      </c>
      <c r="G1682" s="227"/>
      <c r="H1682" s="227"/>
      <c r="I1682" s="227"/>
      <c r="J1682" s="227"/>
      <c r="K1682" s="315" t="s">
        <v>342</v>
      </c>
      <c r="L1682" s="26"/>
      <c r="M1682" s="25"/>
      <c r="N1682" s="23" t="str">
        <f t="shared" si="938"/>
        <v/>
      </c>
      <c r="O1682" s="23" t="str">
        <f t="shared" si="939"/>
        <v>◄</v>
      </c>
      <c r="P1682" s="24"/>
      <c r="Q1682" s="21"/>
      <c r="R1682" s="23" t="str">
        <f t="shared" si="940"/>
        <v/>
      </c>
      <c r="S1682" s="23" t="str">
        <f t="shared" si="941"/>
        <v>◄</v>
      </c>
      <c r="T1682" s="22"/>
      <c r="U1682" s="21"/>
      <c r="V1682" s="20"/>
      <c r="W1682" s="19"/>
      <c r="X1682" s="18">
        <f t="shared" si="942"/>
        <v>0</v>
      </c>
      <c r="Y1682" s="17">
        <f t="shared" si="942"/>
        <v>0</v>
      </c>
      <c r="Z1682" s="16"/>
      <c r="AA1682" s="15">
        <f t="shared" si="943"/>
        <v>0</v>
      </c>
      <c r="AB1682" s="14">
        <f t="shared" si="943"/>
        <v>0</v>
      </c>
      <c r="AC1682" s="12"/>
      <c r="AD1682" s="13"/>
      <c r="AE1682" s="12"/>
      <c r="AF1682" s="11"/>
      <c r="AG1682" s="11"/>
      <c r="AH1682" s="5" t="s">
        <v>0</v>
      </c>
      <c r="AI1682" s="4"/>
    </row>
    <row r="1683" spans="1:35" ht="15" customHeight="1" x14ac:dyDescent="0.25">
      <c r="A1683" s="221"/>
      <c r="B1683" s="405"/>
      <c r="C1683" s="281" t="s">
        <v>341</v>
      </c>
      <c r="D1683" s="275">
        <v>43338</v>
      </c>
      <c r="E1683" s="276">
        <v>1.68</v>
      </c>
      <c r="F1683" s="277" t="s">
        <v>13</v>
      </c>
      <c r="G1683" s="227"/>
      <c r="H1683" s="227"/>
      <c r="I1683" s="274" t="s">
        <v>340</v>
      </c>
      <c r="J1683" s="274">
        <v>4791</v>
      </c>
      <c r="K1683" s="323" t="s">
        <v>339</v>
      </c>
      <c r="L1683" s="26"/>
      <c r="M1683" s="25"/>
      <c r="N1683" s="23" t="str">
        <f t="shared" si="938"/>
        <v/>
      </c>
      <c r="O1683" s="23" t="str">
        <f t="shared" si="939"/>
        <v>◄</v>
      </c>
      <c r="P1683" s="24"/>
      <c r="Q1683" s="21"/>
      <c r="R1683" s="23" t="str">
        <f t="shared" si="940"/>
        <v/>
      </c>
      <c r="S1683" s="23" t="str">
        <f t="shared" si="941"/>
        <v>◄</v>
      </c>
      <c r="T1683" s="22"/>
      <c r="U1683" s="21"/>
      <c r="V1683" s="20"/>
      <c r="W1683" s="19"/>
      <c r="X1683" s="18">
        <f t="shared" si="942"/>
        <v>0</v>
      </c>
      <c r="Y1683" s="17">
        <f t="shared" si="942"/>
        <v>0</v>
      </c>
      <c r="Z1683" s="16"/>
      <c r="AA1683" s="15">
        <f t="shared" si="943"/>
        <v>0</v>
      </c>
      <c r="AB1683" s="14">
        <f t="shared" si="943"/>
        <v>0</v>
      </c>
      <c r="AC1683" s="12"/>
      <c r="AD1683" s="13"/>
      <c r="AE1683" s="12"/>
      <c r="AF1683" s="11"/>
      <c r="AG1683" s="11"/>
      <c r="AH1683" s="5" t="s">
        <v>0</v>
      </c>
      <c r="AI1683" s="4"/>
    </row>
    <row r="1684" spans="1:35" ht="15" customHeight="1" x14ac:dyDescent="0.25">
      <c r="A1684" s="221"/>
      <c r="B1684" s="405"/>
      <c r="C1684" s="281" t="s">
        <v>338</v>
      </c>
      <c r="D1684" s="275">
        <v>43338</v>
      </c>
      <c r="E1684" s="276">
        <v>3.36</v>
      </c>
      <c r="F1684" s="277" t="s">
        <v>13</v>
      </c>
      <c r="G1684" s="227"/>
      <c r="H1684" s="227"/>
      <c r="I1684" s="274">
        <v>4793</v>
      </c>
      <c r="J1684" s="274">
        <v>4794</v>
      </c>
      <c r="K1684" s="323" t="s">
        <v>324</v>
      </c>
      <c r="L1684" s="26"/>
      <c r="M1684" s="25"/>
      <c r="N1684" s="23" t="str">
        <f t="shared" si="938"/>
        <v/>
      </c>
      <c r="O1684" s="23" t="str">
        <f t="shared" si="939"/>
        <v>◄</v>
      </c>
      <c r="P1684" s="24"/>
      <c r="Q1684" s="21"/>
      <c r="R1684" s="23" t="str">
        <f t="shared" si="940"/>
        <v/>
      </c>
      <c r="S1684" s="23" t="str">
        <f t="shared" si="941"/>
        <v>◄</v>
      </c>
      <c r="T1684" s="22"/>
      <c r="U1684" s="21"/>
      <c r="V1684" s="20"/>
      <c r="W1684" s="19"/>
      <c r="X1684" s="18">
        <f t="shared" si="942"/>
        <v>0</v>
      </c>
      <c r="Y1684" s="17">
        <f t="shared" si="942"/>
        <v>0</v>
      </c>
      <c r="Z1684" s="16"/>
      <c r="AA1684" s="15">
        <f t="shared" si="943"/>
        <v>0</v>
      </c>
      <c r="AB1684" s="14">
        <f t="shared" si="943"/>
        <v>0</v>
      </c>
      <c r="AC1684" s="12"/>
      <c r="AD1684" s="13"/>
      <c r="AE1684" s="12"/>
      <c r="AF1684" s="11"/>
      <c r="AG1684" s="11"/>
      <c r="AH1684" s="5" t="s">
        <v>0</v>
      </c>
      <c r="AI1684" s="4"/>
    </row>
    <row r="1685" spans="1:35" ht="15" customHeight="1" thickBot="1" x14ac:dyDescent="0.3">
      <c r="A1685" s="221"/>
      <c r="B1685" s="232" t="s">
        <v>337</v>
      </c>
      <c r="C1685" s="281"/>
      <c r="D1685" s="275">
        <v>43338</v>
      </c>
      <c r="E1685" s="276">
        <v>4.2</v>
      </c>
      <c r="F1685" s="277" t="s">
        <v>13</v>
      </c>
      <c r="G1685" s="227"/>
      <c r="H1685" s="227"/>
      <c r="I1685" s="227"/>
      <c r="J1685" s="227"/>
      <c r="K1685" s="317" t="s">
        <v>336</v>
      </c>
      <c r="L1685" s="26"/>
      <c r="M1685" s="44" t="s">
        <v>251</v>
      </c>
      <c r="N1685" s="23" t="str">
        <f t="shared" si="938"/>
        <v/>
      </c>
      <c r="O1685" s="23" t="str">
        <f t="shared" si="939"/>
        <v>◄</v>
      </c>
      <c r="P1685" s="24"/>
      <c r="Q1685" s="21"/>
      <c r="R1685" s="23" t="str">
        <f t="shared" si="940"/>
        <v/>
      </c>
      <c r="S1685" s="23" t="str">
        <f t="shared" si="941"/>
        <v>◄</v>
      </c>
      <c r="T1685" s="22"/>
      <c r="U1685" s="21"/>
      <c r="V1685" s="20"/>
      <c r="W1685" s="19"/>
      <c r="X1685" s="18">
        <f t="shared" si="942"/>
        <v>0</v>
      </c>
      <c r="Y1685" s="17">
        <f t="shared" si="942"/>
        <v>0</v>
      </c>
      <c r="Z1685" s="16"/>
      <c r="AA1685" s="15">
        <f t="shared" si="943"/>
        <v>0</v>
      </c>
      <c r="AB1685" s="14">
        <f t="shared" si="943"/>
        <v>0</v>
      </c>
      <c r="AC1685" s="12"/>
      <c r="AD1685" s="13"/>
      <c r="AE1685" s="12"/>
      <c r="AF1685" s="11"/>
      <c r="AG1685" s="11"/>
      <c r="AH1685" s="5" t="s">
        <v>0</v>
      </c>
      <c r="AI1685" s="4"/>
    </row>
    <row r="1686" spans="1:35" ht="15" customHeight="1" thickTop="1" thickBot="1" x14ac:dyDescent="0.25">
      <c r="A1686" s="214">
        <f>ROWS(A1687:A1695)-1</f>
        <v>8</v>
      </c>
      <c r="B1686" s="334" t="s">
        <v>335</v>
      </c>
      <c r="C1686" s="334"/>
      <c r="D1686" s="334"/>
      <c r="E1686" s="334"/>
      <c r="F1686" s="335"/>
      <c r="G1686" s="334"/>
      <c r="H1686" s="334"/>
      <c r="I1686" s="334"/>
      <c r="J1686" s="334"/>
      <c r="K1686" s="333"/>
      <c r="L1686" s="6">
        <v>43337</v>
      </c>
      <c r="M1686" s="34" t="s">
        <v>334</v>
      </c>
      <c r="N1686" s="23"/>
      <c r="O1686" s="33" t="str">
        <f>IF(COUNTIF(N1687:N1695,"?")&gt;0,"?",IF(AND(P1686="◄",Q1686="►"),"◄►",IF(P1686="◄","◄",IF(Q1686="►","►",""))))</f>
        <v>◄</v>
      </c>
      <c r="P1686" s="32" t="str">
        <f>IF(SUM(P1687:P1695)+1=ROWS(P1687:P1695)-COUNTIF(P1687:P1695,"-"),"","◄")</f>
        <v>◄</v>
      </c>
      <c r="Q1686" s="31" t="str">
        <f>IF(SUM(Q1687:Q1695)&gt;0,"►","")</f>
        <v/>
      </c>
      <c r="R1686" s="23"/>
      <c r="S1686" s="33" t="str">
        <f>IF(COUNTIF(R1687:R1695,"?")&gt;0,"?",IF(AND(T1686="◄",U1686="►"),"◄►",IF(T1686="◄","◄",IF(U1686="►","►",""))))</f>
        <v>◄</v>
      </c>
      <c r="T1686" s="32" t="str">
        <f>IF(SUM(T1687:T1695)+1=ROWS(T1687:T1695)-COUNTIF(T1687:T1695,"-"),"","◄")</f>
        <v>◄</v>
      </c>
      <c r="U1686" s="31" t="str">
        <f>IF(SUM(U1687:U1695)&gt;0,"►","")</f>
        <v/>
      </c>
      <c r="V1686" s="10">
        <f>ROWS(V1687:V1695)-1</f>
        <v>8</v>
      </c>
      <c r="W1686" s="30">
        <f>SUM(W1687:W1695)-W1695</f>
        <v>0</v>
      </c>
      <c r="X1686" s="29" t="s">
        <v>17</v>
      </c>
      <c r="Y1686" s="28"/>
      <c r="Z1686" s="30">
        <f>SUM(Z1687:Z1695)-Z1695</f>
        <v>0</v>
      </c>
      <c r="AA1686" s="29" t="s">
        <v>17</v>
      </c>
      <c r="AB1686" s="28"/>
      <c r="AC1686" s="12"/>
      <c r="AD1686" s="13"/>
      <c r="AE1686" s="12"/>
      <c r="AF1686" s="11"/>
      <c r="AG1686" s="11"/>
      <c r="AH1686" s="5" t="s">
        <v>0</v>
      </c>
      <c r="AI1686" s="4"/>
    </row>
    <row r="1687" spans="1:35" ht="15" customHeight="1" x14ac:dyDescent="0.25">
      <c r="A1687" s="221"/>
      <c r="B1687" s="405"/>
      <c r="C1687" s="274" t="s">
        <v>327</v>
      </c>
      <c r="D1687" s="275">
        <v>43337</v>
      </c>
      <c r="E1687" s="276">
        <v>0.84</v>
      </c>
      <c r="F1687" s="277" t="s">
        <v>13</v>
      </c>
      <c r="G1687" s="227"/>
      <c r="H1687" s="227"/>
      <c r="I1687" s="227"/>
      <c r="J1687" s="227"/>
      <c r="K1687" s="315" t="s">
        <v>333</v>
      </c>
      <c r="L1687" s="26"/>
      <c r="M1687" s="25"/>
      <c r="N1687" s="23" t="str">
        <f t="shared" ref="N1687:N1694" si="944">IF(O1687="?","?","")</f>
        <v/>
      </c>
      <c r="O1687" s="23" t="str">
        <f t="shared" ref="O1687:O1694" si="945">IF(AND(P1687="",Q1687&gt;0),"?",IF(P1687="","◄",IF(Q1687&gt;=1,"►","")))</f>
        <v>◄</v>
      </c>
      <c r="P1687" s="24"/>
      <c r="Q1687" s="21"/>
      <c r="R1687" s="23" t="str">
        <f t="shared" ref="R1687:R1694" si="946">IF(S1687="?","?","")</f>
        <v/>
      </c>
      <c r="S1687" s="23" t="str">
        <f t="shared" ref="S1687:S1694" si="947">IF(AND(T1687="",U1687&gt;0),"?",IF(T1687="","◄",IF(U1687&gt;=1,"►","")))</f>
        <v>◄</v>
      </c>
      <c r="T1687" s="22"/>
      <c r="U1687" s="21"/>
      <c r="V1687" s="20"/>
      <c r="W1687" s="19"/>
      <c r="X1687" s="18">
        <f t="shared" ref="X1687:Y1694" si="948">(P1687*W1687)</f>
        <v>0</v>
      </c>
      <c r="Y1687" s="17">
        <f t="shared" si="948"/>
        <v>0</v>
      </c>
      <c r="Z1687" s="16"/>
      <c r="AA1687" s="15">
        <f t="shared" ref="AA1687:AB1694" si="949">(T1687*Z1687)</f>
        <v>0</v>
      </c>
      <c r="AB1687" s="14">
        <f t="shared" si="949"/>
        <v>0</v>
      </c>
      <c r="AC1687" s="12"/>
      <c r="AD1687" s="13"/>
      <c r="AE1687" s="12"/>
      <c r="AF1687" s="11"/>
      <c r="AG1687" s="11"/>
      <c r="AH1687" s="5" t="s">
        <v>0</v>
      </c>
      <c r="AI1687" s="4"/>
    </row>
    <row r="1688" spans="1:35" ht="15" customHeight="1" x14ac:dyDescent="0.25">
      <c r="A1688" s="221"/>
      <c r="B1688" s="405"/>
      <c r="C1688" s="274">
        <v>4796</v>
      </c>
      <c r="D1688" s="275">
        <v>43337</v>
      </c>
      <c r="E1688" s="276">
        <v>0.84</v>
      </c>
      <c r="F1688" s="277" t="s">
        <v>13</v>
      </c>
      <c r="G1688" s="227"/>
      <c r="H1688" s="227"/>
      <c r="I1688" s="227"/>
      <c r="J1688" s="227"/>
      <c r="K1688" s="315" t="s">
        <v>332</v>
      </c>
      <c r="L1688" s="26"/>
      <c r="M1688" s="25"/>
      <c r="N1688" s="23" t="str">
        <f t="shared" si="944"/>
        <v/>
      </c>
      <c r="O1688" s="23" t="str">
        <f t="shared" si="945"/>
        <v>◄</v>
      </c>
      <c r="P1688" s="24"/>
      <c r="Q1688" s="21"/>
      <c r="R1688" s="23" t="str">
        <f t="shared" si="946"/>
        <v/>
      </c>
      <c r="S1688" s="23" t="str">
        <f t="shared" si="947"/>
        <v>◄</v>
      </c>
      <c r="T1688" s="22"/>
      <c r="U1688" s="21"/>
      <c r="V1688" s="20"/>
      <c r="W1688" s="19"/>
      <c r="X1688" s="18">
        <f t="shared" si="948"/>
        <v>0</v>
      </c>
      <c r="Y1688" s="17">
        <f t="shared" si="948"/>
        <v>0</v>
      </c>
      <c r="Z1688" s="16"/>
      <c r="AA1688" s="15">
        <f t="shared" si="949"/>
        <v>0</v>
      </c>
      <c r="AB1688" s="14">
        <f t="shared" si="949"/>
        <v>0</v>
      </c>
      <c r="AC1688" s="12"/>
      <c r="AD1688" s="13"/>
      <c r="AE1688" s="12"/>
      <c r="AF1688" s="11"/>
      <c r="AG1688" s="11"/>
      <c r="AH1688" s="5" t="s">
        <v>0</v>
      </c>
      <c r="AI1688" s="4"/>
    </row>
    <row r="1689" spans="1:35" ht="15" customHeight="1" x14ac:dyDescent="0.25">
      <c r="A1689" s="221"/>
      <c r="B1689" s="405"/>
      <c r="C1689" s="274">
        <v>4797</v>
      </c>
      <c r="D1689" s="275">
        <v>43337</v>
      </c>
      <c r="E1689" s="276">
        <v>0.84</v>
      </c>
      <c r="F1689" s="277" t="s">
        <v>13</v>
      </c>
      <c r="G1689" s="227"/>
      <c r="H1689" s="227"/>
      <c r="I1689" s="227"/>
      <c r="J1689" s="227"/>
      <c r="K1689" s="315" t="s">
        <v>331</v>
      </c>
      <c r="L1689" s="26"/>
      <c r="M1689" s="25"/>
      <c r="N1689" s="23" t="str">
        <f t="shared" si="944"/>
        <v/>
      </c>
      <c r="O1689" s="23" t="str">
        <f t="shared" si="945"/>
        <v>◄</v>
      </c>
      <c r="P1689" s="24"/>
      <c r="Q1689" s="21"/>
      <c r="R1689" s="23" t="str">
        <f t="shared" si="946"/>
        <v/>
      </c>
      <c r="S1689" s="23" t="str">
        <f t="shared" si="947"/>
        <v>◄</v>
      </c>
      <c r="T1689" s="22"/>
      <c r="U1689" s="21"/>
      <c r="V1689" s="20"/>
      <c r="W1689" s="19"/>
      <c r="X1689" s="18">
        <f t="shared" si="948"/>
        <v>0</v>
      </c>
      <c r="Y1689" s="17">
        <f t="shared" si="948"/>
        <v>0</v>
      </c>
      <c r="Z1689" s="16"/>
      <c r="AA1689" s="15">
        <f t="shared" si="949"/>
        <v>0</v>
      </c>
      <c r="AB1689" s="14">
        <f t="shared" si="949"/>
        <v>0</v>
      </c>
      <c r="AC1689" s="12"/>
      <c r="AD1689" s="13"/>
      <c r="AE1689" s="12"/>
      <c r="AF1689" s="11"/>
      <c r="AG1689" s="11"/>
      <c r="AH1689" s="5" t="s">
        <v>0</v>
      </c>
      <c r="AI1689" s="4"/>
    </row>
    <row r="1690" spans="1:35" ht="15" customHeight="1" x14ac:dyDescent="0.25">
      <c r="A1690" s="221"/>
      <c r="B1690" s="405"/>
      <c r="C1690" s="274">
        <v>4798</v>
      </c>
      <c r="D1690" s="275">
        <v>43337</v>
      </c>
      <c r="E1690" s="276">
        <v>0.84</v>
      </c>
      <c r="F1690" s="277" t="s">
        <v>13</v>
      </c>
      <c r="G1690" s="227"/>
      <c r="H1690" s="227"/>
      <c r="I1690" s="227"/>
      <c r="J1690" s="227"/>
      <c r="K1690" s="315" t="s">
        <v>330</v>
      </c>
      <c r="L1690" s="26"/>
      <c r="M1690" s="25"/>
      <c r="N1690" s="23" t="str">
        <f t="shared" si="944"/>
        <v/>
      </c>
      <c r="O1690" s="23" t="str">
        <f t="shared" si="945"/>
        <v>◄</v>
      </c>
      <c r="P1690" s="24"/>
      <c r="Q1690" s="21"/>
      <c r="R1690" s="23" t="str">
        <f t="shared" si="946"/>
        <v/>
      </c>
      <c r="S1690" s="23" t="str">
        <f t="shared" si="947"/>
        <v>◄</v>
      </c>
      <c r="T1690" s="22"/>
      <c r="U1690" s="21"/>
      <c r="V1690" s="20"/>
      <c r="W1690" s="19"/>
      <c r="X1690" s="18">
        <f t="shared" si="948"/>
        <v>0</v>
      </c>
      <c r="Y1690" s="17">
        <f t="shared" si="948"/>
        <v>0</v>
      </c>
      <c r="Z1690" s="16"/>
      <c r="AA1690" s="15">
        <f t="shared" si="949"/>
        <v>0</v>
      </c>
      <c r="AB1690" s="14">
        <f t="shared" si="949"/>
        <v>0</v>
      </c>
      <c r="AC1690" s="12"/>
      <c r="AD1690" s="13"/>
      <c r="AE1690" s="12"/>
      <c r="AF1690" s="11"/>
      <c r="AG1690" s="11"/>
      <c r="AH1690" s="5" t="s">
        <v>0</v>
      </c>
      <c r="AI1690" s="4"/>
    </row>
    <row r="1691" spans="1:35" ht="15" customHeight="1" x14ac:dyDescent="0.25">
      <c r="A1691" s="221"/>
      <c r="B1691" s="405"/>
      <c r="C1691" s="274">
        <v>4799</v>
      </c>
      <c r="D1691" s="275">
        <v>43337</v>
      </c>
      <c r="E1691" s="276">
        <v>0.84</v>
      </c>
      <c r="F1691" s="277" t="s">
        <v>13</v>
      </c>
      <c r="G1691" s="227"/>
      <c r="H1691" s="227"/>
      <c r="I1691" s="227"/>
      <c r="J1691" s="227"/>
      <c r="K1691" s="315" t="s">
        <v>329</v>
      </c>
      <c r="L1691" s="26"/>
      <c r="M1691" s="25"/>
      <c r="N1691" s="23" t="str">
        <f t="shared" si="944"/>
        <v/>
      </c>
      <c r="O1691" s="23" t="str">
        <f t="shared" si="945"/>
        <v>◄</v>
      </c>
      <c r="P1691" s="24"/>
      <c r="Q1691" s="21"/>
      <c r="R1691" s="23" t="str">
        <f t="shared" si="946"/>
        <v/>
      </c>
      <c r="S1691" s="23" t="str">
        <f t="shared" si="947"/>
        <v>◄</v>
      </c>
      <c r="T1691" s="22"/>
      <c r="U1691" s="21"/>
      <c r="V1691" s="20"/>
      <c r="W1691" s="19"/>
      <c r="X1691" s="18">
        <f t="shared" si="948"/>
        <v>0</v>
      </c>
      <c r="Y1691" s="17">
        <f t="shared" si="948"/>
        <v>0</v>
      </c>
      <c r="Z1691" s="16"/>
      <c r="AA1691" s="15">
        <f t="shared" si="949"/>
        <v>0</v>
      </c>
      <c r="AB1691" s="14">
        <f t="shared" si="949"/>
        <v>0</v>
      </c>
      <c r="AC1691" s="12"/>
      <c r="AD1691" s="13"/>
      <c r="AE1691" s="12"/>
      <c r="AF1691" s="11"/>
      <c r="AG1691" s="11"/>
      <c r="AH1691" s="5" t="s">
        <v>0</v>
      </c>
      <c r="AI1691" s="4"/>
    </row>
    <row r="1692" spans="1:35" ht="15" customHeight="1" x14ac:dyDescent="0.25">
      <c r="A1692" s="221"/>
      <c r="B1692" s="405"/>
      <c r="C1692" s="281" t="s">
        <v>328</v>
      </c>
      <c r="D1692" s="275">
        <v>43337</v>
      </c>
      <c r="E1692" s="276">
        <v>2.52</v>
      </c>
      <c r="F1692" s="277" t="s">
        <v>13</v>
      </c>
      <c r="G1692" s="227"/>
      <c r="H1692" s="274" t="s">
        <v>327</v>
      </c>
      <c r="I1692" s="274">
        <v>4796</v>
      </c>
      <c r="J1692" s="274">
        <v>4797</v>
      </c>
      <c r="K1692" s="323" t="s">
        <v>326</v>
      </c>
      <c r="L1692" s="26"/>
      <c r="M1692" s="25"/>
      <c r="N1692" s="23" t="str">
        <f t="shared" si="944"/>
        <v/>
      </c>
      <c r="O1692" s="23" t="str">
        <f t="shared" si="945"/>
        <v>◄</v>
      </c>
      <c r="P1692" s="24"/>
      <c r="Q1692" s="21"/>
      <c r="R1692" s="23" t="str">
        <f t="shared" si="946"/>
        <v/>
      </c>
      <c r="S1692" s="23" t="str">
        <f t="shared" si="947"/>
        <v>◄</v>
      </c>
      <c r="T1692" s="22"/>
      <c r="U1692" s="21"/>
      <c r="V1692" s="20"/>
      <c r="W1692" s="19"/>
      <c r="X1692" s="18">
        <f t="shared" si="948"/>
        <v>0</v>
      </c>
      <c r="Y1692" s="17">
        <f t="shared" si="948"/>
        <v>0</v>
      </c>
      <c r="Z1692" s="16"/>
      <c r="AA1692" s="15">
        <f t="shared" si="949"/>
        <v>0</v>
      </c>
      <c r="AB1692" s="14">
        <f t="shared" si="949"/>
        <v>0</v>
      </c>
      <c r="AC1692" s="12"/>
      <c r="AD1692" s="13"/>
      <c r="AE1692" s="12"/>
      <c r="AF1692" s="11"/>
      <c r="AG1692" s="11"/>
      <c r="AH1692" s="5" t="s">
        <v>0</v>
      </c>
      <c r="AI1692" s="4"/>
    </row>
    <row r="1693" spans="1:35" ht="15" customHeight="1" x14ac:dyDescent="0.25">
      <c r="A1693" s="221"/>
      <c r="B1693" s="405"/>
      <c r="C1693" s="281" t="s">
        <v>325</v>
      </c>
      <c r="D1693" s="275">
        <v>43337</v>
      </c>
      <c r="E1693" s="276">
        <v>1.68</v>
      </c>
      <c r="F1693" s="277" t="s">
        <v>13</v>
      </c>
      <c r="G1693" s="227"/>
      <c r="H1693" s="406"/>
      <c r="I1693" s="274">
        <v>4798</v>
      </c>
      <c r="J1693" s="274">
        <v>4799</v>
      </c>
      <c r="K1693" s="323" t="s">
        <v>324</v>
      </c>
      <c r="L1693" s="26"/>
      <c r="M1693" s="25"/>
      <c r="N1693" s="23" t="str">
        <f t="shared" si="944"/>
        <v/>
      </c>
      <c r="O1693" s="23" t="str">
        <f t="shared" si="945"/>
        <v>◄</v>
      </c>
      <c r="P1693" s="24"/>
      <c r="Q1693" s="21"/>
      <c r="R1693" s="23" t="str">
        <f t="shared" si="946"/>
        <v/>
      </c>
      <c r="S1693" s="23" t="str">
        <f t="shared" si="947"/>
        <v>◄</v>
      </c>
      <c r="T1693" s="22"/>
      <c r="U1693" s="21"/>
      <c r="V1693" s="20"/>
      <c r="W1693" s="19"/>
      <c r="X1693" s="18">
        <f t="shared" si="948"/>
        <v>0</v>
      </c>
      <c r="Y1693" s="17">
        <f t="shared" si="948"/>
        <v>0</v>
      </c>
      <c r="Z1693" s="16"/>
      <c r="AA1693" s="15">
        <f t="shared" si="949"/>
        <v>0</v>
      </c>
      <c r="AB1693" s="14">
        <f t="shared" si="949"/>
        <v>0</v>
      </c>
      <c r="AC1693" s="12"/>
      <c r="AD1693" s="13"/>
      <c r="AE1693" s="12"/>
      <c r="AF1693" s="11"/>
      <c r="AG1693" s="11"/>
      <c r="AH1693" s="5" t="s">
        <v>0</v>
      </c>
      <c r="AI1693" s="4"/>
    </row>
    <row r="1694" spans="1:35" ht="15" customHeight="1" thickBot="1" x14ac:dyDescent="0.3">
      <c r="A1694" s="221"/>
      <c r="B1694" s="407" t="s">
        <v>323</v>
      </c>
      <c r="C1694" s="375" t="s">
        <v>322</v>
      </c>
      <c r="D1694" s="275">
        <v>43337</v>
      </c>
      <c r="E1694" s="276">
        <v>8.4</v>
      </c>
      <c r="F1694" s="277" t="s">
        <v>13</v>
      </c>
      <c r="G1694" s="227"/>
      <c r="H1694" s="227"/>
      <c r="I1694" s="227"/>
      <c r="J1694" s="227"/>
      <c r="K1694" s="317" t="s">
        <v>321</v>
      </c>
      <c r="L1694" s="26"/>
      <c r="M1694" s="44" t="s">
        <v>320</v>
      </c>
      <c r="N1694" s="23" t="str">
        <f t="shared" si="944"/>
        <v/>
      </c>
      <c r="O1694" s="23" t="str">
        <f t="shared" si="945"/>
        <v>◄</v>
      </c>
      <c r="P1694" s="24"/>
      <c r="Q1694" s="21"/>
      <c r="R1694" s="23" t="str">
        <f t="shared" si="946"/>
        <v/>
      </c>
      <c r="S1694" s="23" t="str">
        <f t="shared" si="947"/>
        <v>◄</v>
      </c>
      <c r="T1694" s="22"/>
      <c r="U1694" s="21"/>
      <c r="V1694" s="20"/>
      <c r="W1694" s="19"/>
      <c r="X1694" s="18">
        <f t="shared" si="948"/>
        <v>0</v>
      </c>
      <c r="Y1694" s="17">
        <f t="shared" si="948"/>
        <v>0</v>
      </c>
      <c r="Z1694" s="16"/>
      <c r="AA1694" s="15">
        <f t="shared" si="949"/>
        <v>0</v>
      </c>
      <c r="AB1694" s="14">
        <f t="shared" si="949"/>
        <v>0</v>
      </c>
      <c r="AC1694" s="12"/>
      <c r="AD1694" s="13"/>
      <c r="AE1694" s="12"/>
      <c r="AF1694" s="11"/>
      <c r="AG1694" s="11"/>
      <c r="AH1694" s="5" t="s">
        <v>0</v>
      </c>
      <c r="AI1694" s="4"/>
    </row>
    <row r="1695" spans="1:35" ht="15" customHeight="1" thickTop="1" thickBot="1" x14ac:dyDescent="0.25">
      <c r="A1695" s="214">
        <f>ROWS(A1696:A1708)-1</f>
        <v>12</v>
      </c>
      <c r="B1695" s="334" t="s">
        <v>319</v>
      </c>
      <c r="C1695" s="334"/>
      <c r="D1695" s="334"/>
      <c r="E1695" s="334"/>
      <c r="F1695" s="335"/>
      <c r="G1695" s="334"/>
      <c r="H1695" s="334"/>
      <c r="I1695" s="334"/>
      <c r="J1695" s="334"/>
      <c r="K1695" s="333"/>
      <c r="L1695" s="6">
        <v>43397</v>
      </c>
      <c r="M1695" s="34" t="s">
        <v>318</v>
      </c>
      <c r="N1695" s="23"/>
      <c r="O1695" s="33" t="str">
        <f>IF(COUNTIF(N1696:N1708,"?")&gt;0,"?",IF(AND(P1695="◄",Q1695="►"),"◄►",IF(P1695="◄","◄",IF(Q1695="►","►",""))))</f>
        <v>◄</v>
      </c>
      <c r="P1695" s="32" t="str">
        <f>IF(SUM(P1696:P1708)+1=ROWS(P1696:P1708)-COUNTIF(P1696:P1708,"-"),"","◄")</f>
        <v>◄</v>
      </c>
      <c r="Q1695" s="31" t="str">
        <f>IF(SUM(Q1696:Q1708)&gt;0,"►","")</f>
        <v/>
      </c>
      <c r="R1695" s="23"/>
      <c r="S1695" s="33" t="str">
        <f>IF(COUNTIF(R1696:R1708,"?")&gt;0,"?",IF(AND(T1695="◄",U1695="►"),"◄►",IF(T1695="◄","◄",IF(U1695="►","►",""))))</f>
        <v>◄</v>
      </c>
      <c r="T1695" s="32" t="str">
        <f>IF(SUM(T1696:T1708)+1=ROWS(T1696:T1708)-COUNTIF(T1696:T1708,"-"),"","◄")</f>
        <v>◄</v>
      </c>
      <c r="U1695" s="31" t="str">
        <f>IF(SUM(U1696:U1708)&gt;0,"►","")</f>
        <v/>
      </c>
      <c r="V1695" s="10">
        <f>ROWS(V1696:V1708)-1</f>
        <v>12</v>
      </c>
      <c r="W1695" s="30">
        <f>SUM(W1696:W1708)-W1708</f>
        <v>0</v>
      </c>
      <c r="X1695" s="29" t="s">
        <v>17</v>
      </c>
      <c r="Y1695" s="28"/>
      <c r="Z1695" s="30">
        <f>SUM(Z1696:Z1708)-Z1708</f>
        <v>0</v>
      </c>
      <c r="AA1695" s="29" t="s">
        <v>17</v>
      </c>
      <c r="AB1695" s="28"/>
      <c r="AC1695" s="12"/>
      <c r="AD1695" s="13"/>
      <c r="AE1695" s="12"/>
      <c r="AF1695" s="11"/>
      <c r="AG1695" s="11"/>
      <c r="AH1695" s="5" t="s">
        <v>0</v>
      </c>
      <c r="AI1695" s="4"/>
    </row>
    <row r="1696" spans="1:35" ht="15" customHeight="1" x14ac:dyDescent="0.25">
      <c r="A1696" s="221"/>
      <c r="B1696" s="405"/>
      <c r="C1696" s="274" t="s">
        <v>317</v>
      </c>
      <c r="D1696" s="275">
        <v>43397</v>
      </c>
      <c r="E1696" s="276">
        <v>0.84</v>
      </c>
      <c r="F1696" s="277" t="s">
        <v>13</v>
      </c>
      <c r="G1696" s="227"/>
      <c r="H1696" s="227"/>
      <c r="I1696" s="227"/>
      <c r="J1696" s="227"/>
      <c r="K1696" s="315" t="s">
        <v>314</v>
      </c>
      <c r="L1696" s="26"/>
      <c r="M1696" s="25"/>
      <c r="N1696" s="23" t="str">
        <f t="shared" ref="N1696:N1706" si="950">IF(O1696="?","?","")</f>
        <v/>
      </c>
      <c r="O1696" s="23" t="str">
        <f t="shared" ref="O1696:O1706" si="951">IF(AND(P1696="",Q1696&gt;0),"?",IF(P1696="","◄",IF(Q1696&gt;=1,"►","")))</f>
        <v>◄</v>
      </c>
      <c r="P1696" s="24"/>
      <c r="Q1696" s="21"/>
      <c r="R1696" s="23" t="str">
        <f t="shared" ref="R1696:R1706" si="952">IF(S1696="?","?","")</f>
        <v/>
      </c>
      <c r="S1696" s="23" t="str">
        <f t="shared" ref="S1696:S1706" si="953">IF(AND(T1696="",U1696&gt;0),"?",IF(T1696="","◄",IF(U1696&gt;=1,"►","")))</f>
        <v>◄</v>
      </c>
      <c r="T1696" s="22"/>
      <c r="U1696" s="21"/>
      <c r="V1696" s="20"/>
      <c r="W1696" s="19"/>
      <c r="X1696" s="18">
        <f t="shared" ref="X1696:X1706" si="954">(P1696*W1696)</f>
        <v>0</v>
      </c>
      <c r="Y1696" s="17">
        <f t="shared" ref="Y1696:Y1706" si="955">(Q1696*X1696)</f>
        <v>0</v>
      </c>
      <c r="Z1696" s="16"/>
      <c r="AA1696" s="15">
        <f t="shared" ref="AA1696:AA1706" si="956">(T1696*Z1696)</f>
        <v>0</v>
      </c>
      <c r="AB1696" s="14">
        <f t="shared" ref="AB1696:AB1706" si="957">(U1696*AA1696)</f>
        <v>0</v>
      </c>
      <c r="AC1696" s="12"/>
      <c r="AD1696" s="13"/>
      <c r="AE1696" s="12"/>
      <c r="AF1696" s="11"/>
      <c r="AG1696" s="11"/>
      <c r="AH1696" s="5" t="s">
        <v>0</v>
      </c>
      <c r="AI1696" s="4"/>
    </row>
    <row r="1697" spans="1:35" ht="15" customHeight="1" x14ac:dyDescent="0.25">
      <c r="A1697" s="221"/>
      <c r="B1697" s="405"/>
      <c r="C1697" s="274">
        <v>4801</v>
      </c>
      <c r="D1697" s="275">
        <v>43397</v>
      </c>
      <c r="E1697" s="276">
        <v>0.84</v>
      </c>
      <c r="F1697" s="277" t="s">
        <v>13</v>
      </c>
      <c r="G1697" s="227"/>
      <c r="H1697" s="227"/>
      <c r="I1697" s="227"/>
      <c r="J1697" s="227"/>
      <c r="K1697" s="315" t="s">
        <v>316</v>
      </c>
      <c r="L1697" s="26"/>
      <c r="M1697" s="25"/>
      <c r="N1697" s="23" t="str">
        <f t="shared" si="950"/>
        <v/>
      </c>
      <c r="O1697" s="23" t="str">
        <f t="shared" si="951"/>
        <v>◄</v>
      </c>
      <c r="P1697" s="24"/>
      <c r="Q1697" s="21"/>
      <c r="R1697" s="23" t="str">
        <f t="shared" si="952"/>
        <v/>
      </c>
      <c r="S1697" s="23" t="str">
        <f t="shared" si="953"/>
        <v>◄</v>
      </c>
      <c r="T1697" s="22"/>
      <c r="U1697" s="21"/>
      <c r="V1697" s="20"/>
      <c r="W1697" s="19"/>
      <c r="X1697" s="18">
        <f t="shared" si="954"/>
        <v>0</v>
      </c>
      <c r="Y1697" s="17">
        <f t="shared" si="955"/>
        <v>0</v>
      </c>
      <c r="Z1697" s="16"/>
      <c r="AA1697" s="15">
        <f t="shared" si="956"/>
        <v>0</v>
      </c>
      <c r="AB1697" s="14">
        <f t="shared" si="957"/>
        <v>0</v>
      </c>
      <c r="AC1697" s="12"/>
      <c r="AD1697" s="13"/>
      <c r="AE1697" s="12"/>
      <c r="AF1697" s="11"/>
      <c r="AG1697" s="11"/>
      <c r="AH1697" s="5" t="s">
        <v>0</v>
      </c>
      <c r="AI1697" s="4"/>
    </row>
    <row r="1698" spans="1:35" ht="15" customHeight="1" x14ac:dyDescent="0.25">
      <c r="A1698" s="221"/>
      <c r="B1698" s="405"/>
      <c r="C1698" s="274">
        <v>4802</v>
      </c>
      <c r="D1698" s="275">
        <v>43397</v>
      </c>
      <c r="E1698" s="276">
        <v>0.84</v>
      </c>
      <c r="F1698" s="277" t="s">
        <v>13</v>
      </c>
      <c r="G1698" s="227"/>
      <c r="H1698" s="227"/>
      <c r="I1698" s="227"/>
      <c r="J1698" s="227"/>
      <c r="K1698" s="315" t="s">
        <v>315</v>
      </c>
      <c r="L1698" s="26"/>
      <c r="M1698" s="25"/>
      <c r="N1698" s="23" t="str">
        <f t="shared" si="950"/>
        <v/>
      </c>
      <c r="O1698" s="23" t="str">
        <f t="shared" si="951"/>
        <v>◄</v>
      </c>
      <c r="P1698" s="24"/>
      <c r="Q1698" s="21"/>
      <c r="R1698" s="23" t="str">
        <f t="shared" si="952"/>
        <v/>
      </c>
      <c r="S1698" s="23" t="str">
        <f t="shared" si="953"/>
        <v>◄</v>
      </c>
      <c r="T1698" s="22"/>
      <c r="U1698" s="21"/>
      <c r="V1698" s="20"/>
      <c r="W1698" s="19"/>
      <c r="X1698" s="18">
        <f t="shared" si="954"/>
        <v>0</v>
      </c>
      <c r="Y1698" s="17">
        <f t="shared" si="955"/>
        <v>0</v>
      </c>
      <c r="Z1698" s="16"/>
      <c r="AA1698" s="15">
        <f t="shared" si="956"/>
        <v>0</v>
      </c>
      <c r="AB1698" s="14">
        <f t="shared" si="957"/>
        <v>0</v>
      </c>
      <c r="AC1698" s="12"/>
      <c r="AD1698" s="13"/>
      <c r="AE1698" s="12"/>
      <c r="AF1698" s="11"/>
      <c r="AG1698" s="11"/>
      <c r="AH1698" s="5" t="s">
        <v>0</v>
      </c>
      <c r="AI1698" s="4"/>
    </row>
    <row r="1699" spans="1:35" ht="15" customHeight="1" x14ac:dyDescent="0.25">
      <c r="A1699" s="221"/>
      <c r="B1699" s="405"/>
      <c r="C1699" s="274">
        <v>4803</v>
      </c>
      <c r="D1699" s="275">
        <v>43397</v>
      </c>
      <c r="E1699" s="276">
        <v>0.84</v>
      </c>
      <c r="F1699" s="277" t="s">
        <v>13</v>
      </c>
      <c r="G1699" s="227"/>
      <c r="H1699" s="227"/>
      <c r="I1699" s="227"/>
      <c r="J1699" s="227"/>
      <c r="K1699" s="315" t="s">
        <v>314</v>
      </c>
      <c r="L1699" s="26"/>
      <c r="M1699" s="25"/>
      <c r="N1699" s="23" t="str">
        <f t="shared" si="950"/>
        <v/>
      </c>
      <c r="O1699" s="23" t="str">
        <f t="shared" si="951"/>
        <v>◄</v>
      </c>
      <c r="P1699" s="24"/>
      <c r="Q1699" s="21"/>
      <c r="R1699" s="23" t="str">
        <f t="shared" si="952"/>
        <v/>
      </c>
      <c r="S1699" s="23" t="str">
        <f t="shared" si="953"/>
        <v>◄</v>
      </c>
      <c r="T1699" s="22"/>
      <c r="U1699" s="21"/>
      <c r="V1699" s="20"/>
      <c r="W1699" s="19"/>
      <c r="X1699" s="18">
        <f t="shared" si="954"/>
        <v>0</v>
      </c>
      <c r="Y1699" s="17">
        <f t="shared" si="955"/>
        <v>0</v>
      </c>
      <c r="Z1699" s="16"/>
      <c r="AA1699" s="15">
        <f t="shared" si="956"/>
        <v>0</v>
      </c>
      <c r="AB1699" s="14">
        <f t="shared" si="957"/>
        <v>0</v>
      </c>
      <c r="AC1699" s="12"/>
      <c r="AD1699" s="13"/>
      <c r="AE1699" s="12"/>
      <c r="AF1699" s="11"/>
      <c r="AG1699" s="11"/>
      <c r="AH1699" s="5" t="s">
        <v>0</v>
      </c>
      <c r="AI1699" s="4"/>
    </row>
    <row r="1700" spans="1:35" ht="15" customHeight="1" x14ac:dyDescent="0.25">
      <c r="A1700" s="221"/>
      <c r="B1700" s="405"/>
      <c r="C1700" s="274">
        <v>4804</v>
      </c>
      <c r="D1700" s="275">
        <v>43397</v>
      </c>
      <c r="E1700" s="276">
        <v>0.84</v>
      </c>
      <c r="F1700" s="277" t="s">
        <v>13</v>
      </c>
      <c r="G1700" s="227"/>
      <c r="H1700" s="227"/>
      <c r="I1700" s="227"/>
      <c r="J1700" s="227"/>
      <c r="K1700" s="315" t="s">
        <v>313</v>
      </c>
      <c r="L1700" s="26"/>
      <c r="M1700" s="25"/>
      <c r="N1700" s="23" t="str">
        <f t="shared" si="950"/>
        <v/>
      </c>
      <c r="O1700" s="23" t="str">
        <f t="shared" si="951"/>
        <v>◄</v>
      </c>
      <c r="P1700" s="24"/>
      <c r="Q1700" s="21"/>
      <c r="R1700" s="23" t="str">
        <f t="shared" si="952"/>
        <v/>
      </c>
      <c r="S1700" s="23" t="str">
        <f t="shared" si="953"/>
        <v>◄</v>
      </c>
      <c r="T1700" s="22"/>
      <c r="U1700" s="21"/>
      <c r="V1700" s="20"/>
      <c r="W1700" s="19"/>
      <c r="X1700" s="18">
        <f t="shared" si="954"/>
        <v>0</v>
      </c>
      <c r="Y1700" s="17">
        <f t="shared" si="955"/>
        <v>0</v>
      </c>
      <c r="Z1700" s="16"/>
      <c r="AA1700" s="15">
        <f t="shared" si="956"/>
        <v>0</v>
      </c>
      <c r="AB1700" s="14">
        <f t="shared" si="957"/>
        <v>0</v>
      </c>
      <c r="AC1700" s="12"/>
      <c r="AD1700" s="13"/>
      <c r="AE1700" s="12"/>
      <c r="AF1700" s="11"/>
      <c r="AG1700" s="11"/>
      <c r="AH1700" s="5" t="s">
        <v>0</v>
      </c>
      <c r="AI1700" s="4"/>
    </row>
    <row r="1701" spans="1:35" ht="15" customHeight="1" x14ac:dyDescent="0.25">
      <c r="A1701" s="221"/>
      <c r="B1701" s="405"/>
      <c r="C1701" s="274">
        <v>4805</v>
      </c>
      <c r="D1701" s="275">
        <v>43397</v>
      </c>
      <c r="E1701" s="276">
        <v>0.84</v>
      </c>
      <c r="F1701" s="277" t="s">
        <v>13</v>
      </c>
      <c r="G1701" s="227"/>
      <c r="H1701" s="227"/>
      <c r="I1701" s="227"/>
      <c r="J1701" s="227"/>
      <c r="K1701" s="315" t="s">
        <v>312</v>
      </c>
      <c r="L1701" s="26"/>
      <c r="M1701" s="25"/>
      <c r="N1701" s="23" t="str">
        <f t="shared" si="950"/>
        <v/>
      </c>
      <c r="O1701" s="23" t="str">
        <f t="shared" si="951"/>
        <v>◄</v>
      </c>
      <c r="P1701" s="24"/>
      <c r="Q1701" s="21"/>
      <c r="R1701" s="23" t="str">
        <f t="shared" si="952"/>
        <v/>
      </c>
      <c r="S1701" s="23" t="str">
        <f t="shared" si="953"/>
        <v>◄</v>
      </c>
      <c r="T1701" s="22"/>
      <c r="U1701" s="21"/>
      <c r="V1701" s="20"/>
      <c r="W1701" s="19"/>
      <c r="X1701" s="18">
        <f t="shared" si="954"/>
        <v>0</v>
      </c>
      <c r="Y1701" s="17">
        <f t="shared" si="955"/>
        <v>0</v>
      </c>
      <c r="Z1701" s="16"/>
      <c r="AA1701" s="15">
        <f t="shared" si="956"/>
        <v>0</v>
      </c>
      <c r="AB1701" s="14">
        <f t="shared" si="957"/>
        <v>0</v>
      </c>
      <c r="AC1701" s="12"/>
      <c r="AD1701" s="13"/>
      <c r="AE1701" s="12"/>
      <c r="AF1701" s="11"/>
      <c r="AG1701" s="11"/>
      <c r="AH1701" s="5" t="s">
        <v>0</v>
      </c>
      <c r="AI1701" s="4"/>
    </row>
    <row r="1702" spans="1:35" ht="15" customHeight="1" x14ac:dyDescent="0.25">
      <c r="A1702" s="221"/>
      <c r="B1702" s="405"/>
      <c r="C1702" s="274">
        <v>4806</v>
      </c>
      <c r="D1702" s="275">
        <v>43397</v>
      </c>
      <c r="E1702" s="276">
        <v>0.84</v>
      </c>
      <c r="F1702" s="277" t="s">
        <v>13</v>
      </c>
      <c r="G1702" s="227"/>
      <c r="H1702" s="227"/>
      <c r="I1702" s="227"/>
      <c r="J1702" s="227"/>
      <c r="K1702" s="315" t="s">
        <v>311</v>
      </c>
      <c r="L1702" s="26"/>
      <c r="M1702" s="25"/>
      <c r="N1702" s="23" t="str">
        <f t="shared" si="950"/>
        <v/>
      </c>
      <c r="O1702" s="23" t="str">
        <f t="shared" si="951"/>
        <v>◄</v>
      </c>
      <c r="P1702" s="24"/>
      <c r="Q1702" s="21"/>
      <c r="R1702" s="23" t="str">
        <f t="shared" si="952"/>
        <v/>
      </c>
      <c r="S1702" s="23" t="str">
        <f t="shared" si="953"/>
        <v>◄</v>
      </c>
      <c r="T1702" s="22"/>
      <c r="U1702" s="21"/>
      <c r="V1702" s="20"/>
      <c r="W1702" s="19"/>
      <c r="X1702" s="18">
        <f t="shared" si="954"/>
        <v>0</v>
      </c>
      <c r="Y1702" s="17">
        <f t="shared" si="955"/>
        <v>0</v>
      </c>
      <c r="Z1702" s="16"/>
      <c r="AA1702" s="15">
        <f t="shared" si="956"/>
        <v>0</v>
      </c>
      <c r="AB1702" s="14">
        <f t="shared" si="957"/>
        <v>0</v>
      </c>
      <c r="AC1702" s="12"/>
      <c r="AD1702" s="13"/>
      <c r="AE1702" s="12"/>
      <c r="AF1702" s="11"/>
      <c r="AG1702" s="11"/>
      <c r="AH1702" s="5" t="s">
        <v>0</v>
      </c>
      <c r="AI1702" s="4"/>
    </row>
    <row r="1703" spans="1:35" ht="15" customHeight="1" x14ac:dyDescent="0.25">
      <c r="A1703" s="221"/>
      <c r="B1703" s="405"/>
      <c r="C1703" s="274">
        <v>4807</v>
      </c>
      <c r="D1703" s="275">
        <v>43397</v>
      </c>
      <c r="E1703" s="276">
        <v>0.84</v>
      </c>
      <c r="F1703" s="277" t="s">
        <v>13</v>
      </c>
      <c r="G1703" s="227"/>
      <c r="H1703" s="227"/>
      <c r="I1703" s="227"/>
      <c r="J1703" s="227"/>
      <c r="K1703" s="315" t="s">
        <v>310</v>
      </c>
      <c r="L1703" s="26"/>
      <c r="M1703" s="25"/>
      <c r="N1703" s="23" t="str">
        <f t="shared" si="950"/>
        <v/>
      </c>
      <c r="O1703" s="23" t="str">
        <f t="shared" si="951"/>
        <v>◄</v>
      </c>
      <c r="P1703" s="24"/>
      <c r="Q1703" s="21"/>
      <c r="R1703" s="23" t="str">
        <f t="shared" si="952"/>
        <v/>
      </c>
      <c r="S1703" s="23" t="str">
        <f t="shared" si="953"/>
        <v>◄</v>
      </c>
      <c r="T1703" s="22"/>
      <c r="U1703" s="21"/>
      <c r="V1703" s="20"/>
      <c r="W1703" s="19"/>
      <c r="X1703" s="18">
        <f t="shared" si="954"/>
        <v>0</v>
      </c>
      <c r="Y1703" s="17">
        <f t="shared" si="955"/>
        <v>0</v>
      </c>
      <c r="Z1703" s="16"/>
      <c r="AA1703" s="15">
        <f t="shared" si="956"/>
        <v>0</v>
      </c>
      <c r="AB1703" s="14">
        <f t="shared" si="957"/>
        <v>0</v>
      </c>
      <c r="AC1703" s="12"/>
      <c r="AD1703" s="13"/>
      <c r="AE1703" s="12"/>
      <c r="AF1703" s="11"/>
      <c r="AG1703" s="11"/>
      <c r="AH1703" s="5" t="s">
        <v>0</v>
      </c>
      <c r="AI1703" s="4"/>
    </row>
    <row r="1704" spans="1:35" ht="15" customHeight="1" x14ac:dyDescent="0.25">
      <c r="A1704" s="221"/>
      <c r="B1704" s="405"/>
      <c r="C1704" s="274">
        <v>4808</v>
      </c>
      <c r="D1704" s="275">
        <v>43397</v>
      </c>
      <c r="E1704" s="276">
        <v>0.84</v>
      </c>
      <c r="F1704" s="277" t="s">
        <v>13</v>
      </c>
      <c r="G1704" s="227"/>
      <c r="H1704" s="227"/>
      <c r="I1704" s="227"/>
      <c r="J1704" s="227"/>
      <c r="K1704" s="315" t="s">
        <v>309</v>
      </c>
      <c r="L1704" s="26"/>
      <c r="M1704" s="25"/>
      <c r="N1704" s="23" t="str">
        <f t="shared" si="950"/>
        <v/>
      </c>
      <c r="O1704" s="23" t="str">
        <f t="shared" si="951"/>
        <v>◄</v>
      </c>
      <c r="P1704" s="24"/>
      <c r="Q1704" s="21"/>
      <c r="R1704" s="23" t="str">
        <f t="shared" si="952"/>
        <v/>
      </c>
      <c r="S1704" s="23" t="str">
        <f t="shared" si="953"/>
        <v>◄</v>
      </c>
      <c r="T1704" s="22"/>
      <c r="U1704" s="21"/>
      <c r="V1704" s="20"/>
      <c r="W1704" s="19"/>
      <c r="X1704" s="18">
        <f t="shared" si="954"/>
        <v>0</v>
      </c>
      <c r="Y1704" s="17">
        <f t="shared" si="955"/>
        <v>0</v>
      </c>
      <c r="Z1704" s="16"/>
      <c r="AA1704" s="15">
        <f t="shared" si="956"/>
        <v>0</v>
      </c>
      <c r="AB1704" s="14">
        <f t="shared" si="957"/>
        <v>0</v>
      </c>
      <c r="AC1704" s="12"/>
      <c r="AD1704" s="13"/>
      <c r="AE1704" s="12"/>
      <c r="AF1704" s="11"/>
      <c r="AG1704" s="11"/>
      <c r="AH1704" s="5" t="s">
        <v>0</v>
      </c>
      <c r="AI1704" s="4"/>
    </row>
    <row r="1705" spans="1:35" ht="15" customHeight="1" x14ac:dyDescent="0.25">
      <c r="A1705" s="221"/>
      <c r="B1705" s="405"/>
      <c r="C1705" s="274">
        <v>4809</v>
      </c>
      <c r="D1705" s="275">
        <v>43397</v>
      </c>
      <c r="E1705" s="276">
        <v>0.84</v>
      </c>
      <c r="F1705" s="277" t="s">
        <v>13</v>
      </c>
      <c r="G1705" s="227"/>
      <c r="H1705" s="227"/>
      <c r="I1705" s="227"/>
      <c r="J1705" s="227"/>
      <c r="K1705" s="315" t="s">
        <v>308</v>
      </c>
      <c r="L1705" s="26"/>
      <c r="M1705" s="25"/>
      <c r="N1705" s="23" t="str">
        <f t="shared" si="950"/>
        <v/>
      </c>
      <c r="O1705" s="23" t="str">
        <f t="shared" si="951"/>
        <v>◄</v>
      </c>
      <c r="P1705" s="24"/>
      <c r="Q1705" s="21"/>
      <c r="R1705" s="23" t="str">
        <f t="shared" si="952"/>
        <v/>
      </c>
      <c r="S1705" s="23" t="str">
        <f t="shared" si="953"/>
        <v>◄</v>
      </c>
      <c r="T1705" s="22"/>
      <c r="U1705" s="21"/>
      <c r="V1705" s="20"/>
      <c r="W1705" s="19"/>
      <c r="X1705" s="18">
        <f t="shared" si="954"/>
        <v>0</v>
      </c>
      <c r="Y1705" s="17">
        <f t="shared" si="955"/>
        <v>0</v>
      </c>
      <c r="Z1705" s="16"/>
      <c r="AA1705" s="15">
        <f t="shared" si="956"/>
        <v>0</v>
      </c>
      <c r="AB1705" s="14">
        <f t="shared" si="957"/>
        <v>0</v>
      </c>
      <c r="AC1705" s="12"/>
      <c r="AD1705" s="13"/>
      <c r="AE1705" s="12"/>
      <c r="AF1705" s="11"/>
      <c r="AG1705" s="11"/>
      <c r="AH1705" s="5" t="s">
        <v>0</v>
      </c>
      <c r="AI1705" s="4"/>
    </row>
    <row r="1706" spans="1:35" ht="15" customHeight="1" thickBot="1" x14ac:dyDescent="0.3">
      <c r="A1706" s="221"/>
      <c r="B1706" s="405"/>
      <c r="C1706" s="247" t="s">
        <v>307</v>
      </c>
      <c r="D1706" s="275">
        <v>43397</v>
      </c>
      <c r="E1706" s="276">
        <f>E1705*100</f>
        <v>84</v>
      </c>
      <c r="F1706" s="277" t="s">
        <v>13</v>
      </c>
      <c r="G1706" s="227"/>
      <c r="H1706" s="227"/>
      <c r="I1706" s="227"/>
      <c r="J1706" s="227"/>
      <c r="K1706" s="323" t="s">
        <v>306</v>
      </c>
      <c r="L1706" s="26"/>
      <c r="M1706" s="25"/>
      <c r="N1706" s="23" t="str">
        <f t="shared" si="950"/>
        <v/>
      </c>
      <c r="O1706" s="23" t="str">
        <f t="shared" si="951"/>
        <v>◄</v>
      </c>
      <c r="P1706" s="24"/>
      <c r="Q1706" s="21"/>
      <c r="R1706" s="23" t="str">
        <f t="shared" si="952"/>
        <v/>
      </c>
      <c r="S1706" s="23" t="str">
        <f t="shared" si="953"/>
        <v>◄</v>
      </c>
      <c r="T1706" s="22"/>
      <c r="U1706" s="21"/>
      <c r="V1706" s="20"/>
      <c r="W1706" s="19"/>
      <c r="X1706" s="18">
        <f t="shared" si="954"/>
        <v>0</v>
      </c>
      <c r="Y1706" s="17">
        <f t="shared" si="955"/>
        <v>0</v>
      </c>
      <c r="Z1706" s="16"/>
      <c r="AA1706" s="15">
        <f t="shared" si="956"/>
        <v>0</v>
      </c>
      <c r="AB1706" s="14">
        <f t="shared" si="957"/>
        <v>0</v>
      </c>
      <c r="AC1706" s="12"/>
      <c r="AD1706" s="13"/>
      <c r="AE1706" s="12"/>
      <c r="AF1706" s="11"/>
      <c r="AG1706" s="11"/>
      <c r="AH1706" s="5" t="s">
        <v>0</v>
      </c>
      <c r="AI1706" s="4"/>
    </row>
    <row r="1707" spans="1:35" ht="15" customHeight="1" thickTop="1" thickBot="1" x14ac:dyDescent="0.25">
      <c r="A1707" s="214">
        <f>ROWS(A1708:A1714)-1</f>
        <v>6</v>
      </c>
      <c r="B1707" s="334" t="s">
        <v>305</v>
      </c>
      <c r="C1707" s="334"/>
      <c r="D1707" s="334"/>
      <c r="E1707" s="334"/>
      <c r="F1707" s="335"/>
      <c r="G1707" s="334"/>
      <c r="H1707" s="334"/>
      <c r="I1707" s="334"/>
      <c r="J1707" s="334"/>
      <c r="K1707" s="333"/>
      <c r="L1707" s="6">
        <v>43336</v>
      </c>
      <c r="M1707" s="34" t="s">
        <v>304</v>
      </c>
      <c r="N1707" s="23"/>
      <c r="O1707" s="33" t="str">
        <f>IF(COUNTIF(N1708:N1714,"?")&gt;0,"?",IF(AND(P1707="◄",Q1707="►"),"◄►",IF(P1707="◄","◄",IF(Q1707="►","►",""))))</f>
        <v>◄</v>
      </c>
      <c r="P1707" s="32" t="str">
        <f>IF(SUM(P1708:P1714)+1=ROWS(P1708:P1714)-COUNTIF(P1708:P1714,"-"),"","◄")</f>
        <v>◄</v>
      </c>
      <c r="Q1707" s="31" t="str">
        <f>IF(SUM(Q1708:Q1714)&gt;0,"►","")</f>
        <v/>
      </c>
      <c r="R1707" s="23"/>
      <c r="S1707" s="33" t="str">
        <f>IF(COUNTIF(R1708:R1714,"?")&gt;0,"?",IF(AND(T1707="◄",U1707="►"),"◄►",IF(T1707="◄","◄",IF(U1707="►","►",""))))</f>
        <v>◄</v>
      </c>
      <c r="T1707" s="32" t="str">
        <f>IF(SUM(T1708:T1714)+1=ROWS(T1708:T1714)-COUNTIF(T1708:T1714,"-"),"","◄")</f>
        <v>◄</v>
      </c>
      <c r="U1707" s="31" t="str">
        <f>IF(SUM(U1708:U1714)&gt;0,"►","")</f>
        <v/>
      </c>
      <c r="V1707" s="10">
        <f>ROWS(V1708:V1714)-1</f>
        <v>6</v>
      </c>
      <c r="W1707" s="30">
        <f>SUM(W1708:W1714)-W1714</f>
        <v>0</v>
      </c>
      <c r="X1707" s="29" t="s">
        <v>17</v>
      </c>
      <c r="Y1707" s="28"/>
      <c r="Z1707" s="30">
        <f>SUM(Z1708:Z1714)-Z1714</f>
        <v>0</v>
      </c>
      <c r="AA1707" s="29" t="s">
        <v>17</v>
      </c>
      <c r="AB1707" s="28"/>
      <c r="AC1707" s="12"/>
      <c r="AD1707" s="13"/>
      <c r="AE1707" s="12"/>
      <c r="AF1707" s="11"/>
      <c r="AG1707" s="11"/>
      <c r="AH1707" s="5" t="s">
        <v>0</v>
      </c>
      <c r="AI1707" s="4"/>
    </row>
    <row r="1708" spans="1:35" ht="15" customHeight="1" x14ac:dyDescent="0.25">
      <c r="A1708" s="221"/>
      <c r="B1708" s="405"/>
      <c r="C1708" s="274" t="s">
        <v>303</v>
      </c>
      <c r="D1708" s="275">
        <v>43336</v>
      </c>
      <c r="E1708" s="276">
        <v>1.68</v>
      </c>
      <c r="F1708" s="277" t="s">
        <v>21</v>
      </c>
      <c r="G1708" s="227"/>
      <c r="H1708" s="227"/>
      <c r="I1708" s="227"/>
      <c r="J1708" s="227"/>
      <c r="K1708" s="315" t="s">
        <v>302</v>
      </c>
      <c r="L1708" s="26"/>
      <c r="M1708" s="25"/>
      <c r="N1708" s="23" t="str">
        <f t="shared" ref="N1708:N1713" si="958">IF(O1708="?","?","")</f>
        <v/>
      </c>
      <c r="O1708" s="23" t="str">
        <f t="shared" ref="O1708:O1713" si="959">IF(AND(P1708="",Q1708&gt;0),"?",IF(P1708="","◄",IF(Q1708&gt;=1,"►","")))</f>
        <v>◄</v>
      </c>
      <c r="P1708" s="24"/>
      <c r="Q1708" s="21"/>
      <c r="R1708" s="23" t="str">
        <f t="shared" ref="R1708:R1713" si="960">IF(S1708="?","?","")</f>
        <v/>
      </c>
      <c r="S1708" s="23" t="str">
        <f t="shared" ref="S1708:S1713" si="961">IF(AND(T1708="",U1708&gt;0),"?",IF(T1708="","◄",IF(U1708&gt;=1,"►","")))</f>
        <v>◄</v>
      </c>
      <c r="T1708" s="22"/>
      <c r="U1708" s="21"/>
      <c r="V1708" s="20"/>
      <c r="W1708" s="19"/>
      <c r="X1708" s="18">
        <f t="shared" ref="X1708:Y1713" si="962">(P1708*W1708)</f>
        <v>0</v>
      </c>
      <c r="Y1708" s="17">
        <f t="shared" si="962"/>
        <v>0</v>
      </c>
      <c r="Z1708" s="16"/>
      <c r="AA1708" s="15">
        <f t="shared" ref="AA1708:AB1713" si="963">(T1708*Z1708)</f>
        <v>0</v>
      </c>
      <c r="AB1708" s="14">
        <f t="shared" si="963"/>
        <v>0</v>
      </c>
      <c r="AC1708" s="12"/>
      <c r="AD1708" s="13"/>
      <c r="AE1708" s="12"/>
      <c r="AF1708" s="11"/>
      <c r="AG1708" s="11"/>
      <c r="AH1708" s="5" t="s">
        <v>0</v>
      </c>
      <c r="AI1708" s="4"/>
    </row>
    <row r="1709" spans="1:35" ht="15" customHeight="1" x14ac:dyDescent="0.25">
      <c r="A1709" s="221"/>
      <c r="B1709" s="405"/>
      <c r="C1709" s="274">
        <v>4811</v>
      </c>
      <c r="D1709" s="275">
        <v>43336</v>
      </c>
      <c r="E1709" s="276">
        <v>1.68</v>
      </c>
      <c r="F1709" s="277" t="s">
        <v>21</v>
      </c>
      <c r="G1709" s="227"/>
      <c r="H1709" s="227"/>
      <c r="I1709" s="227"/>
      <c r="J1709" s="227"/>
      <c r="K1709" s="315" t="s">
        <v>301</v>
      </c>
      <c r="L1709" s="26"/>
      <c r="M1709" s="25"/>
      <c r="N1709" s="23" t="str">
        <f t="shared" si="958"/>
        <v/>
      </c>
      <c r="O1709" s="23" t="str">
        <f t="shared" si="959"/>
        <v>◄</v>
      </c>
      <c r="P1709" s="24"/>
      <c r="Q1709" s="21"/>
      <c r="R1709" s="23" t="str">
        <f t="shared" si="960"/>
        <v/>
      </c>
      <c r="S1709" s="23" t="str">
        <f t="shared" si="961"/>
        <v>◄</v>
      </c>
      <c r="T1709" s="22"/>
      <c r="U1709" s="21"/>
      <c r="V1709" s="20"/>
      <c r="W1709" s="19"/>
      <c r="X1709" s="18">
        <f t="shared" si="962"/>
        <v>0</v>
      </c>
      <c r="Y1709" s="17">
        <f t="shared" si="962"/>
        <v>0</v>
      </c>
      <c r="Z1709" s="16"/>
      <c r="AA1709" s="15">
        <f t="shared" si="963"/>
        <v>0</v>
      </c>
      <c r="AB1709" s="14">
        <f t="shared" si="963"/>
        <v>0</v>
      </c>
      <c r="AC1709" s="12"/>
      <c r="AD1709" s="13"/>
      <c r="AE1709" s="12"/>
      <c r="AF1709" s="11"/>
      <c r="AG1709" s="11"/>
      <c r="AH1709" s="5" t="s">
        <v>0</v>
      </c>
      <c r="AI1709" s="4"/>
    </row>
    <row r="1710" spans="1:35" ht="15" customHeight="1" x14ac:dyDescent="0.25">
      <c r="A1710" s="221"/>
      <c r="B1710" s="405"/>
      <c r="C1710" s="274">
        <v>4812</v>
      </c>
      <c r="D1710" s="275">
        <v>43336</v>
      </c>
      <c r="E1710" s="276">
        <v>1.68</v>
      </c>
      <c r="F1710" s="277" t="s">
        <v>21</v>
      </c>
      <c r="G1710" s="227"/>
      <c r="H1710" s="227"/>
      <c r="I1710" s="227"/>
      <c r="J1710" s="227"/>
      <c r="K1710" s="315" t="s">
        <v>300</v>
      </c>
      <c r="L1710" s="26"/>
      <c r="M1710" s="25"/>
      <c r="N1710" s="23" t="str">
        <f t="shared" si="958"/>
        <v/>
      </c>
      <c r="O1710" s="23" t="str">
        <f t="shared" si="959"/>
        <v>◄</v>
      </c>
      <c r="P1710" s="24"/>
      <c r="Q1710" s="21"/>
      <c r="R1710" s="23" t="str">
        <f t="shared" si="960"/>
        <v/>
      </c>
      <c r="S1710" s="23" t="str">
        <f t="shared" si="961"/>
        <v>◄</v>
      </c>
      <c r="T1710" s="22"/>
      <c r="U1710" s="21"/>
      <c r="V1710" s="20"/>
      <c r="W1710" s="19"/>
      <c r="X1710" s="18">
        <f t="shared" si="962"/>
        <v>0</v>
      </c>
      <c r="Y1710" s="17">
        <f t="shared" si="962"/>
        <v>0</v>
      </c>
      <c r="Z1710" s="16"/>
      <c r="AA1710" s="15">
        <f t="shared" si="963"/>
        <v>0</v>
      </c>
      <c r="AB1710" s="14">
        <f t="shared" si="963"/>
        <v>0</v>
      </c>
      <c r="AC1710" s="12"/>
      <c r="AD1710" s="13"/>
      <c r="AE1710" s="12"/>
      <c r="AF1710" s="11"/>
      <c r="AG1710" s="11"/>
      <c r="AH1710" s="5" t="s">
        <v>0</v>
      </c>
      <c r="AI1710" s="4"/>
    </row>
    <row r="1711" spans="1:35" ht="15" customHeight="1" x14ac:dyDescent="0.25">
      <c r="A1711" s="221"/>
      <c r="B1711" s="405"/>
      <c r="C1711" s="274">
        <v>4813</v>
      </c>
      <c r="D1711" s="275">
        <v>43336</v>
      </c>
      <c r="E1711" s="276">
        <v>1.68</v>
      </c>
      <c r="F1711" s="277" t="s">
        <v>21</v>
      </c>
      <c r="G1711" s="227"/>
      <c r="H1711" s="227"/>
      <c r="I1711" s="227"/>
      <c r="J1711" s="227"/>
      <c r="K1711" s="315" t="s">
        <v>299</v>
      </c>
      <c r="L1711" s="26"/>
      <c r="M1711" s="25"/>
      <c r="N1711" s="23" t="str">
        <f t="shared" si="958"/>
        <v/>
      </c>
      <c r="O1711" s="23" t="str">
        <f t="shared" si="959"/>
        <v>◄</v>
      </c>
      <c r="P1711" s="24"/>
      <c r="Q1711" s="21"/>
      <c r="R1711" s="23" t="str">
        <f t="shared" si="960"/>
        <v/>
      </c>
      <c r="S1711" s="23" t="str">
        <f t="shared" si="961"/>
        <v>◄</v>
      </c>
      <c r="T1711" s="22"/>
      <c r="U1711" s="21"/>
      <c r="V1711" s="20"/>
      <c r="W1711" s="19"/>
      <c r="X1711" s="18">
        <f t="shared" si="962"/>
        <v>0</v>
      </c>
      <c r="Y1711" s="17">
        <f t="shared" si="962"/>
        <v>0</v>
      </c>
      <c r="Z1711" s="16"/>
      <c r="AA1711" s="15">
        <f t="shared" si="963"/>
        <v>0</v>
      </c>
      <c r="AB1711" s="14">
        <f t="shared" si="963"/>
        <v>0</v>
      </c>
      <c r="AC1711" s="12"/>
      <c r="AD1711" s="13"/>
      <c r="AE1711" s="12"/>
      <c r="AF1711" s="11"/>
      <c r="AG1711" s="11"/>
      <c r="AH1711" s="5" t="s">
        <v>0</v>
      </c>
      <c r="AI1711" s="4"/>
    </row>
    <row r="1712" spans="1:35" ht="15" customHeight="1" x14ac:dyDescent="0.25">
      <c r="A1712" s="221"/>
      <c r="B1712" s="405"/>
      <c r="C1712" s="274">
        <v>4814</v>
      </c>
      <c r="D1712" s="275">
        <v>43336</v>
      </c>
      <c r="E1712" s="276">
        <v>1.68</v>
      </c>
      <c r="F1712" s="277" t="s">
        <v>21</v>
      </c>
      <c r="G1712" s="227"/>
      <c r="H1712" s="227"/>
      <c r="I1712" s="227"/>
      <c r="J1712" s="227"/>
      <c r="K1712" s="315" t="s">
        <v>298</v>
      </c>
      <c r="L1712" s="26"/>
      <c r="M1712" s="25"/>
      <c r="N1712" s="23" t="str">
        <f t="shared" si="958"/>
        <v/>
      </c>
      <c r="O1712" s="23" t="str">
        <f t="shared" si="959"/>
        <v>◄</v>
      </c>
      <c r="P1712" s="24"/>
      <c r="Q1712" s="21"/>
      <c r="R1712" s="23" t="str">
        <f t="shared" si="960"/>
        <v/>
      </c>
      <c r="S1712" s="23" t="str">
        <f t="shared" si="961"/>
        <v>◄</v>
      </c>
      <c r="T1712" s="22"/>
      <c r="U1712" s="21"/>
      <c r="V1712" s="20"/>
      <c r="W1712" s="19"/>
      <c r="X1712" s="18">
        <f t="shared" si="962"/>
        <v>0</v>
      </c>
      <c r="Y1712" s="17">
        <f t="shared" si="962"/>
        <v>0</v>
      </c>
      <c r="Z1712" s="16"/>
      <c r="AA1712" s="15">
        <f t="shared" si="963"/>
        <v>0</v>
      </c>
      <c r="AB1712" s="14">
        <f t="shared" si="963"/>
        <v>0</v>
      </c>
      <c r="AC1712" s="12"/>
      <c r="AD1712" s="13"/>
      <c r="AE1712" s="12"/>
      <c r="AF1712" s="11"/>
      <c r="AG1712" s="11"/>
      <c r="AH1712" s="5" t="s">
        <v>0</v>
      </c>
      <c r="AI1712" s="4"/>
    </row>
    <row r="1713" spans="1:35" ht="15" customHeight="1" thickBot="1" x14ac:dyDescent="0.3">
      <c r="A1713" s="221"/>
      <c r="B1713" s="232" t="s">
        <v>297</v>
      </c>
      <c r="C1713" s="281"/>
      <c r="D1713" s="275">
        <f>D1712</f>
        <v>43336</v>
      </c>
      <c r="E1713" s="276">
        <v>8.4</v>
      </c>
      <c r="F1713" s="277" t="s">
        <v>21</v>
      </c>
      <c r="G1713" s="227"/>
      <c r="H1713" s="227"/>
      <c r="I1713" s="227"/>
      <c r="J1713" s="227"/>
      <c r="K1713" s="317" t="s">
        <v>296</v>
      </c>
      <c r="L1713" s="26"/>
      <c r="M1713" s="44" t="s">
        <v>251</v>
      </c>
      <c r="N1713" s="23" t="str">
        <f t="shared" si="958"/>
        <v/>
      </c>
      <c r="O1713" s="23" t="str">
        <f t="shared" si="959"/>
        <v>◄</v>
      </c>
      <c r="P1713" s="24"/>
      <c r="Q1713" s="21"/>
      <c r="R1713" s="23" t="str">
        <f t="shared" si="960"/>
        <v/>
      </c>
      <c r="S1713" s="23" t="str">
        <f t="shared" si="961"/>
        <v>◄</v>
      </c>
      <c r="T1713" s="22"/>
      <c r="U1713" s="21"/>
      <c r="V1713" s="20"/>
      <c r="W1713" s="19"/>
      <c r="X1713" s="18">
        <f t="shared" si="962"/>
        <v>0</v>
      </c>
      <c r="Y1713" s="17">
        <f t="shared" si="962"/>
        <v>0</v>
      </c>
      <c r="Z1713" s="16"/>
      <c r="AA1713" s="15">
        <f t="shared" si="963"/>
        <v>0</v>
      </c>
      <c r="AB1713" s="14">
        <f t="shared" si="963"/>
        <v>0</v>
      </c>
      <c r="AC1713" s="12"/>
      <c r="AD1713" s="13"/>
      <c r="AE1713" s="12"/>
      <c r="AF1713" s="11"/>
      <c r="AG1713" s="11"/>
      <c r="AH1713" s="5" t="s">
        <v>0</v>
      </c>
      <c r="AI1713" s="4"/>
    </row>
    <row r="1714" spans="1:35" ht="15" customHeight="1" thickTop="1" thickBot="1" x14ac:dyDescent="0.25">
      <c r="A1714" s="214">
        <f>ROWS(A1715:A1733)-1</f>
        <v>18</v>
      </c>
      <c r="B1714" s="334" t="s">
        <v>295</v>
      </c>
      <c r="C1714" s="334"/>
      <c r="D1714" s="334"/>
      <c r="E1714" s="334"/>
      <c r="F1714" s="335"/>
      <c r="G1714" s="334"/>
      <c r="H1714" s="334"/>
      <c r="I1714" s="334"/>
      <c r="J1714" s="334"/>
      <c r="K1714" s="333"/>
      <c r="L1714" s="6">
        <v>43393</v>
      </c>
      <c r="M1714" s="34" t="s">
        <v>294</v>
      </c>
      <c r="N1714" s="23"/>
      <c r="O1714" s="33" t="str">
        <f>IF(COUNTIF(N1715:N1733,"?")&gt;0,"?",IF(AND(P1714="◄",Q1714="►"),"◄►",IF(P1714="◄","◄",IF(Q1714="►","►",""))))</f>
        <v>◄</v>
      </c>
      <c r="P1714" s="32" t="str">
        <f>IF(SUM(P1715:P1733)+1=ROWS(P1715:P1733)-COUNTIF(P1715:P1733,"-"),"","◄")</f>
        <v>◄</v>
      </c>
      <c r="Q1714" s="31" t="str">
        <f>IF(SUM(Q1715:Q1733)&gt;0,"►","")</f>
        <v/>
      </c>
      <c r="R1714" s="23"/>
      <c r="S1714" s="33" t="str">
        <f>IF(COUNTIF(R1715:R1733,"?")&gt;0,"?",IF(AND(T1714="◄",U1714="►"),"◄►",IF(T1714="◄","◄",IF(U1714="►","►",""))))</f>
        <v>◄</v>
      </c>
      <c r="T1714" s="32" t="str">
        <f>IF(SUM(T1715:T1733)+1=ROWS(T1715:T1733)-COUNTIF(T1715:T1733,"-"),"","◄")</f>
        <v>◄</v>
      </c>
      <c r="U1714" s="31" t="str">
        <f>IF(SUM(U1715:U1733)&gt;0,"►","")</f>
        <v/>
      </c>
      <c r="V1714" s="10">
        <f>ROWS(V1715:V1733)-1</f>
        <v>18</v>
      </c>
      <c r="W1714" s="30">
        <f>SUM(W1715:W1733)-W1733</f>
        <v>0</v>
      </c>
      <c r="X1714" s="29" t="s">
        <v>17</v>
      </c>
      <c r="Y1714" s="28"/>
      <c r="Z1714" s="30">
        <f>SUM(Z1715:Z1733)-Z1733</f>
        <v>0</v>
      </c>
      <c r="AA1714" s="29" t="s">
        <v>17</v>
      </c>
      <c r="AB1714" s="28"/>
      <c r="AC1714" s="43" t="str">
        <f>IF(AD1714="◄","◄",IF(AD1714="ok","►",""))</f>
        <v>◄</v>
      </c>
      <c r="AD1714" s="42" t="str">
        <f>IF(AD1715&gt;0,"OK","◄")</f>
        <v>◄</v>
      </c>
      <c r="AE1714" s="41" t="str">
        <f>IF(AND(AF1714="◄",AG1714="►"),"◄?►",IF(AF1714="◄","◄",IF(AG1714="►","►","")))</f>
        <v>◄</v>
      </c>
      <c r="AF1714" s="32" t="str">
        <f>IF(AF1715&gt;0,"","◄")</f>
        <v>◄</v>
      </c>
      <c r="AG1714" s="31" t="str">
        <f>IF(AG1715&gt;0,"►","")</f>
        <v/>
      </c>
      <c r="AH1714" s="5" t="s">
        <v>0</v>
      </c>
      <c r="AI1714" s="4"/>
    </row>
    <row r="1715" spans="1:35" ht="15" customHeight="1" x14ac:dyDescent="0.25">
      <c r="A1715" s="221"/>
      <c r="B1715" s="405"/>
      <c r="C1715" s="274" t="s">
        <v>281</v>
      </c>
      <c r="D1715" s="275">
        <v>43393</v>
      </c>
      <c r="E1715" s="276">
        <v>1.3</v>
      </c>
      <c r="F1715" s="277" t="s">
        <v>2</v>
      </c>
      <c r="G1715" s="227"/>
      <c r="H1715" s="227"/>
      <c r="I1715" s="227"/>
      <c r="J1715" s="227"/>
      <c r="K1715" s="315" t="s">
        <v>293</v>
      </c>
      <c r="L1715" s="26"/>
      <c r="M1715" s="25"/>
      <c r="N1715" s="23" t="str">
        <f t="shared" ref="N1715:N1732" si="964">IF(O1715="?","?","")</f>
        <v/>
      </c>
      <c r="O1715" s="23" t="str">
        <f t="shared" ref="O1715:O1732" si="965">IF(AND(P1715="",Q1715&gt;0),"?",IF(P1715="","◄",IF(Q1715&gt;=1,"►","")))</f>
        <v>◄</v>
      </c>
      <c r="P1715" s="24"/>
      <c r="Q1715" s="21"/>
      <c r="R1715" s="23" t="str">
        <f t="shared" ref="R1715:R1732" si="966">IF(S1715="?","?","")</f>
        <v/>
      </c>
      <c r="S1715" s="23" t="str">
        <f t="shared" ref="S1715:S1732" si="967">IF(AND(T1715="",U1715&gt;0),"?",IF(T1715="","◄",IF(U1715&gt;=1,"►","")))</f>
        <v>◄</v>
      </c>
      <c r="T1715" s="22"/>
      <c r="U1715" s="21"/>
      <c r="V1715" s="20"/>
      <c r="W1715" s="19"/>
      <c r="X1715" s="18">
        <f t="shared" ref="X1715:X1732" si="968">(P1715*W1715)</f>
        <v>0</v>
      </c>
      <c r="Y1715" s="17">
        <f t="shared" ref="Y1715:Y1732" si="969">(Q1715*X1715)</f>
        <v>0</v>
      </c>
      <c r="Z1715" s="16"/>
      <c r="AA1715" s="15">
        <f t="shared" ref="AA1715:AA1732" si="970">(T1715*Z1715)</f>
        <v>0</v>
      </c>
      <c r="AB1715" s="14">
        <f t="shared" ref="AB1715:AB1732" si="971">(U1715*AA1715)</f>
        <v>0</v>
      </c>
      <c r="AC1715" s="39" t="str">
        <f>IF(AD1715&gt;0,"ok","◄")</f>
        <v>◄</v>
      </c>
      <c r="AD1715" s="40"/>
      <c r="AE1715" s="39" t="str">
        <f>IF(AND(AF1715="",AG1715&gt;0),"?",IF(AF1715="","◄",IF(AG1715&gt;=1,"►","")))</f>
        <v>◄</v>
      </c>
      <c r="AF1715" s="38"/>
      <c r="AG1715" s="37"/>
      <c r="AH1715" s="5" t="s">
        <v>0</v>
      </c>
      <c r="AI1715" s="4"/>
    </row>
    <row r="1716" spans="1:35" ht="15" customHeight="1" x14ac:dyDescent="0.25">
      <c r="A1716" s="221"/>
      <c r="B1716" s="405"/>
      <c r="C1716" s="274">
        <v>4816</v>
      </c>
      <c r="D1716" s="275">
        <v>43393</v>
      </c>
      <c r="E1716" s="276">
        <v>1.3</v>
      </c>
      <c r="F1716" s="277" t="s">
        <v>2</v>
      </c>
      <c r="G1716" s="227"/>
      <c r="H1716" s="227"/>
      <c r="I1716" s="227"/>
      <c r="J1716" s="227"/>
      <c r="K1716" s="315" t="s">
        <v>292</v>
      </c>
      <c r="L1716" s="26"/>
      <c r="M1716" s="25"/>
      <c r="N1716" s="23" t="str">
        <f t="shared" si="964"/>
        <v/>
      </c>
      <c r="O1716" s="23" t="str">
        <f t="shared" si="965"/>
        <v>◄</v>
      </c>
      <c r="P1716" s="24"/>
      <c r="Q1716" s="21"/>
      <c r="R1716" s="23" t="str">
        <f t="shared" si="966"/>
        <v/>
      </c>
      <c r="S1716" s="23" t="str">
        <f t="shared" si="967"/>
        <v>◄</v>
      </c>
      <c r="T1716" s="22"/>
      <c r="U1716" s="21"/>
      <c r="V1716" s="20"/>
      <c r="W1716" s="19"/>
      <c r="X1716" s="18">
        <f t="shared" si="968"/>
        <v>0</v>
      </c>
      <c r="Y1716" s="17">
        <f t="shared" si="969"/>
        <v>0</v>
      </c>
      <c r="Z1716" s="16"/>
      <c r="AA1716" s="15">
        <f t="shared" si="970"/>
        <v>0</v>
      </c>
      <c r="AB1716" s="14">
        <f t="shared" si="971"/>
        <v>0</v>
      </c>
      <c r="AC1716" s="12"/>
      <c r="AD1716" s="13"/>
      <c r="AE1716" s="12"/>
      <c r="AF1716" s="149" t="str">
        <f>LEFT(M1714,17)</f>
        <v>▬ Philanews Nr. 4</v>
      </c>
      <c r="AG1716" s="150"/>
      <c r="AH1716" s="5" t="s">
        <v>0</v>
      </c>
      <c r="AI1716" s="4"/>
    </row>
    <row r="1717" spans="1:35" ht="15" customHeight="1" x14ac:dyDescent="0.25">
      <c r="A1717" s="221"/>
      <c r="B1717" s="405"/>
      <c r="C1717" s="274">
        <v>4817</v>
      </c>
      <c r="D1717" s="275">
        <v>43393</v>
      </c>
      <c r="E1717" s="276">
        <v>1.3</v>
      </c>
      <c r="F1717" s="277" t="s">
        <v>2</v>
      </c>
      <c r="G1717" s="227"/>
      <c r="H1717" s="227"/>
      <c r="I1717" s="227"/>
      <c r="J1717" s="227"/>
      <c r="K1717" s="315" t="s">
        <v>291</v>
      </c>
      <c r="L1717" s="26"/>
      <c r="M1717" s="25"/>
      <c r="N1717" s="23" t="str">
        <f t="shared" si="964"/>
        <v/>
      </c>
      <c r="O1717" s="23" t="str">
        <f t="shared" si="965"/>
        <v>◄</v>
      </c>
      <c r="P1717" s="24"/>
      <c r="Q1717" s="21"/>
      <c r="R1717" s="23" t="str">
        <f t="shared" si="966"/>
        <v/>
      </c>
      <c r="S1717" s="23" t="str">
        <f t="shared" si="967"/>
        <v>◄</v>
      </c>
      <c r="T1717" s="22"/>
      <c r="U1717" s="21"/>
      <c r="V1717" s="20"/>
      <c r="W1717" s="19"/>
      <c r="X1717" s="18">
        <f t="shared" si="968"/>
        <v>0</v>
      </c>
      <c r="Y1717" s="17">
        <f t="shared" si="969"/>
        <v>0</v>
      </c>
      <c r="Z1717" s="16"/>
      <c r="AA1717" s="15">
        <f t="shared" si="970"/>
        <v>0</v>
      </c>
      <c r="AB1717" s="14">
        <f t="shared" si="971"/>
        <v>0</v>
      </c>
      <c r="AC1717" s="12"/>
      <c r="AD1717" s="13"/>
      <c r="AE1717" s="12"/>
      <c r="AF1717" s="151"/>
      <c r="AG1717" s="152"/>
      <c r="AH1717" s="5" t="s">
        <v>0</v>
      </c>
      <c r="AI1717" s="4"/>
    </row>
    <row r="1718" spans="1:35" ht="15" customHeight="1" x14ac:dyDescent="0.25">
      <c r="A1718" s="221"/>
      <c r="B1718" s="405"/>
      <c r="C1718" s="274">
        <v>4818</v>
      </c>
      <c r="D1718" s="275">
        <v>43393</v>
      </c>
      <c r="E1718" s="276">
        <v>1.3</v>
      </c>
      <c r="F1718" s="277" t="s">
        <v>2</v>
      </c>
      <c r="G1718" s="227"/>
      <c r="H1718" s="227"/>
      <c r="I1718" s="227"/>
      <c r="J1718" s="227"/>
      <c r="K1718" s="315" t="s">
        <v>290</v>
      </c>
      <c r="L1718" s="26"/>
      <c r="M1718" s="25"/>
      <c r="N1718" s="23" t="str">
        <f t="shared" si="964"/>
        <v/>
      </c>
      <c r="O1718" s="23" t="str">
        <f t="shared" si="965"/>
        <v>◄</v>
      </c>
      <c r="P1718" s="24"/>
      <c r="Q1718" s="21"/>
      <c r="R1718" s="23" t="str">
        <f t="shared" si="966"/>
        <v/>
      </c>
      <c r="S1718" s="23" t="str">
        <f t="shared" si="967"/>
        <v>◄</v>
      </c>
      <c r="T1718" s="22"/>
      <c r="U1718" s="21"/>
      <c r="V1718" s="20"/>
      <c r="W1718" s="19"/>
      <c r="X1718" s="18">
        <f t="shared" si="968"/>
        <v>0</v>
      </c>
      <c r="Y1718" s="17">
        <f t="shared" si="969"/>
        <v>0</v>
      </c>
      <c r="Z1718" s="16"/>
      <c r="AA1718" s="15">
        <f t="shared" si="970"/>
        <v>0</v>
      </c>
      <c r="AB1718" s="14">
        <f t="shared" si="971"/>
        <v>0</v>
      </c>
      <c r="AC1718" s="12"/>
      <c r="AD1718" s="13"/>
      <c r="AE1718" s="12"/>
      <c r="AF1718" s="36" t="s">
        <v>47</v>
      </c>
      <c r="AG1718" s="35">
        <f>D1715</f>
        <v>43393</v>
      </c>
      <c r="AH1718" s="5" t="s">
        <v>0</v>
      </c>
      <c r="AI1718" s="4"/>
    </row>
    <row r="1719" spans="1:35" ht="15" customHeight="1" x14ac:dyDescent="0.25">
      <c r="A1719" s="221"/>
      <c r="B1719" s="405"/>
      <c r="C1719" s="274">
        <v>4819</v>
      </c>
      <c r="D1719" s="275">
        <v>43393</v>
      </c>
      <c r="E1719" s="276">
        <v>1.3</v>
      </c>
      <c r="F1719" s="277" t="s">
        <v>2</v>
      </c>
      <c r="G1719" s="227"/>
      <c r="H1719" s="227"/>
      <c r="I1719" s="227"/>
      <c r="J1719" s="227"/>
      <c r="K1719" s="315" t="s">
        <v>289</v>
      </c>
      <c r="L1719" s="26"/>
      <c r="M1719" s="25"/>
      <c r="N1719" s="23" t="str">
        <f t="shared" si="964"/>
        <v/>
      </c>
      <c r="O1719" s="23" t="str">
        <f t="shared" si="965"/>
        <v>◄</v>
      </c>
      <c r="P1719" s="24"/>
      <c r="Q1719" s="21"/>
      <c r="R1719" s="23" t="str">
        <f t="shared" si="966"/>
        <v/>
      </c>
      <c r="S1719" s="23" t="str">
        <f t="shared" si="967"/>
        <v>◄</v>
      </c>
      <c r="T1719" s="22"/>
      <c r="U1719" s="21"/>
      <c r="V1719" s="20"/>
      <c r="W1719" s="19"/>
      <c r="X1719" s="18">
        <f t="shared" si="968"/>
        <v>0</v>
      </c>
      <c r="Y1719" s="17">
        <f t="shared" si="969"/>
        <v>0</v>
      </c>
      <c r="Z1719" s="16"/>
      <c r="AA1719" s="15">
        <f t="shared" si="970"/>
        <v>0</v>
      </c>
      <c r="AB1719" s="14">
        <f t="shared" si="971"/>
        <v>0</v>
      </c>
      <c r="AC1719" s="12"/>
      <c r="AD1719" s="13"/>
      <c r="AE1719" s="12"/>
      <c r="AF1719" s="11"/>
      <c r="AG1719" s="11"/>
      <c r="AH1719" s="5" t="s">
        <v>0</v>
      </c>
      <c r="AI1719" s="4"/>
    </row>
    <row r="1720" spans="1:35" ht="33.6" customHeight="1" x14ac:dyDescent="0.25">
      <c r="A1720" s="221"/>
      <c r="B1720" s="396" t="s">
        <v>288</v>
      </c>
      <c r="C1720" s="397"/>
      <c r="D1720" s="275">
        <v>43393</v>
      </c>
      <c r="E1720" s="276">
        <v>3.9000000000000004</v>
      </c>
      <c r="F1720" s="277" t="s">
        <v>2</v>
      </c>
      <c r="G1720" s="386"/>
      <c r="H1720" s="398" t="s">
        <v>281</v>
      </c>
      <c r="I1720" s="398">
        <v>4817</v>
      </c>
      <c r="J1720" s="398">
        <v>4819</v>
      </c>
      <c r="K1720" s="399" t="s">
        <v>287</v>
      </c>
      <c r="L1720" s="46"/>
      <c r="M1720" s="45"/>
      <c r="N1720" s="23" t="str">
        <f t="shared" si="964"/>
        <v/>
      </c>
      <c r="O1720" s="23" t="str">
        <f t="shared" si="965"/>
        <v>◄</v>
      </c>
      <c r="P1720" s="24"/>
      <c r="Q1720" s="21"/>
      <c r="R1720" s="23" t="str">
        <f t="shared" si="966"/>
        <v/>
      </c>
      <c r="S1720" s="23" t="str">
        <f t="shared" si="967"/>
        <v>◄</v>
      </c>
      <c r="T1720" s="22"/>
      <c r="U1720" s="21"/>
      <c r="V1720" s="20"/>
      <c r="W1720" s="19"/>
      <c r="X1720" s="18">
        <f t="shared" si="968"/>
        <v>0</v>
      </c>
      <c r="Y1720" s="17">
        <f t="shared" si="969"/>
        <v>0</v>
      </c>
      <c r="Z1720" s="16"/>
      <c r="AA1720" s="15">
        <f t="shared" si="970"/>
        <v>0</v>
      </c>
      <c r="AB1720" s="14">
        <f t="shared" si="971"/>
        <v>0</v>
      </c>
      <c r="AC1720" s="12"/>
      <c r="AD1720" s="13"/>
      <c r="AE1720" s="12"/>
      <c r="AF1720" s="11"/>
      <c r="AG1720" s="11"/>
      <c r="AH1720" s="5" t="s">
        <v>0</v>
      </c>
      <c r="AI1720" s="4"/>
    </row>
    <row r="1721" spans="1:35" ht="15" customHeight="1" x14ac:dyDescent="0.25">
      <c r="A1721" s="221"/>
      <c r="B1721" s="384"/>
      <c r="C1721" s="400" t="s">
        <v>286</v>
      </c>
      <c r="D1721" s="401">
        <v>43393</v>
      </c>
      <c r="E1721" s="402">
        <v>1.3</v>
      </c>
      <c r="F1721" s="277" t="s">
        <v>2</v>
      </c>
      <c r="G1721" s="386"/>
      <c r="H1721" s="386"/>
      <c r="I1721" s="386"/>
      <c r="J1721" s="398">
        <v>4816</v>
      </c>
      <c r="K1721" s="399" t="s">
        <v>32</v>
      </c>
      <c r="L1721" s="46"/>
      <c r="M1721" s="45"/>
      <c r="N1721" s="23" t="str">
        <f t="shared" si="964"/>
        <v/>
      </c>
      <c r="O1721" s="23" t="str">
        <f t="shared" si="965"/>
        <v>◄</v>
      </c>
      <c r="P1721" s="24"/>
      <c r="Q1721" s="21"/>
      <c r="R1721" s="23" t="str">
        <f t="shared" si="966"/>
        <v/>
      </c>
      <c r="S1721" s="23" t="str">
        <f t="shared" si="967"/>
        <v>◄</v>
      </c>
      <c r="T1721" s="22"/>
      <c r="U1721" s="21"/>
      <c r="V1721" s="20"/>
      <c r="W1721" s="19"/>
      <c r="X1721" s="18">
        <f t="shared" si="968"/>
        <v>0</v>
      </c>
      <c r="Y1721" s="17">
        <f t="shared" si="969"/>
        <v>0</v>
      </c>
      <c r="Z1721" s="16"/>
      <c r="AA1721" s="15">
        <f t="shared" si="970"/>
        <v>0</v>
      </c>
      <c r="AB1721" s="14">
        <f t="shared" si="971"/>
        <v>0</v>
      </c>
      <c r="AC1721" s="12"/>
      <c r="AD1721" s="13"/>
      <c r="AE1721" s="12"/>
      <c r="AF1721" s="11"/>
      <c r="AG1721" s="11"/>
      <c r="AH1721" s="5" t="s">
        <v>0</v>
      </c>
      <c r="AI1721" s="4"/>
    </row>
    <row r="1722" spans="1:35" ht="15" customHeight="1" x14ac:dyDescent="0.25">
      <c r="A1722" s="221"/>
      <c r="B1722" s="384"/>
      <c r="C1722" s="400" t="s">
        <v>285</v>
      </c>
      <c r="D1722" s="401">
        <v>43393</v>
      </c>
      <c r="E1722" s="402">
        <v>1.3</v>
      </c>
      <c r="F1722" s="277" t="s">
        <v>2</v>
      </c>
      <c r="G1722" s="386"/>
      <c r="H1722" s="386"/>
      <c r="I1722" s="386"/>
      <c r="J1722" s="398">
        <v>4818</v>
      </c>
      <c r="K1722" s="399" t="s">
        <v>32</v>
      </c>
      <c r="L1722" s="46"/>
      <c r="M1722" s="45"/>
      <c r="N1722" s="23" t="str">
        <f t="shared" si="964"/>
        <v/>
      </c>
      <c r="O1722" s="23" t="str">
        <f t="shared" si="965"/>
        <v>◄</v>
      </c>
      <c r="P1722" s="24"/>
      <c r="Q1722" s="21"/>
      <c r="R1722" s="23" t="str">
        <f t="shared" si="966"/>
        <v/>
      </c>
      <c r="S1722" s="23" t="str">
        <f t="shared" si="967"/>
        <v>◄</v>
      </c>
      <c r="T1722" s="22"/>
      <c r="U1722" s="21"/>
      <c r="V1722" s="20"/>
      <c r="W1722" s="19"/>
      <c r="X1722" s="18">
        <f t="shared" si="968"/>
        <v>0</v>
      </c>
      <c r="Y1722" s="17">
        <f t="shared" si="969"/>
        <v>0</v>
      </c>
      <c r="Z1722" s="16"/>
      <c r="AA1722" s="15">
        <f t="shared" si="970"/>
        <v>0</v>
      </c>
      <c r="AB1722" s="14">
        <f t="shared" si="971"/>
        <v>0</v>
      </c>
      <c r="AC1722" s="12"/>
      <c r="AD1722" s="13"/>
      <c r="AE1722" s="12"/>
      <c r="AF1722" s="11"/>
      <c r="AG1722" s="11"/>
      <c r="AH1722" s="5" t="s">
        <v>0</v>
      </c>
      <c r="AI1722" s="4"/>
    </row>
    <row r="1723" spans="1:35" ht="15" customHeight="1" x14ac:dyDescent="0.25">
      <c r="A1723" s="221"/>
      <c r="B1723" s="384"/>
      <c r="C1723" s="400" t="s">
        <v>284</v>
      </c>
      <c r="D1723" s="401">
        <v>43393</v>
      </c>
      <c r="E1723" s="402">
        <v>1.3</v>
      </c>
      <c r="F1723" s="277" t="s">
        <v>2</v>
      </c>
      <c r="G1723" s="386"/>
      <c r="H1723" s="386"/>
      <c r="I1723" s="386"/>
      <c r="J1723" s="398" t="s">
        <v>281</v>
      </c>
      <c r="K1723" s="403" t="s">
        <v>32</v>
      </c>
      <c r="L1723" s="46"/>
      <c r="M1723" s="45"/>
      <c r="N1723" s="23" t="str">
        <f t="shared" si="964"/>
        <v/>
      </c>
      <c r="O1723" s="23" t="str">
        <f t="shared" si="965"/>
        <v>◄</v>
      </c>
      <c r="P1723" s="24"/>
      <c r="Q1723" s="21"/>
      <c r="R1723" s="23" t="str">
        <f t="shared" si="966"/>
        <v/>
      </c>
      <c r="S1723" s="23" t="str">
        <f t="shared" si="967"/>
        <v>◄</v>
      </c>
      <c r="T1723" s="22"/>
      <c r="U1723" s="21"/>
      <c r="V1723" s="20"/>
      <c r="W1723" s="19"/>
      <c r="X1723" s="18">
        <f t="shared" si="968"/>
        <v>0</v>
      </c>
      <c r="Y1723" s="17">
        <f t="shared" si="969"/>
        <v>0</v>
      </c>
      <c r="Z1723" s="16"/>
      <c r="AA1723" s="15">
        <f t="shared" si="970"/>
        <v>0</v>
      </c>
      <c r="AB1723" s="14">
        <f t="shared" si="971"/>
        <v>0</v>
      </c>
      <c r="AC1723" s="12"/>
      <c r="AD1723" s="13"/>
      <c r="AE1723" s="12"/>
      <c r="AF1723" s="11"/>
      <c r="AG1723" s="11"/>
      <c r="AH1723" s="5" t="s">
        <v>0</v>
      </c>
      <c r="AI1723" s="4"/>
    </row>
    <row r="1724" spans="1:35" ht="15" customHeight="1" x14ac:dyDescent="0.25">
      <c r="A1724" s="221"/>
      <c r="B1724" s="384"/>
      <c r="C1724" s="400" t="s">
        <v>283</v>
      </c>
      <c r="D1724" s="401">
        <v>43393</v>
      </c>
      <c r="E1724" s="402">
        <v>1.3</v>
      </c>
      <c r="F1724" s="277" t="s">
        <v>2</v>
      </c>
      <c r="G1724" s="386"/>
      <c r="H1724" s="386"/>
      <c r="I1724" s="386"/>
      <c r="J1724" s="398" t="s">
        <v>281</v>
      </c>
      <c r="K1724" s="403" t="s">
        <v>278</v>
      </c>
      <c r="L1724" s="46"/>
      <c r="M1724" s="45"/>
      <c r="N1724" s="23" t="str">
        <f t="shared" si="964"/>
        <v/>
      </c>
      <c r="O1724" s="23" t="str">
        <f t="shared" si="965"/>
        <v>◄</v>
      </c>
      <c r="P1724" s="24"/>
      <c r="Q1724" s="21"/>
      <c r="R1724" s="23" t="str">
        <f t="shared" si="966"/>
        <v/>
      </c>
      <c r="S1724" s="23" t="str">
        <f t="shared" si="967"/>
        <v>◄</v>
      </c>
      <c r="T1724" s="22"/>
      <c r="U1724" s="21"/>
      <c r="V1724" s="20"/>
      <c r="W1724" s="19"/>
      <c r="X1724" s="18">
        <f t="shared" si="968"/>
        <v>0</v>
      </c>
      <c r="Y1724" s="17">
        <f t="shared" si="969"/>
        <v>0</v>
      </c>
      <c r="Z1724" s="16"/>
      <c r="AA1724" s="15">
        <f t="shared" si="970"/>
        <v>0</v>
      </c>
      <c r="AB1724" s="14">
        <f t="shared" si="971"/>
        <v>0</v>
      </c>
      <c r="AC1724" s="12"/>
      <c r="AD1724" s="13"/>
      <c r="AE1724" s="12"/>
      <c r="AF1724" s="11"/>
      <c r="AG1724" s="11"/>
      <c r="AH1724" s="5" t="s">
        <v>0</v>
      </c>
      <c r="AI1724" s="4"/>
    </row>
    <row r="1725" spans="1:35" ht="15" customHeight="1" x14ac:dyDescent="0.25">
      <c r="A1725" s="221"/>
      <c r="B1725" s="384"/>
      <c r="C1725" s="400" t="s">
        <v>282</v>
      </c>
      <c r="D1725" s="401">
        <v>43393</v>
      </c>
      <c r="E1725" s="402">
        <v>1.3</v>
      </c>
      <c r="F1725" s="277" t="s">
        <v>2</v>
      </c>
      <c r="G1725" s="386"/>
      <c r="H1725" s="386"/>
      <c r="I1725" s="386"/>
      <c r="J1725" s="398" t="s">
        <v>281</v>
      </c>
      <c r="K1725" s="403" t="s">
        <v>276</v>
      </c>
      <c r="L1725" s="46"/>
      <c r="M1725" s="45"/>
      <c r="N1725" s="23" t="str">
        <f t="shared" si="964"/>
        <v/>
      </c>
      <c r="O1725" s="23" t="str">
        <f t="shared" si="965"/>
        <v>◄</v>
      </c>
      <c r="P1725" s="24"/>
      <c r="Q1725" s="21"/>
      <c r="R1725" s="23" t="str">
        <f t="shared" si="966"/>
        <v/>
      </c>
      <c r="S1725" s="23" t="str">
        <f t="shared" si="967"/>
        <v>◄</v>
      </c>
      <c r="T1725" s="22"/>
      <c r="U1725" s="21"/>
      <c r="V1725" s="20"/>
      <c r="W1725" s="19"/>
      <c r="X1725" s="18">
        <f t="shared" si="968"/>
        <v>0</v>
      </c>
      <c r="Y1725" s="17">
        <f t="shared" si="969"/>
        <v>0</v>
      </c>
      <c r="Z1725" s="16"/>
      <c r="AA1725" s="15">
        <f t="shared" si="970"/>
        <v>0</v>
      </c>
      <c r="AB1725" s="14">
        <f t="shared" si="971"/>
        <v>0</v>
      </c>
      <c r="AC1725" s="12"/>
      <c r="AD1725" s="13"/>
      <c r="AE1725" s="12"/>
      <c r="AF1725" s="11"/>
      <c r="AG1725" s="11"/>
      <c r="AH1725" s="5" t="s">
        <v>0</v>
      </c>
      <c r="AI1725" s="4"/>
    </row>
    <row r="1726" spans="1:35" ht="15" customHeight="1" x14ac:dyDescent="0.25">
      <c r="A1726" s="221"/>
      <c r="B1726" s="384"/>
      <c r="C1726" s="400" t="s">
        <v>280</v>
      </c>
      <c r="D1726" s="401">
        <v>43393</v>
      </c>
      <c r="E1726" s="402">
        <v>1.3</v>
      </c>
      <c r="F1726" s="277" t="s">
        <v>2</v>
      </c>
      <c r="G1726" s="386"/>
      <c r="H1726" s="386"/>
      <c r="I1726" s="386"/>
      <c r="J1726" s="398">
        <v>4817</v>
      </c>
      <c r="K1726" s="403" t="s">
        <v>32</v>
      </c>
      <c r="L1726" s="46"/>
      <c r="M1726" s="45"/>
      <c r="N1726" s="23" t="str">
        <f t="shared" si="964"/>
        <v/>
      </c>
      <c r="O1726" s="23" t="str">
        <f t="shared" si="965"/>
        <v>◄</v>
      </c>
      <c r="P1726" s="24"/>
      <c r="Q1726" s="21"/>
      <c r="R1726" s="23" t="str">
        <f t="shared" si="966"/>
        <v/>
      </c>
      <c r="S1726" s="23" t="str">
        <f t="shared" si="967"/>
        <v>◄</v>
      </c>
      <c r="T1726" s="22"/>
      <c r="U1726" s="21"/>
      <c r="V1726" s="20"/>
      <c r="W1726" s="19"/>
      <c r="X1726" s="18">
        <f t="shared" si="968"/>
        <v>0</v>
      </c>
      <c r="Y1726" s="17">
        <f t="shared" si="969"/>
        <v>0</v>
      </c>
      <c r="Z1726" s="16"/>
      <c r="AA1726" s="15">
        <f t="shared" si="970"/>
        <v>0</v>
      </c>
      <c r="AB1726" s="14">
        <f t="shared" si="971"/>
        <v>0</v>
      </c>
      <c r="AC1726" s="12"/>
      <c r="AD1726" s="13"/>
      <c r="AE1726" s="12"/>
      <c r="AF1726" s="11"/>
      <c r="AG1726" s="11"/>
      <c r="AH1726" s="5" t="s">
        <v>0</v>
      </c>
      <c r="AI1726" s="4"/>
    </row>
    <row r="1727" spans="1:35" ht="15" customHeight="1" x14ac:dyDescent="0.25">
      <c r="A1727" s="221"/>
      <c r="B1727" s="384"/>
      <c r="C1727" s="400" t="s">
        <v>279</v>
      </c>
      <c r="D1727" s="401">
        <v>43393</v>
      </c>
      <c r="E1727" s="402">
        <v>1.3</v>
      </c>
      <c r="F1727" s="277" t="s">
        <v>2</v>
      </c>
      <c r="G1727" s="386"/>
      <c r="H1727" s="386"/>
      <c r="I1727" s="386"/>
      <c r="J1727" s="398">
        <v>4817</v>
      </c>
      <c r="K1727" s="403" t="s">
        <v>278</v>
      </c>
      <c r="L1727" s="46"/>
      <c r="M1727" s="45"/>
      <c r="N1727" s="23" t="str">
        <f t="shared" si="964"/>
        <v/>
      </c>
      <c r="O1727" s="23" t="str">
        <f t="shared" si="965"/>
        <v>◄</v>
      </c>
      <c r="P1727" s="24"/>
      <c r="Q1727" s="21"/>
      <c r="R1727" s="23" t="str">
        <f t="shared" si="966"/>
        <v/>
      </c>
      <c r="S1727" s="23" t="str">
        <f t="shared" si="967"/>
        <v>◄</v>
      </c>
      <c r="T1727" s="22"/>
      <c r="U1727" s="21"/>
      <c r="V1727" s="20"/>
      <c r="W1727" s="19"/>
      <c r="X1727" s="18">
        <f t="shared" si="968"/>
        <v>0</v>
      </c>
      <c r="Y1727" s="17">
        <f t="shared" si="969"/>
        <v>0</v>
      </c>
      <c r="Z1727" s="16"/>
      <c r="AA1727" s="15">
        <f t="shared" si="970"/>
        <v>0</v>
      </c>
      <c r="AB1727" s="14">
        <f t="shared" si="971"/>
        <v>0</v>
      </c>
      <c r="AC1727" s="12"/>
      <c r="AD1727" s="13"/>
      <c r="AE1727" s="12"/>
      <c r="AF1727" s="11"/>
      <c r="AG1727" s="11"/>
      <c r="AH1727" s="5" t="s">
        <v>0</v>
      </c>
      <c r="AI1727" s="4"/>
    </row>
    <row r="1728" spans="1:35" ht="15" customHeight="1" x14ac:dyDescent="0.25">
      <c r="A1728" s="221"/>
      <c r="B1728" s="384"/>
      <c r="C1728" s="400" t="s">
        <v>277</v>
      </c>
      <c r="D1728" s="401">
        <v>43393</v>
      </c>
      <c r="E1728" s="402">
        <v>1.3</v>
      </c>
      <c r="F1728" s="277" t="s">
        <v>2</v>
      </c>
      <c r="G1728" s="386"/>
      <c r="H1728" s="386"/>
      <c r="I1728" s="386"/>
      <c r="J1728" s="398">
        <v>4817</v>
      </c>
      <c r="K1728" s="403" t="s">
        <v>276</v>
      </c>
      <c r="L1728" s="46"/>
      <c r="M1728" s="45"/>
      <c r="N1728" s="23" t="str">
        <f t="shared" si="964"/>
        <v/>
      </c>
      <c r="O1728" s="23" t="str">
        <f t="shared" si="965"/>
        <v>◄</v>
      </c>
      <c r="P1728" s="24"/>
      <c r="Q1728" s="21"/>
      <c r="R1728" s="23" t="str">
        <f t="shared" si="966"/>
        <v/>
      </c>
      <c r="S1728" s="23" t="str">
        <f t="shared" si="967"/>
        <v>◄</v>
      </c>
      <c r="T1728" s="22"/>
      <c r="U1728" s="21"/>
      <c r="V1728" s="20"/>
      <c r="W1728" s="19"/>
      <c r="X1728" s="18">
        <f t="shared" si="968"/>
        <v>0</v>
      </c>
      <c r="Y1728" s="17">
        <f t="shared" si="969"/>
        <v>0</v>
      </c>
      <c r="Z1728" s="16"/>
      <c r="AA1728" s="15">
        <f t="shared" si="970"/>
        <v>0</v>
      </c>
      <c r="AB1728" s="14">
        <f t="shared" si="971"/>
        <v>0</v>
      </c>
      <c r="AC1728" s="12"/>
      <c r="AD1728" s="13"/>
      <c r="AE1728" s="12"/>
      <c r="AF1728" s="11"/>
      <c r="AG1728" s="11"/>
      <c r="AH1728" s="5" t="s">
        <v>0</v>
      </c>
      <c r="AI1728" s="4"/>
    </row>
    <row r="1729" spans="1:35" ht="15" customHeight="1" x14ac:dyDescent="0.25">
      <c r="A1729" s="221"/>
      <c r="B1729" s="384"/>
      <c r="C1729" s="400" t="s">
        <v>275</v>
      </c>
      <c r="D1729" s="401">
        <v>43393</v>
      </c>
      <c r="E1729" s="402">
        <v>1.3</v>
      </c>
      <c r="F1729" s="277" t="s">
        <v>2</v>
      </c>
      <c r="G1729" s="386"/>
      <c r="H1729" s="386"/>
      <c r="I1729" s="386"/>
      <c r="J1729" s="398">
        <v>4819</v>
      </c>
      <c r="K1729" s="403" t="s">
        <v>32</v>
      </c>
      <c r="L1729" s="46"/>
      <c r="M1729" s="45"/>
      <c r="N1729" s="23" t="str">
        <f t="shared" si="964"/>
        <v/>
      </c>
      <c r="O1729" s="23" t="str">
        <f t="shared" si="965"/>
        <v>◄</v>
      </c>
      <c r="P1729" s="24"/>
      <c r="Q1729" s="21"/>
      <c r="R1729" s="23" t="str">
        <f t="shared" si="966"/>
        <v/>
      </c>
      <c r="S1729" s="23" t="str">
        <f t="shared" si="967"/>
        <v>◄</v>
      </c>
      <c r="T1729" s="22"/>
      <c r="U1729" s="21"/>
      <c r="V1729" s="20"/>
      <c r="W1729" s="19"/>
      <c r="X1729" s="18">
        <f t="shared" si="968"/>
        <v>0</v>
      </c>
      <c r="Y1729" s="17">
        <f t="shared" si="969"/>
        <v>0</v>
      </c>
      <c r="Z1729" s="16"/>
      <c r="AA1729" s="15">
        <f t="shared" si="970"/>
        <v>0</v>
      </c>
      <c r="AB1729" s="14">
        <f t="shared" si="971"/>
        <v>0</v>
      </c>
      <c r="AC1729" s="12"/>
      <c r="AD1729" s="13"/>
      <c r="AE1729" s="12"/>
      <c r="AF1729" s="11"/>
      <c r="AG1729" s="11"/>
      <c r="AH1729" s="5" t="s">
        <v>0</v>
      </c>
      <c r="AI1729" s="4"/>
    </row>
    <row r="1730" spans="1:35" ht="15" customHeight="1" x14ac:dyDescent="0.25">
      <c r="A1730" s="221"/>
      <c r="B1730" s="384"/>
      <c r="C1730" s="400" t="s">
        <v>274</v>
      </c>
      <c r="D1730" s="401">
        <v>43393</v>
      </c>
      <c r="E1730" s="402">
        <v>1.3</v>
      </c>
      <c r="F1730" s="277" t="s">
        <v>2</v>
      </c>
      <c r="G1730" s="386"/>
      <c r="H1730" s="386"/>
      <c r="I1730" s="386"/>
      <c r="J1730" s="398">
        <v>4819</v>
      </c>
      <c r="K1730" s="403" t="s">
        <v>29</v>
      </c>
      <c r="L1730" s="46"/>
      <c r="M1730" s="45"/>
      <c r="N1730" s="23" t="str">
        <f t="shared" si="964"/>
        <v/>
      </c>
      <c r="O1730" s="23" t="str">
        <f t="shared" si="965"/>
        <v>◄</v>
      </c>
      <c r="P1730" s="24"/>
      <c r="Q1730" s="21"/>
      <c r="R1730" s="23" t="str">
        <f t="shared" si="966"/>
        <v/>
      </c>
      <c r="S1730" s="23" t="str">
        <f t="shared" si="967"/>
        <v>◄</v>
      </c>
      <c r="T1730" s="22"/>
      <c r="U1730" s="21"/>
      <c r="V1730" s="20"/>
      <c r="W1730" s="19"/>
      <c r="X1730" s="18">
        <f t="shared" si="968"/>
        <v>0</v>
      </c>
      <c r="Y1730" s="17">
        <f t="shared" si="969"/>
        <v>0</v>
      </c>
      <c r="Z1730" s="16"/>
      <c r="AA1730" s="15">
        <f t="shared" si="970"/>
        <v>0</v>
      </c>
      <c r="AB1730" s="14">
        <f t="shared" si="971"/>
        <v>0</v>
      </c>
      <c r="AC1730" s="12"/>
      <c r="AD1730" s="13"/>
      <c r="AE1730" s="12"/>
      <c r="AF1730" s="11"/>
      <c r="AG1730" s="11"/>
      <c r="AH1730" s="5" t="s">
        <v>0</v>
      </c>
      <c r="AI1730" s="4"/>
    </row>
    <row r="1731" spans="1:35" ht="15" customHeight="1" x14ac:dyDescent="0.25">
      <c r="A1731" s="221"/>
      <c r="B1731" s="384"/>
      <c r="C1731" s="400" t="s">
        <v>273</v>
      </c>
      <c r="D1731" s="401">
        <v>43393</v>
      </c>
      <c r="E1731" s="402">
        <v>1.3</v>
      </c>
      <c r="F1731" s="277" t="s">
        <v>2</v>
      </c>
      <c r="G1731" s="386"/>
      <c r="H1731" s="386"/>
      <c r="I1731" s="386"/>
      <c r="J1731" s="398">
        <v>4819</v>
      </c>
      <c r="K1731" s="403" t="s">
        <v>272</v>
      </c>
      <c r="L1731" s="46"/>
      <c r="M1731" s="45"/>
      <c r="N1731" s="23" t="str">
        <f t="shared" si="964"/>
        <v/>
      </c>
      <c r="O1731" s="23" t="str">
        <f t="shared" si="965"/>
        <v>◄</v>
      </c>
      <c r="P1731" s="24"/>
      <c r="Q1731" s="21"/>
      <c r="R1731" s="23" t="str">
        <f t="shared" si="966"/>
        <v/>
      </c>
      <c r="S1731" s="23" t="str">
        <f t="shared" si="967"/>
        <v>◄</v>
      </c>
      <c r="T1731" s="22"/>
      <c r="U1731" s="21"/>
      <c r="V1731" s="20"/>
      <c r="W1731" s="19"/>
      <c r="X1731" s="18">
        <f t="shared" si="968"/>
        <v>0</v>
      </c>
      <c r="Y1731" s="17">
        <f t="shared" si="969"/>
        <v>0</v>
      </c>
      <c r="Z1731" s="16"/>
      <c r="AA1731" s="15">
        <f t="shared" si="970"/>
        <v>0</v>
      </c>
      <c r="AB1731" s="14">
        <f t="shared" si="971"/>
        <v>0</v>
      </c>
      <c r="AC1731" s="12"/>
      <c r="AD1731" s="13"/>
      <c r="AE1731" s="12"/>
      <c r="AF1731" s="11"/>
      <c r="AG1731" s="11"/>
      <c r="AH1731" s="5" t="s">
        <v>0</v>
      </c>
      <c r="AI1731" s="4"/>
    </row>
    <row r="1732" spans="1:35" ht="15" customHeight="1" thickBot="1" x14ac:dyDescent="0.3">
      <c r="A1732" s="221"/>
      <c r="B1732" s="232" t="s">
        <v>271</v>
      </c>
      <c r="C1732" s="281"/>
      <c r="D1732" s="275">
        <v>43393</v>
      </c>
      <c r="E1732" s="276">
        <v>6.5</v>
      </c>
      <c r="F1732" s="277" t="s">
        <v>2</v>
      </c>
      <c r="G1732" s="227"/>
      <c r="H1732" s="227"/>
      <c r="I1732" s="227"/>
      <c r="J1732" s="227"/>
      <c r="K1732" s="317" t="s">
        <v>270</v>
      </c>
      <c r="L1732" s="26"/>
      <c r="M1732" s="44" t="s">
        <v>251</v>
      </c>
      <c r="N1732" s="23" t="str">
        <f t="shared" si="964"/>
        <v/>
      </c>
      <c r="O1732" s="23" t="str">
        <f t="shared" si="965"/>
        <v>◄</v>
      </c>
      <c r="P1732" s="24"/>
      <c r="Q1732" s="21"/>
      <c r="R1732" s="23" t="str">
        <f t="shared" si="966"/>
        <v/>
      </c>
      <c r="S1732" s="23" t="str">
        <f t="shared" si="967"/>
        <v>◄</v>
      </c>
      <c r="T1732" s="22"/>
      <c r="U1732" s="21"/>
      <c r="V1732" s="20"/>
      <c r="W1732" s="19"/>
      <c r="X1732" s="18">
        <f t="shared" si="968"/>
        <v>0</v>
      </c>
      <c r="Y1732" s="17">
        <f t="shared" si="969"/>
        <v>0</v>
      </c>
      <c r="Z1732" s="16"/>
      <c r="AA1732" s="15">
        <f t="shared" si="970"/>
        <v>0</v>
      </c>
      <c r="AB1732" s="14">
        <f t="shared" si="971"/>
        <v>0</v>
      </c>
      <c r="AC1732" s="12"/>
      <c r="AD1732" s="13"/>
      <c r="AE1732" s="12"/>
      <c r="AF1732" s="11"/>
      <c r="AG1732" s="11"/>
      <c r="AH1732" s="5" t="s">
        <v>0</v>
      </c>
      <c r="AI1732" s="4"/>
    </row>
    <row r="1733" spans="1:35" ht="15" customHeight="1" thickTop="1" thickBot="1" x14ac:dyDescent="0.25">
      <c r="A1733" s="214">
        <f>ROWS(A1734:A1737)-1</f>
        <v>3</v>
      </c>
      <c r="B1733" s="334" t="s">
        <v>269</v>
      </c>
      <c r="C1733" s="334"/>
      <c r="D1733" s="334"/>
      <c r="E1733" s="334"/>
      <c r="F1733" s="335"/>
      <c r="G1733" s="334"/>
      <c r="H1733" s="334"/>
      <c r="I1733" s="334"/>
      <c r="J1733" s="334"/>
      <c r="K1733" s="333"/>
      <c r="L1733" s="6">
        <v>43393</v>
      </c>
      <c r="M1733" s="34" t="s">
        <v>268</v>
      </c>
      <c r="N1733" s="23"/>
      <c r="O1733" s="33" t="str">
        <f>IF(COUNTIF(N1734:N1737,"?")&gt;0,"?",IF(AND(P1733="◄",Q1733="►"),"◄►",IF(P1733="◄","◄",IF(Q1733="►","►",""))))</f>
        <v>◄</v>
      </c>
      <c r="P1733" s="32" t="str">
        <f>IF(SUM(P1734:P1737)+1=ROWS(P1734:P1737)-COUNTIF(P1734:P1737,"-"),"","◄")</f>
        <v>◄</v>
      </c>
      <c r="Q1733" s="31" t="str">
        <f>IF(SUM(Q1734:Q1737)&gt;0,"►","")</f>
        <v/>
      </c>
      <c r="R1733" s="23"/>
      <c r="S1733" s="33" t="str">
        <f>IF(COUNTIF(R1734:R1737,"?")&gt;0,"?",IF(AND(T1733="◄",U1733="►"),"◄►",IF(T1733="◄","◄",IF(U1733="►","►",""))))</f>
        <v>◄</v>
      </c>
      <c r="T1733" s="32" t="str">
        <f>IF(SUM(T1734:T1737)+1=ROWS(T1734:T1737)-COUNTIF(T1734:T1737,"-"),"","◄")</f>
        <v>◄</v>
      </c>
      <c r="U1733" s="31" t="str">
        <f>IF(SUM(U1734:U1737)&gt;0,"►","")</f>
        <v/>
      </c>
      <c r="V1733" s="10">
        <f>ROWS(V1734:V1737)-1</f>
        <v>3</v>
      </c>
      <c r="W1733" s="30">
        <f>SUM(W1734:W1737)-W1737</f>
        <v>0</v>
      </c>
      <c r="X1733" s="29" t="s">
        <v>17</v>
      </c>
      <c r="Y1733" s="28"/>
      <c r="Z1733" s="30">
        <f>SUM(Z1734:Z1737)-Z1737</f>
        <v>0</v>
      </c>
      <c r="AA1733" s="29" t="s">
        <v>17</v>
      </c>
      <c r="AB1733" s="28"/>
      <c r="AC1733" s="12"/>
      <c r="AD1733" s="13"/>
      <c r="AE1733" s="12"/>
      <c r="AF1733" s="11"/>
      <c r="AG1733" s="11"/>
      <c r="AH1733" s="5" t="s">
        <v>0</v>
      </c>
      <c r="AI1733" s="4"/>
    </row>
    <row r="1734" spans="1:35" ht="41.4" customHeight="1" x14ac:dyDescent="0.25">
      <c r="A1734" s="221"/>
      <c r="B1734" s="405"/>
      <c r="C1734" s="274" t="s">
        <v>267</v>
      </c>
      <c r="D1734" s="275">
        <v>43393</v>
      </c>
      <c r="E1734" s="276">
        <v>3.9</v>
      </c>
      <c r="F1734" s="390" t="s">
        <v>114</v>
      </c>
      <c r="G1734" s="227"/>
      <c r="H1734" s="227"/>
      <c r="I1734" s="227"/>
      <c r="J1734" s="227"/>
      <c r="K1734" s="228" t="s">
        <v>266</v>
      </c>
      <c r="L1734" s="26"/>
      <c r="M1734" s="25"/>
      <c r="N1734" s="23" t="str">
        <f>IF(O1734="?","?","")</f>
        <v/>
      </c>
      <c r="O1734" s="23" t="str">
        <f>IF(AND(P1734="",Q1734&gt;0),"?",IF(P1734="","◄",IF(Q1734&gt;=1,"►","")))</f>
        <v>◄</v>
      </c>
      <c r="P1734" s="24"/>
      <c r="Q1734" s="21"/>
      <c r="R1734" s="23" t="str">
        <f>IF(S1734="?","?","")</f>
        <v/>
      </c>
      <c r="S1734" s="23" t="str">
        <f>IF(AND(T1734="",U1734&gt;0),"?",IF(T1734="","◄",IF(U1734&gt;=1,"►","")))</f>
        <v>◄</v>
      </c>
      <c r="T1734" s="22"/>
      <c r="U1734" s="21"/>
      <c r="V1734" s="20"/>
      <c r="W1734" s="19"/>
      <c r="X1734" s="18">
        <f t="shared" ref="X1734:Y1736" si="972">(P1734*W1734)</f>
        <v>0</v>
      </c>
      <c r="Y1734" s="17">
        <f t="shared" si="972"/>
        <v>0</v>
      </c>
      <c r="Z1734" s="16"/>
      <c r="AA1734" s="15">
        <f t="shared" ref="AA1734:AB1736" si="973">(T1734*Z1734)</f>
        <v>0</v>
      </c>
      <c r="AB1734" s="14">
        <f t="shared" si="973"/>
        <v>0</v>
      </c>
      <c r="AC1734" s="12"/>
      <c r="AD1734" s="13"/>
      <c r="AE1734" s="12"/>
      <c r="AF1734" s="11"/>
      <c r="AG1734" s="11"/>
      <c r="AH1734" s="5" t="s">
        <v>0</v>
      </c>
      <c r="AI1734" s="4"/>
    </row>
    <row r="1735" spans="1:35" ht="62.4" customHeight="1" x14ac:dyDescent="0.25">
      <c r="A1735" s="221"/>
      <c r="B1735" s="405"/>
      <c r="C1735" s="274">
        <v>4821</v>
      </c>
      <c r="D1735" s="275">
        <v>43393</v>
      </c>
      <c r="E1735" s="276">
        <v>3.9</v>
      </c>
      <c r="F1735" s="390" t="s">
        <v>114</v>
      </c>
      <c r="G1735" s="227"/>
      <c r="H1735" s="227"/>
      <c r="I1735" s="227"/>
      <c r="J1735" s="227"/>
      <c r="K1735" s="228" t="s">
        <v>265</v>
      </c>
      <c r="L1735" s="26"/>
      <c r="M1735" s="25"/>
      <c r="N1735" s="23" t="str">
        <f>IF(O1735="?","?","")</f>
        <v/>
      </c>
      <c r="O1735" s="23" t="str">
        <f>IF(AND(P1735="",Q1735&gt;0),"?",IF(P1735="","◄",IF(Q1735&gt;=1,"►","")))</f>
        <v>◄</v>
      </c>
      <c r="P1735" s="24"/>
      <c r="Q1735" s="21"/>
      <c r="R1735" s="23" t="str">
        <f>IF(S1735="?","?","")</f>
        <v/>
      </c>
      <c r="S1735" s="23" t="str">
        <f>IF(AND(T1735="",U1735&gt;0),"?",IF(T1735="","◄",IF(U1735&gt;=1,"►","")))</f>
        <v>◄</v>
      </c>
      <c r="T1735" s="22"/>
      <c r="U1735" s="21"/>
      <c r="V1735" s="20"/>
      <c r="W1735" s="19"/>
      <c r="X1735" s="18">
        <f t="shared" si="972"/>
        <v>0</v>
      </c>
      <c r="Y1735" s="17">
        <f t="shared" si="972"/>
        <v>0</v>
      </c>
      <c r="Z1735" s="16"/>
      <c r="AA1735" s="15">
        <f t="shared" si="973"/>
        <v>0</v>
      </c>
      <c r="AB1735" s="14">
        <f t="shared" si="973"/>
        <v>0</v>
      </c>
      <c r="AC1735" s="12"/>
      <c r="AD1735" s="13"/>
      <c r="AE1735" s="12"/>
      <c r="AF1735" s="11"/>
      <c r="AG1735" s="11"/>
      <c r="AH1735" s="5" t="s">
        <v>0</v>
      </c>
      <c r="AI1735" s="4"/>
    </row>
    <row r="1736" spans="1:35" ht="15" customHeight="1" thickBot="1" x14ac:dyDescent="0.3">
      <c r="A1736" s="221"/>
      <c r="B1736" s="240" t="s">
        <v>264</v>
      </c>
      <c r="C1736" s="281"/>
      <c r="D1736" s="275">
        <v>43393</v>
      </c>
      <c r="E1736" s="276">
        <v>7.8</v>
      </c>
      <c r="F1736" s="390" t="s">
        <v>114</v>
      </c>
      <c r="G1736" s="227"/>
      <c r="H1736" s="227"/>
      <c r="I1736" s="227"/>
      <c r="J1736" s="227"/>
      <c r="K1736" s="317" t="s">
        <v>263</v>
      </c>
      <c r="L1736" s="26"/>
      <c r="M1736" s="44" t="s">
        <v>262</v>
      </c>
      <c r="N1736" s="23" t="str">
        <f>IF(O1736="?","?","")</f>
        <v/>
      </c>
      <c r="O1736" s="23" t="str">
        <f>IF(AND(P1736="",Q1736&gt;0),"?",IF(P1736="","◄",IF(Q1736&gt;=1,"►","")))</f>
        <v>◄</v>
      </c>
      <c r="P1736" s="24"/>
      <c r="Q1736" s="21"/>
      <c r="R1736" s="23" t="str">
        <f>IF(S1736="?","?","")</f>
        <v/>
      </c>
      <c r="S1736" s="23" t="str">
        <f>IF(AND(T1736="",U1736&gt;0),"?",IF(T1736="","◄",IF(U1736&gt;=1,"►","")))</f>
        <v>◄</v>
      </c>
      <c r="T1736" s="22"/>
      <c r="U1736" s="21"/>
      <c r="V1736" s="20"/>
      <c r="W1736" s="19"/>
      <c r="X1736" s="18">
        <f t="shared" si="972"/>
        <v>0</v>
      </c>
      <c r="Y1736" s="17">
        <f t="shared" si="972"/>
        <v>0</v>
      </c>
      <c r="Z1736" s="16"/>
      <c r="AA1736" s="15">
        <f t="shared" si="973"/>
        <v>0</v>
      </c>
      <c r="AB1736" s="14">
        <f t="shared" si="973"/>
        <v>0</v>
      </c>
      <c r="AC1736" s="12"/>
      <c r="AD1736" s="13"/>
      <c r="AE1736" s="12"/>
      <c r="AF1736" s="11"/>
      <c r="AG1736" s="11"/>
      <c r="AH1736" s="5" t="s">
        <v>0</v>
      </c>
      <c r="AI1736" s="4"/>
    </row>
    <row r="1737" spans="1:35" ht="15" customHeight="1" thickTop="1" thickBot="1" x14ac:dyDescent="0.25">
      <c r="A1737" s="214">
        <f>ROWS(A1738:A1744)-1</f>
        <v>6</v>
      </c>
      <c r="B1737" s="334" t="s">
        <v>261</v>
      </c>
      <c r="C1737" s="334"/>
      <c r="D1737" s="334"/>
      <c r="E1737" s="334"/>
      <c r="F1737" s="335"/>
      <c r="G1737" s="334"/>
      <c r="H1737" s="334"/>
      <c r="I1737" s="334"/>
      <c r="J1737" s="334"/>
      <c r="K1737" s="333"/>
      <c r="L1737" s="6">
        <v>43393</v>
      </c>
      <c r="M1737" s="34" t="s">
        <v>260</v>
      </c>
      <c r="N1737" s="23"/>
      <c r="O1737" s="33" t="str">
        <f>IF(COUNTIF(N1738:N1744,"?")&gt;0,"?",IF(AND(P1737="◄",Q1737="►"),"◄►",IF(P1737="◄","◄",IF(Q1737="►","►",""))))</f>
        <v>◄</v>
      </c>
      <c r="P1737" s="32" t="str">
        <f>IF(SUM(P1738:P1744)+1=ROWS(P1738:P1744)-COUNTIF(P1738:P1744,"-"),"","◄")</f>
        <v>◄</v>
      </c>
      <c r="Q1737" s="31" t="str">
        <f>IF(SUM(Q1738:Q1744)&gt;0,"►","")</f>
        <v/>
      </c>
      <c r="R1737" s="23"/>
      <c r="S1737" s="33" t="str">
        <f>IF(COUNTIF(R1738:R1744,"?")&gt;0,"?",IF(AND(T1737="◄",U1737="►"),"◄►",IF(T1737="◄","◄",IF(U1737="►","►",""))))</f>
        <v>◄</v>
      </c>
      <c r="T1737" s="32" t="str">
        <f>IF(SUM(T1738:T1744)+1=ROWS(T1738:T1744)-COUNTIF(T1738:T1744,"-"),"","◄")</f>
        <v>◄</v>
      </c>
      <c r="U1737" s="31" t="str">
        <f>IF(SUM(U1738:U1744)&gt;0,"►","")</f>
        <v/>
      </c>
      <c r="V1737" s="10">
        <f>ROWS(V1738:V1744)-1</f>
        <v>6</v>
      </c>
      <c r="W1737" s="30">
        <f>SUM(W1738:W1744)-W1744</f>
        <v>0</v>
      </c>
      <c r="X1737" s="29" t="s">
        <v>17</v>
      </c>
      <c r="Y1737" s="28"/>
      <c r="Z1737" s="30">
        <f>SUM(Z1738:Z1744)-Z1744</f>
        <v>0</v>
      </c>
      <c r="AA1737" s="29" t="s">
        <v>17</v>
      </c>
      <c r="AB1737" s="28"/>
      <c r="AC1737" s="12"/>
      <c r="AD1737" s="13"/>
      <c r="AE1737" s="12"/>
      <c r="AF1737" s="11"/>
      <c r="AG1737" s="11"/>
      <c r="AH1737" s="5" t="s">
        <v>0</v>
      </c>
      <c r="AI1737" s="4"/>
    </row>
    <row r="1738" spans="1:35" ht="15" customHeight="1" x14ac:dyDescent="0.25">
      <c r="A1738" s="221"/>
      <c r="B1738" s="405"/>
      <c r="C1738" s="274" t="s">
        <v>259</v>
      </c>
      <c r="D1738" s="275">
        <v>43393</v>
      </c>
      <c r="E1738" s="276">
        <v>1.68</v>
      </c>
      <c r="F1738" s="277" t="s">
        <v>21</v>
      </c>
      <c r="G1738" s="227"/>
      <c r="H1738" s="227"/>
      <c r="I1738" s="227"/>
      <c r="J1738" s="227"/>
      <c r="K1738" s="315" t="s">
        <v>258</v>
      </c>
      <c r="L1738" s="26"/>
      <c r="M1738" s="25"/>
      <c r="N1738" s="23" t="str">
        <f t="shared" ref="N1738:N1743" si="974">IF(O1738="?","?","")</f>
        <v/>
      </c>
      <c r="O1738" s="23" t="str">
        <f t="shared" ref="O1738:O1743" si="975">IF(AND(P1738="",Q1738&gt;0),"?",IF(P1738="","◄",IF(Q1738&gt;=1,"►","")))</f>
        <v>◄</v>
      </c>
      <c r="P1738" s="24"/>
      <c r="Q1738" s="21"/>
      <c r="R1738" s="23" t="str">
        <f t="shared" ref="R1738:R1743" si="976">IF(S1738="?","?","")</f>
        <v/>
      </c>
      <c r="S1738" s="23" t="str">
        <f t="shared" ref="S1738:S1743" si="977">IF(AND(T1738="",U1738&gt;0),"?",IF(T1738="","◄",IF(U1738&gt;=1,"►","")))</f>
        <v>◄</v>
      </c>
      <c r="T1738" s="22"/>
      <c r="U1738" s="21"/>
      <c r="V1738" s="20"/>
      <c r="W1738" s="19"/>
      <c r="X1738" s="18">
        <f t="shared" ref="X1738:Y1743" si="978">(P1738*W1738)</f>
        <v>0</v>
      </c>
      <c r="Y1738" s="17">
        <f t="shared" si="978"/>
        <v>0</v>
      </c>
      <c r="Z1738" s="16"/>
      <c r="AA1738" s="15">
        <f t="shared" ref="AA1738:AB1743" si="979">(T1738*Z1738)</f>
        <v>0</v>
      </c>
      <c r="AB1738" s="14">
        <f t="shared" si="979"/>
        <v>0</v>
      </c>
      <c r="AC1738" s="12"/>
      <c r="AD1738" s="13"/>
      <c r="AE1738" s="12"/>
      <c r="AF1738" s="11"/>
      <c r="AG1738" s="11"/>
      <c r="AH1738" s="5" t="s">
        <v>0</v>
      </c>
      <c r="AI1738" s="4"/>
    </row>
    <row r="1739" spans="1:35" ht="15" customHeight="1" x14ac:dyDescent="0.25">
      <c r="A1739" s="221"/>
      <c r="B1739" s="405"/>
      <c r="C1739" s="274">
        <v>4823</v>
      </c>
      <c r="D1739" s="275">
        <v>43393</v>
      </c>
      <c r="E1739" s="276">
        <v>1.68</v>
      </c>
      <c r="F1739" s="277" t="s">
        <v>21</v>
      </c>
      <c r="G1739" s="227"/>
      <c r="H1739" s="227"/>
      <c r="I1739" s="227"/>
      <c r="J1739" s="227"/>
      <c r="K1739" s="315" t="s">
        <v>257</v>
      </c>
      <c r="L1739" s="26"/>
      <c r="M1739" s="25"/>
      <c r="N1739" s="23" t="str">
        <f t="shared" si="974"/>
        <v/>
      </c>
      <c r="O1739" s="23" t="str">
        <f t="shared" si="975"/>
        <v>◄</v>
      </c>
      <c r="P1739" s="24"/>
      <c r="Q1739" s="21"/>
      <c r="R1739" s="23" t="str">
        <f t="shared" si="976"/>
        <v/>
      </c>
      <c r="S1739" s="23" t="str">
        <f t="shared" si="977"/>
        <v>◄</v>
      </c>
      <c r="T1739" s="22"/>
      <c r="U1739" s="21"/>
      <c r="V1739" s="20"/>
      <c r="W1739" s="19"/>
      <c r="X1739" s="18">
        <f t="shared" si="978"/>
        <v>0</v>
      </c>
      <c r="Y1739" s="17">
        <f t="shared" si="978"/>
        <v>0</v>
      </c>
      <c r="Z1739" s="16"/>
      <c r="AA1739" s="15">
        <f t="shared" si="979"/>
        <v>0</v>
      </c>
      <c r="AB1739" s="14">
        <f t="shared" si="979"/>
        <v>0</v>
      </c>
      <c r="AC1739" s="12"/>
      <c r="AD1739" s="13"/>
      <c r="AE1739" s="12"/>
      <c r="AF1739" s="11"/>
      <c r="AG1739" s="11"/>
      <c r="AH1739" s="5" t="s">
        <v>0</v>
      </c>
      <c r="AI1739" s="4"/>
    </row>
    <row r="1740" spans="1:35" ht="15" customHeight="1" x14ac:dyDescent="0.25">
      <c r="A1740" s="221"/>
      <c r="B1740" s="405"/>
      <c r="C1740" s="274">
        <v>4824</v>
      </c>
      <c r="D1740" s="275">
        <v>43393</v>
      </c>
      <c r="E1740" s="276">
        <v>1.68</v>
      </c>
      <c r="F1740" s="277" t="s">
        <v>21</v>
      </c>
      <c r="G1740" s="227"/>
      <c r="H1740" s="227"/>
      <c r="I1740" s="227"/>
      <c r="J1740" s="227"/>
      <c r="K1740" s="315" t="s">
        <v>256</v>
      </c>
      <c r="L1740" s="26"/>
      <c r="M1740" s="25"/>
      <c r="N1740" s="23" t="str">
        <f t="shared" si="974"/>
        <v/>
      </c>
      <c r="O1740" s="23" t="str">
        <f t="shared" si="975"/>
        <v>◄</v>
      </c>
      <c r="P1740" s="24"/>
      <c r="Q1740" s="21"/>
      <c r="R1740" s="23" t="str">
        <f t="shared" si="976"/>
        <v/>
      </c>
      <c r="S1740" s="23" t="str">
        <f t="shared" si="977"/>
        <v>◄</v>
      </c>
      <c r="T1740" s="22"/>
      <c r="U1740" s="21"/>
      <c r="V1740" s="20"/>
      <c r="W1740" s="19"/>
      <c r="X1740" s="18">
        <f t="shared" si="978"/>
        <v>0</v>
      </c>
      <c r="Y1740" s="17">
        <f t="shared" si="978"/>
        <v>0</v>
      </c>
      <c r="Z1740" s="16"/>
      <c r="AA1740" s="15">
        <f t="shared" si="979"/>
        <v>0</v>
      </c>
      <c r="AB1740" s="14">
        <f t="shared" si="979"/>
        <v>0</v>
      </c>
      <c r="AC1740" s="12"/>
      <c r="AD1740" s="13"/>
      <c r="AE1740" s="12"/>
      <c r="AF1740" s="11"/>
      <c r="AG1740" s="11"/>
      <c r="AH1740" s="5" t="s">
        <v>0</v>
      </c>
      <c r="AI1740" s="4"/>
    </row>
    <row r="1741" spans="1:35" ht="15" customHeight="1" x14ac:dyDescent="0.25">
      <c r="A1741" s="221"/>
      <c r="B1741" s="405"/>
      <c r="C1741" s="274">
        <v>4825</v>
      </c>
      <c r="D1741" s="275">
        <v>43393</v>
      </c>
      <c r="E1741" s="276">
        <v>1.68</v>
      </c>
      <c r="F1741" s="277" t="s">
        <v>21</v>
      </c>
      <c r="G1741" s="227"/>
      <c r="H1741" s="227"/>
      <c r="I1741" s="227"/>
      <c r="J1741" s="227"/>
      <c r="K1741" s="315" t="s">
        <v>255</v>
      </c>
      <c r="L1741" s="26"/>
      <c r="M1741" s="25"/>
      <c r="N1741" s="23" t="str">
        <f t="shared" si="974"/>
        <v/>
      </c>
      <c r="O1741" s="23" t="str">
        <f t="shared" si="975"/>
        <v>◄</v>
      </c>
      <c r="P1741" s="24"/>
      <c r="Q1741" s="21"/>
      <c r="R1741" s="23" t="str">
        <f t="shared" si="976"/>
        <v/>
      </c>
      <c r="S1741" s="23" t="str">
        <f t="shared" si="977"/>
        <v>◄</v>
      </c>
      <c r="T1741" s="22"/>
      <c r="U1741" s="21"/>
      <c r="V1741" s="20"/>
      <c r="W1741" s="19"/>
      <c r="X1741" s="18">
        <f t="shared" si="978"/>
        <v>0</v>
      </c>
      <c r="Y1741" s="17">
        <f t="shared" si="978"/>
        <v>0</v>
      </c>
      <c r="Z1741" s="16"/>
      <c r="AA1741" s="15">
        <f t="shared" si="979"/>
        <v>0</v>
      </c>
      <c r="AB1741" s="14">
        <f t="shared" si="979"/>
        <v>0</v>
      </c>
      <c r="AC1741" s="12"/>
      <c r="AD1741" s="13"/>
      <c r="AE1741" s="12"/>
      <c r="AF1741" s="11"/>
      <c r="AG1741" s="11"/>
      <c r="AH1741" s="5" t="s">
        <v>0</v>
      </c>
      <c r="AI1741" s="4"/>
    </row>
    <row r="1742" spans="1:35" ht="15" customHeight="1" x14ac:dyDescent="0.25">
      <c r="A1742" s="221"/>
      <c r="B1742" s="405"/>
      <c r="C1742" s="274">
        <v>4826</v>
      </c>
      <c r="D1742" s="275">
        <v>43393</v>
      </c>
      <c r="E1742" s="276">
        <v>1.68</v>
      </c>
      <c r="F1742" s="277" t="s">
        <v>21</v>
      </c>
      <c r="G1742" s="227"/>
      <c r="H1742" s="227"/>
      <c r="I1742" s="227"/>
      <c r="J1742" s="227"/>
      <c r="K1742" s="315" t="s">
        <v>254</v>
      </c>
      <c r="L1742" s="26"/>
      <c r="M1742" s="25"/>
      <c r="N1742" s="23" t="str">
        <f t="shared" si="974"/>
        <v/>
      </c>
      <c r="O1742" s="23" t="str">
        <f t="shared" si="975"/>
        <v>◄</v>
      </c>
      <c r="P1742" s="24"/>
      <c r="Q1742" s="21"/>
      <c r="R1742" s="23" t="str">
        <f t="shared" si="976"/>
        <v/>
      </c>
      <c r="S1742" s="23" t="str">
        <f t="shared" si="977"/>
        <v>◄</v>
      </c>
      <c r="T1742" s="22"/>
      <c r="U1742" s="21"/>
      <c r="V1742" s="20"/>
      <c r="W1742" s="19"/>
      <c r="X1742" s="18">
        <f t="shared" si="978"/>
        <v>0</v>
      </c>
      <c r="Y1742" s="17">
        <f t="shared" si="978"/>
        <v>0</v>
      </c>
      <c r="Z1742" s="16"/>
      <c r="AA1742" s="15">
        <f t="shared" si="979"/>
        <v>0</v>
      </c>
      <c r="AB1742" s="14">
        <f t="shared" si="979"/>
        <v>0</v>
      </c>
      <c r="AC1742" s="12"/>
      <c r="AD1742" s="13"/>
      <c r="AE1742" s="12"/>
      <c r="AF1742" s="11"/>
      <c r="AG1742" s="11"/>
      <c r="AH1742" s="5" t="s">
        <v>0</v>
      </c>
      <c r="AI1742" s="4"/>
    </row>
    <row r="1743" spans="1:35" ht="15" customHeight="1" thickBot="1" x14ac:dyDescent="0.3">
      <c r="A1743" s="221"/>
      <c r="B1743" s="232" t="s">
        <v>253</v>
      </c>
      <c r="C1743" s="281"/>
      <c r="D1743" s="275">
        <v>43393</v>
      </c>
      <c r="E1743" s="276">
        <v>8.4</v>
      </c>
      <c r="F1743" s="277" t="s">
        <v>21</v>
      </c>
      <c r="G1743" s="227"/>
      <c r="H1743" s="227"/>
      <c r="I1743" s="227"/>
      <c r="J1743" s="227"/>
      <c r="K1743" s="317" t="s">
        <v>252</v>
      </c>
      <c r="L1743" s="26"/>
      <c r="M1743" s="44" t="s">
        <v>251</v>
      </c>
      <c r="N1743" s="23" t="str">
        <f t="shared" si="974"/>
        <v/>
      </c>
      <c r="O1743" s="23" t="str">
        <f t="shared" si="975"/>
        <v>◄</v>
      </c>
      <c r="P1743" s="24"/>
      <c r="Q1743" s="21"/>
      <c r="R1743" s="23" t="str">
        <f t="shared" si="976"/>
        <v/>
      </c>
      <c r="S1743" s="23" t="str">
        <f t="shared" si="977"/>
        <v>◄</v>
      </c>
      <c r="T1743" s="22"/>
      <c r="U1743" s="21"/>
      <c r="V1743" s="20"/>
      <c r="W1743" s="19"/>
      <c r="X1743" s="18">
        <f t="shared" si="978"/>
        <v>0</v>
      </c>
      <c r="Y1743" s="17">
        <f t="shared" si="978"/>
        <v>0</v>
      </c>
      <c r="Z1743" s="16"/>
      <c r="AA1743" s="15">
        <f t="shared" si="979"/>
        <v>0</v>
      </c>
      <c r="AB1743" s="14">
        <f t="shared" si="979"/>
        <v>0</v>
      </c>
      <c r="AC1743" s="12"/>
      <c r="AD1743" s="13"/>
      <c r="AE1743" s="12"/>
      <c r="AF1743" s="11"/>
      <c r="AG1743" s="11"/>
      <c r="AH1743" s="5" t="s">
        <v>0</v>
      </c>
      <c r="AI1743" s="4"/>
    </row>
    <row r="1744" spans="1:35" ht="15" customHeight="1" thickTop="1" thickBot="1" x14ac:dyDescent="0.25">
      <c r="A1744" s="214">
        <f>ROWS(A1745:A1749)-1</f>
        <v>4</v>
      </c>
      <c r="B1744" s="334" t="s">
        <v>250</v>
      </c>
      <c r="C1744" s="334"/>
      <c r="D1744" s="334"/>
      <c r="E1744" s="334"/>
      <c r="F1744" s="335"/>
      <c r="G1744" s="334"/>
      <c r="H1744" s="334"/>
      <c r="I1744" s="334"/>
      <c r="J1744" s="334"/>
      <c r="K1744" s="333"/>
      <c r="L1744" s="6">
        <v>43393</v>
      </c>
      <c r="M1744" s="34" t="s">
        <v>243</v>
      </c>
      <c r="N1744" s="23"/>
      <c r="O1744" s="33" t="str">
        <f>IF(COUNTIF(N1745:N1749,"?")&gt;0,"?",IF(AND(P1744="◄",Q1744="►"),"◄►",IF(P1744="◄","◄",IF(Q1744="►","►",""))))</f>
        <v>◄</v>
      </c>
      <c r="P1744" s="32" t="str">
        <f>IF(SUM(P1745:P1749)+1=ROWS(P1745:P1749)-COUNTIF(P1745:P1749,"-"),"","◄")</f>
        <v>◄</v>
      </c>
      <c r="Q1744" s="31" t="str">
        <f>IF(SUM(Q1745:Q1749)&gt;0,"►","")</f>
        <v/>
      </c>
      <c r="R1744" s="23"/>
      <c r="S1744" s="33" t="str">
        <f>IF(COUNTIF(R1745:R1749,"?")&gt;0,"?",IF(AND(T1744="◄",U1744="►"),"◄►",IF(T1744="◄","◄",IF(U1744="►","►",""))))</f>
        <v>◄</v>
      </c>
      <c r="T1744" s="32" t="str">
        <f>IF(SUM(T1745:T1749)+1=ROWS(T1745:T1749)-COUNTIF(T1745:T1749,"-"),"","◄")</f>
        <v>◄</v>
      </c>
      <c r="U1744" s="31" t="str">
        <f>IF(SUM(U1745:U1749)&gt;0,"►","")</f>
        <v/>
      </c>
      <c r="V1744" s="10">
        <f>ROWS(V1745:V1749)-1</f>
        <v>4</v>
      </c>
      <c r="W1744" s="30">
        <f>SUM(W1745:W1749)-W1749</f>
        <v>0</v>
      </c>
      <c r="X1744" s="29" t="s">
        <v>17</v>
      </c>
      <c r="Y1744" s="28"/>
      <c r="Z1744" s="30">
        <f>SUM(Z1745:Z1749)-Z1749</f>
        <v>0</v>
      </c>
      <c r="AA1744" s="29" t="s">
        <v>17</v>
      </c>
      <c r="AB1744" s="28"/>
      <c r="AC1744" s="12"/>
      <c r="AD1744" s="13"/>
      <c r="AE1744" s="12"/>
      <c r="AF1744" s="11"/>
      <c r="AG1744" s="11"/>
      <c r="AH1744" s="5" t="s">
        <v>0</v>
      </c>
      <c r="AI1744" s="4"/>
    </row>
    <row r="1745" spans="1:35" ht="15" customHeight="1" x14ac:dyDescent="0.25">
      <c r="A1745" s="221"/>
      <c r="B1745" s="405"/>
      <c r="C1745" s="274" t="s">
        <v>247</v>
      </c>
      <c r="D1745" s="275">
        <v>43393</v>
      </c>
      <c r="E1745" s="276">
        <v>0.84</v>
      </c>
      <c r="F1745" s="277" t="s">
        <v>13</v>
      </c>
      <c r="G1745" s="227"/>
      <c r="H1745" s="227"/>
      <c r="I1745" s="227"/>
      <c r="J1745" s="227"/>
      <c r="K1745" s="323" t="s">
        <v>8</v>
      </c>
      <c r="L1745" s="26"/>
      <c r="M1745" s="25"/>
      <c r="N1745" s="23" t="str">
        <f>IF(O1745="?","?","")</f>
        <v/>
      </c>
      <c r="O1745" s="23" t="str">
        <f>IF(AND(P1745="",Q1745&gt;0),"?",IF(P1745="","◄",IF(Q1745&gt;=1,"►","")))</f>
        <v>◄</v>
      </c>
      <c r="P1745" s="24"/>
      <c r="Q1745" s="21"/>
      <c r="R1745" s="23" t="str">
        <f>IF(S1745="?","?","")</f>
        <v/>
      </c>
      <c r="S1745" s="23" t="str">
        <f>IF(AND(T1745="",U1745&gt;0),"?",IF(T1745="","◄",IF(U1745&gt;=1,"►","")))</f>
        <v>◄</v>
      </c>
      <c r="T1745" s="22"/>
      <c r="U1745" s="21"/>
      <c r="V1745" s="20"/>
      <c r="W1745" s="19"/>
      <c r="X1745" s="18">
        <f t="shared" ref="X1745:Y1748" si="980">(P1745*W1745)</f>
        <v>0</v>
      </c>
      <c r="Y1745" s="17">
        <f t="shared" si="980"/>
        <v>0</v>
      </c>
      <c r="Z1745" s="16"/>
      <c r="AA1745" s="15">
        <f t="shared" ref="AA1745:AB1748" si="981">(T1745*Z1745)</f>
        <v>0</v>
      </c>
      <c r="AB1745" s="14">
        <f t="shared" si="981"/>
        <v>0</v>
      </c>
      <c r="AC1745" s="12"/>
      <c r="AD1745" s="13"/>
      <c r="AE1745" s="12"/>
      <c r="AF1745" s="11"/>
      <c r="AG1745" s="11"/>
      <c r="AH1745" s="5" t="s">
        <v>0</v>
      </c>
      <c r="AI1745" s="4"/>
    </row>
    <row r="1746" spans="1:35" ht="15" customHeight="1" x14ac:dyDescent="0.25">
      <c r="A1746" s="221"/>
      <c r="B1746" s="405"/>
      <c r="C1746" s="281" t="s">
        <v>249</v>
      </c>
      <c r="D1746" s="275">
        <v>43393</v>
      </c>
      <c r="E1746" s="276">
        <v>0.84</v>
      </c>
      <c r="F1746" s="277" t="s">
        <v>13</v>
      </c>
      <c r="G1746" s="227"/>
      <c r="H1746" s="227"/>
      <c r="I1746" s="227"/>
      <c r="J1746" s="274" t="s">
        <v>247</v>
      </c>
      <c r="K1746" s="323" t="s">
        <v>181</v>
      </c>
      <c r="L1746" s="26"/>
      <c r="M1746" s="25"/>
      <c r="N1746" s="23" t="str">
        <f>IF(O1746="?","?","")</f>
        <v/>
      </c>
      <c r="O1746" s="23" t="str">
        <f>IF(AND(P1746="",Q1746&gt;0),"?",IF(P1746="","◄",IF(Q1746&gt;=1,"►","")))</f>
        <v>◄</v>
      </c>
      <c r="P1746" s="24"/>
      <c r="Q1746" s="21"/>
      <c r="R1746" s="23" t="str">
        <f>IF(S1746="?","?","")</f>
        <v/>
      </c>
      <c r="S1746" s="23" t="str">
        <f>IF(AND(T1746="",U1746&gt;0),"?",IF(T1746="","◄",IF(U1746&gt;=1,"►","")))</f>
        <v>◄</v>
      </c>
      <c r="T1746" s="22"/>
      <c r="U1746" s="21"/>
      <c r="V1746" s="20"/>
      <c r="W1746" s="19"/>
      <c r="X1746" s="18">
        <f t="shared" si="980"/>
        <v>0</v>
      </c>
      <c r="Y1746" s="17">
        <f t="shared" si="980"/>
        <v>0</v>
      </c>
      <c r="Z1746" s="16"/>
      <c r="AA1746" s="15">
        <f t="shared" si="981"/>
        <v>0</v>
      </c>
      <c r="AB1746" s="14">
        <f t="shared" si="981"/>
        <v>0</v>
      </c>
      <c r="AC1746" s="12"/>
      <c r="AD1746" s="13"/>
      <c r="AE1746" s="12"/>
      <c r="AF1746" s="11"/>
      <c r="AG1746" s="11"/>
      <c r="AH1746" s="5" t="s">
        <v>0</v>
      </c>
      <c r="AI1746" s="4"/>
    </row>
    <row r="1747" spans="1:35" ht="15" customHeight="1" x14ac:dyDescent="0.25">
      <c r="A1747" s="221"/>
      <c r="B1747" s="405"/>
      <c r="C1747" s="281" t="s">
        <v>248</v>
      </c>
      <c r="D1747" s="275">
        <v>43393</v>
      </c>
      <c r="E1747" s="276">
        <v>0.84</v>
      </c>
      <c r="F1747" s="277" t="s">
        <v>13</v>
      </c>
      <c r="G1747" s="227"/>
      <c r="H1747" s="227"/>
      <c r="I1747" s="227"/>
      <c r="J1747" s="274" t="s">
        <v>247</v>
      </c>
      <c r="K1747" s="323" t="s">
        <v>239</v>
      </c>
      <c r="L1747" s="26"/>
      <c r="M1747" s="25"/>
      <c r="N1747" s="23" t="str">
        <f>IF(O1747="?","?","")</f>
        <v/>
      </c>
      <c r="O1747" s="23" t="str">
        <f>IF(AND(P1747="",Q1747&gt;0),"?",IF(P1747="","◄",IF(Q1747&gt;=1,"►","")))</f>
        <v>◄</v>
      </c>
      <c r="P1747" s="24"/>
      <c r="Q1747" s="21"/>
      <c r="R1747" s="23" t="str">
        <f>IF(S1747="?","?","")</f>
        <v/>
      </c>
      <c r="S1747" s="23" t="str">
        <f>IF(AND(T1747="",U1747&gt;0),"?",IF(T1747="","◄",IF(U1747&gt;=1,"►","")))</f>
        <v>◄</v>
      </c>
      <c r="T1747" s="22"/>
      <c r="U1747" s="21"/>
      <c r="V1747" s="20"/>
      <c r="W1747" s="19"/>
      <c r="X1747" s="18">
        <f t="shared" si="980"/>
        <v>0</v>
      </c>
      <c r="Y1747" s="17">
        <f t="shared" si="980"/>
        <v>0</v>
      </c>
      <c r="Z1747" s="16"/>
      <c r="AA1747" s="15">
        <f t="shared" si="981"/>
        <v>0</v>
      </c>
      <c r="AB1747" s="14">
        <f t="shared" si="981"/>
        <v>0</v>
      </c>
      <c r="AC1747" s="12"/>
      <c r="AD1747" s="13"/>
      <c r="AE1747" s="12"/>
      <c r="AF1747" s="11"/>
      <c r="AG1747" s="11"/>
      <c r="AH1747" s="5" t="s">
        <v>0</v>
      </c>
      <c r="AI1747" s="4"/>
    </row>
    <row r="1748" spans="1:35" ht="15" customHeight="1" thickBot="1" x14ac:dyDescent="0.3">
      <c r="A1748" s="221"/>
      <c r="B1748" s="232" t="s">
        <v>246</v>
      </c>
      <c r="C1748" s="281"/>
      <c r="D1748" s="275">
        <v>43393</v>
      </c>
      <c r="E1748" s="276">
        <v>8.4</v>
      </c>
      <c r="F1748" s="277" t="s">
        <v>13</v>
      </c>
      <c r="G1748" s="227"/>
      <c r="H1748" s="227"/>
      <c r="I1748" s="227"/>
      <c r="J1748" s="227"/>
      <c r="K1748" s="317" t="s">
        <v>245</v>
      </c>
      <c r="L1748" s="26"/>
      <c r="M1748" s="25"/>
      <c r="N1748" s="23" t="str">
        <f>IF(O1748="?","?","")</f>
        <v/>
      </c>
      <c r="O1748" s="23" t="str">
        <f>IF(AND(P1748="",Q1748&gt;0),"?",IF(P1748="","◄",IF(Q1748&gt;=1,"►","")))</f>
        <v>◄</v>
      </c>
      <c r="P1748" s="24"/>
      <c r="Q1748" s="21"/>
      <c r="R1748" s="23" t="str">
        <f>IF(S1748="?","?","")</f>
        <v/>
      </c>
      <c r="S1748" s="23" t="str">
        <f>IF(AND(T1748="",U1748&gt;0),"?",IF(T1748="","◄",IF(U1748&gt;=1,"►","")))</f>
        <v>◄</v>
      </c>
      <c r="T1748" s="22"/>
      <c r="U1748" s="21"/>
      <c r="V1748" s="20"/>
      <c r="W1748" s="19"/>
      <c r="X1748" s="18">
        <f t="shared" si="980"/>
        <v>0</v>
      </c>
      <c r="Y1748" s="17">
        <f t="shared" si="980"/>
        <v>0</v>
      </c>
      <c r="Z1748" s="16"/>
      <c r="AA1748" s="15">
        <f t="shared" si="981"/>
        <v>0</v>
      </c>
      <c r="AB1748" s="14">
        <f t="shared" si="981"/>
        <v>0</v>
      </c>
      <c r="AC1748" s="12"/>
      <c r="AD1748" s="13"/>
      <c r="AE1748" s="12"/>
      <c r="AF1748" s="11"/>
      <c r="AG1748" s="11"/>
      <c r="AH1748" s="5" t="s">
        <v>0</v>
      </c>
      <c r="AI1748" s="4"/>
    </row>
    <row r="1749" spans="1:35" ht="15" customHeight="1" thickTop="1" thickBot="1" x14ac:dyDescent="0.25">
      <c r="A1749" s="214">
        <f>ROWS(A1750:A1754)-1</f>
        <v>4</v>
      </c>
      <c r="B1749" s="334" t="s">
        <v>244</v>
      </c>
      <c r="C1749" s="334"/>
      <c r="D1749" s="334"/>
      <c r="E1749" s="334"/>
      <c r="F1749" s="335"/>
      <c r="G1749" s="334"/>
      <c r="H1749" s="334"/>
      <c r="I1749" s="334"/>
      <c r="J1749" s="334"/>
      <c r="K1749" s="333"/>
      <c r="L1749" s="6">
        <v>43393</v>
      </c>
      <c r="M1749" s="34" t="s">
        <v>243</v>
      </c>
      <c r="N1749" s="23"/>
      <c r="O1749" s="33" t="str">
        <f>IF(COUNTIF(N1750:N1754,"?")&gt;0,"?",IF(AND(P1749="◄",Q1749="►"),"◄►",IF(P1749="◄","◄",IF(Q1749="►","►",""))))</f>
        <v>◄</v>
      </c>
      <c r="P1749" s="32" t="str">
        <f>IF(SUM(P1750:P1754)+1=ROWS(P1750:P1754)-COUNTIF(P1750:P1754,"-"),"","◄")</f>
        <v>◄</v>
      </c>
      <c r="Q1749" s="31" t="str">
        <f>IF(SUM(Q1750:Q1754)&gt;0,"►","")</f>
        <v/>
      </c>
      <c r="R1749" s="23"/>
      <c r="S1749" s="33" t="str">
        <f>IF(COUNTIF(R1750:R1754,"?")&gt;0,"?",IF(AND(T1749="◄",U1749="►"),"◄►",IF(T1749="◄","◄",IF(U1749="►","►",""))))</f>
        <v>◄</v>
      </c>
      <c r="T1749" s="32" t="str">
        <f>IF(SUM(T1750:T1754)+1=ROWS(T1750:T1754)-COUNTIF(T1750:T1754,"-"),"","◄")</f>
        <v>◄</v>
      </c>
      <c r="U1749" s="31" t="str">
        <f>IF(SUM(U1750:U1754)&gt;0,"►","")</f>
        <v/>
      </c>
      <c r="V1749" s="10">
        <f>ROWS(V1750:V1754)-1</f>
        <v>4</v>
      </c>
      <c r="W1749" s="30">
        <f>SUM(W1750:W1754)-W1754</f>
        <v>0</v>
      </c>
      <c r="X1749" s="29" t="s">
        <v>17</v>
      </c>
      <c r="Y1749" s="28"/>
      <c r="Z1749" s="30">
        <f>SUM(Z1750:Z1754)-Z1754</f>
        <v>0</v>
      </c>
      <c r="AA1749" s="29" t="s">
        <v>17</v>
      </c>
      <c r="AB1749" s="28"/>
      <c r="AC1749" s="12"/>
      <c r="AD1749" s="13"/>
      <c r="AE1749" s="12"/>
      <c r="AF1749" s="11"/>
      <c r="AG1749" s="11"/>
      <c r="AH1749" s="5" t="s">
        <v>0</v>
      </c>
      <c r="AI1749" s="4"/>
    </row>
    <row r="1750" spans="1:35" ht="15" customHeight="1" x14ac:dyDescent="0.25">
      <c r="A1750" s="221"/>
      <c r="B1750" s="405"/>
      <c r="C1750" s="274">
        <v>4828</v>
      </c>
      <c r="D1750" s="275">
        <v>43393</v>
      </c>
      <c r="E1750" s="276">
        <v>1.3</v>
      </c>
      <c r="F1750" s="277" t="s">
        <v>2</v>
      </c>
      <c r="G1750" s="227"/>
      <c r="H1750" s="227"/>
      <c r="I1750" s="227"/>
      <c r="J1750" s="227"/>
      <c r="K1750" s="323" t="s">
        <v>8</v>
      </c>
      <c r="L1750" s="26"/>
      <c r="M1750" s="25"/>
      <c r="N1750" s="23" t="str">
        <f>IF(O1750="?","?","")</f>
        <v/>
      </c>
      <c r="O1750" s="23" t="str">
        <f>IF(AND(P1750="",Q1750&gt;0),"?",IF(P1750="","◄",IF(Q1750&gt;=1,"►","")))</f>
        <v>◄</v>
      </c>
      <c r="P1750" s="24"/>
      <c r="Q1750" s="21"/>
      <c r="R1750" s="23" t="str">
        <f>IF(S1750="?","?","")</f>
        <v/>
      </c>
      <c r="S1750" s="23" t="str">
        <f>IF(AND(T1750="",U1750&gt;0),"?",IF(T1750="","◄",IF(U1750&gt;=1,"►","")))</f>
        <v>◄</v>
      </c>
      <c r="T1750" s="22"/>
      <c r="U1750" s="21"/>
      <c r="V1750" s="20"/>
      <c r="W1750" s="19"/>
      <c r="X1750" s="18">
        <f t="shared" ref="X1750:Y1753" si="982">(P1750*W1750)</f>
        <v>0</v>
      </c>
      <c r="Y1750" s="17">
        <f t="shared" si="982"/>
        <v>0</v>
      </c>
      <c r="Z1750" s="16"/>
      <c r="AA1750" s="15">
        <f t="shared" ref="AA1750:AB1753" si="983">(T1750*Z1750)</f>
        <v>0</v>
      </c>
      <c r="AB1750" s="14">
        <f t="shared" si="983"/>
        <v>0</v>
      </c>
      <c r="AC1750" s="12"/>
      <c r="AD1750" s="13"/>
      <c r="AE1750" s="12"/>
      <c r="AF1750" s="11"/>
      <c r="AG1750" s="11"/>
      <c r="AH1750" s="5" t="s">
        <v>0</v>
      </c>
      <c r="AI1750" s="4"/>
    </row>
    <row r="1751" spans="1:35" ht="15" customHeight="1" x14ac:dyDescent="0.25">
      <c r="A1751" s="221"/>
      <c r="B1751" s="405"/>
      <c r="C1751" s="281" t="s">
        <v>242</v>
      </c>
      <c r="D1751" s="275">
        <v>43393</v>
      </c>
      <c r="E1751" s="276">
        <v>1.3</v>
      </c>
      <c r="F1751" s="277" t="s">
        <v>2</v>
      </c>
      <c r="G1751" s="227"/>
      <c r="H1751" s="227"/>
      <c r="I1751" s="227"/>
      <c r="J1751" s="274" t="s">
        <v>240</v>
      </c>
      <c r="K1751" s="323" t="s">
        <v>181</v>
      </c>
      <c r="L1751" s="26"/>
      <c r="M1751" s="25"/>
      <c r="N1751" s="23" t="str">
        <f>IF(O1751="?","?","")</f>
        <v/>
      </c>
      <c r="O1751" s="23" t="str">
        <f>IF(AND(P1751="",Q1751&gt;0),"?",IF(P1751="","◄",IF(Q1751&gt;=1,"►","")))</f>
        <v>◄</v>
      </c>
      <c r="P1751" s="24"/>
      <c r="Q1751" s="21"/>
      <c r="R1751" s="23" t="str">
        <f>IF(S1751="?","?","")</f>
        <v/>
      </c>
      <c r="S1751" s="23" t="str">
        <f>IF(AND(T1751="",U1751&gt;0),"?",IF(T1751="","◄",IF(U1751&gt;=1,"►","")))</f>
        <v>◄</v>
      </c>
      <c r="T1751" s="22"/>
      <c r="U1751" s="21"/>
      <c r="V1751" s="20"/>
      <c r="W1751" s="19"/>
      <c r="X1751" s="18">
        <f t="shared" si="982"/>
        <v>0</v>
      </c>
      <c r="Y1751" s="17">
        <f t="shared" si="982"/>
        <v>0</v>
      </c>
      <c r="Z1751" s="16"/>
      <c r="AA1751" s="15">
        <f t="shared" si="983"/>
        <v>0</v>
      </c>
      <c r="AB1751" s="14">
        <f t="shared" si="983"/>
        <v>0</v>
      </c>
      <c r="AC1751" s="12"/>
      <c r="AD1751" s="13"/>
      <c r="AE1751" s="12"/>
      <c r="AF1751" s="11"/>
      <c r="AG1751" s="11"/>
      <c r="AH1751" s="5" t="s">
        <v>0</v>
      </c>
      <c r="AI1751" s="4"/>
    </row>
    <row r="1752" spans="1:35" ht="15" customHeight="1" x14ac:dyDescent="0.25">
      <c r="A1752" s="221"/>
      <c r="B1752" s="405"/>
      <c r="C1752" s="281" t="s">
        <v>241</v>
      </c>
      <c r="D1752" s="275">
        <v>43393</v>
      </c>
      <c r="E1752" s="276">
        <v>1.3</v>
      </c>
      <c r="F1752" s="277" t="s">
        <v>2</v>
      </c>
      <c r="G1752" s="227"/>
      <c r="H1752" s="227"/>
      <c r="I1752" s="227"/>
      <c r="J1752" s="274" t="s">
        <v>240</v>
      </c>
      <c r="K1752" s="323" t="s">
        <v>239</v>
      </c>
      <c r="L1752" s="26"/>
      <c r="M1752" s="25"/>
      <c r="N1752" s="23" t="str">
        <f>IF(O1752="?","?","")</f>
        <v/>
      </c>
      <c r="O1752" s="23" t="str">
        <f>IF(AND(P1752="",Q1752&gt;0),"?",IF(P1752="","◄",IF(Q1752&gt;=1,"►","")))</f>
        <v>◄</v>
      </c>
      <c r="P1752" s="24"/>
      <c r="Q1752" s="21"/>
      <c r="R1752" s="23" t="str">
        <f>IF(S1752="?","?","")</f>
        <v/>
      </c>
      <c r="S1752" s="23" t="str">
        <f>IF(AND(T1752="",U1752&gt;0),"?",IF(T1752="","◄",IF(U1752&gt;=1,"►","")))</f>
        <v>◄</v>
      </c>
      <c r="T1752" s="22"/>
      <c r="U1752" s="21"/>
      <c r="V1752" s="20"/>
      <c r="W1752" s="19"/>
      <c r="X1752" s="18">
        <f t="shared" si="982"/>
        <v>0</v>
      </c>
      <c r="Y1752" s="17">
        <f t="shared" si="982"/>
        <v>0</v>
      </c>
      <c r="Z1752" s="16"/>
      <c r="AA1752" s="15">
        <f t="shared" si="983"/>
        <v>0</v>
      </c>
      <c r="AB1752" s="14">
        <f t="shared" si="983"/>
        <v>0</v>
      </c>
      <c r="AC1752" s="12"/>
      <c r="AD1752" s="13"/>
      <c r="AE1752" s="12"/>
      <c r="AF1752" s="11"/>
      <c r="AG1752" s="11"/>
      <c r="AH1752" s="5" t="s">
        <v>0</v>
      </c>
      <c r="AI1752" s="4"/>
    </row>
    <row r="1753" spans="1:35" ht="15" customHeight="1" thickBot="1" x14ac:dyDescent="0.3">
      <c r="A1753" s="221"/>
      <c r="B1753" s="232" t="s">
        <v>238</v>
      </c>
      <c r="C1753" s="281"/>
      <c r="D1753" s="275">
        <v>43393</v>
      </c>
      <c r="E1753" s="276">
        <v>13</v>
      </c>
      <c r="F1753" s="277" t="s">
        <v>2</v>
      </c>
      <c r="G1753" s="227"/>
      <c r="H1753" s="227"/>
      <c r="I1753" s="227"/>
      <c r="J1753" s="227"/>
      <c r="K1753" s="317" t="s">
        <v>237</v>
      </c>
      <c r="L1753" s="26"/>
      <c r="M1753" s="44" t="s">
        <v>236</v>
      </c>
      <c r="N1753" s="23" t="str">
        <f>IF(O1753="?","?","")</f>
        <v/>
      </c>
      <c r="O1753" s="23" t="str">
        <f>IF(AND(P1753="",Q1753&gt;0),"?",IF(P1753="","◄",IF(Q1753&gt;=1,"►","")))</f>
        <v>◄</v>
      </c>
      <c r="P1753" s="24"/>
      <c r="Q1753" s="21"/>
      <c r="R1753" s="23" t="str">
        <f>IF(S1753="?","?","")</f>
        <v/>
      </c>
      <c r="S1753" s="23" t="str">
        <f>IF(AND(T1753="",U1753&gt;0),"?",IF(T1753="","◄",IF(U1753&gt;=1,"►","")))</f>
        <v>◄</v>
      </c>
      <c r="T1753" s="22"/>
      <c r="U1753" s="21"/>
      <c r="V1753" s="20"/>
      <c r="W1753" s="19"/>
      <c r="X1753" s="18">
        <f t="shared" si="982"/>
        <v>0</v>
      </c>
      <c r="Y1753" s="17">
        <f t="shared" si="982"/>
        <v>0</v>
      </c>
      <c r="Z1753" s="16"/>
      <c r="AA1753" s="15">
        <f t="shared" si="983"/>
        <v>0</v>
      </c>
      <c r="AB1753" s="14">
        <f t="shared" si="983"/>
        <v>0</v>
      </c>
      <c r="AC1753" s="12"/>
      <c r="AD1753" s="13"/>
      <c r="AE1753" s="12"/>
      <c r="AF1753" s="11"/>
      <c r="AG1753" s="11"/>
      <c r="AH1753" s="5" t="s">
        <v>0</v>
      </c>
      <c r="AI1753" s="4"/>
    </row>
    <row r="1754" spans="1:35" ht="33.6" customHeight="1" thickTop="1" thickBot="1" x14ac:dyDescent="0.25">
      <c r="A1754" s="214">
        <f>ROWS(A1755:A1759)-1</f>
        <v>4</v>
      </c>
      <c r="B1754" s="408" t="s">
        <v>235</v>
      </c>
      <c r="C1754" s="409"/>
      <c r="D1754" s="409"/>
      <c r="E1754" s="409"/>
      <c r="F1754" s="409"/>
      <c r="G1754" s="409"/>
      <c r="H1754" s="409"/>
      <c r="I1754" s="409"/>
      <c r="J1754" s="409"/>
      <c r="K1754" s="409"/>
      <c r="L1754" s="6">
        <v>43467</v>
      </c>
      <c r="M1754" s="34" t="s">
        <v>228</v>
      </c>
      <c r="N1754" s="23"/>
      <c r="O1754" s="33" t="str">
        <f>IF(COUNTIF(N1755:N1759,"?")&gt;0,"?",IF(AND(P1754="◄",Q1754="►"),"◄►",IF(P1754="◄","◄",IF(Q1754="►","►",""))))</f>
        <v>◄</v>
      </c>
      <c r="P1754" s="32" t="str">
        <f>IF(SUM(P1755:P1759)+1=ROWS(P1755:P1759)-COUNTIF(P1755:P1759,"-"),"","◄")</f>
        <v>◄</v>
      </c>
      <c r="Q1754" s="31" t="str">
        <f>IF(SUM(Q1755:Q1759)&gt;0,"►","")</f>
        <v/>
      </c>
      <c r="R1754" s="23"/>
      <c r="S1754" s="33" t="str">
        <f>IF(COUNTIF(R1755:R1759,"?")&gt;0,"?",IF(AND(T1754="◄",U1754="►"),"◄►",IF(T1754="◄","◄",IF(U1754="►","►",""))))</f>
        <v>◄</v>
      </c>
      <c r="T1754" s="32" t="str">
        <f>IF(SUM(T1755:T1759)+1=ROWS(T1755:T1759)-COUNTIF(T1755:T1759,"-"),"","◄")</f>
        <v>◄</v>
      </c>
      <c r="U1754" s="31" t="str">
        <f>IF(SUM(U1755:U1759)&gt;0,"►","")</f>
        <v/>
      </c>
      <c r="V1754" s="10">
        <f>ROWS(V1755:V1759)-1</f>
        <v>4</v>
      </c>
      <c r="W1754" s="30">
        <f>SUM(W1755:W1759)-W1759</f>
        <v>0</v>
      </c>
      <c r="X1754" s="29" t="s">
        <v>17</v>
      </c>
      <c r="Y1754" s="28"/>
      <c r="Z1754" s="30">
        <f>SUM(Z1755:Z1759)-Z1759</f>
        <v>0</v>
      </c>
      <c r="AA1754" s="29" t="s">
        <v>17</v>
      </c>
      <c r="AB1754" s="28"/>
      <c r="AC1754" s="43" t="str">
        <f>IF(AD1754="◄","◄",IF(AD1754="ok","►",""))</f>
        <v>◄</v>
      </c>
      <c r="AD1754" s="42" t="str">
        <f>IF(AD1755&gt;0,"OK","◄")</f>
        <v>◄</v>
      </c>
      <c r="AE1754" s="41" t="str">
        <f>IF(AND(AF1754="◄",AG1754="►"),"◄?►",IF(AF1754="◄","◄",IF(AG1754="►","►","")))</f>
        <v>◄</v>
      </c>
      <c r="AF1754" s="32" t="str">
        <f>IF(AF1755&gt;0,"","◄")</f>
        <v>◄</v>
      </c>
      <c r="AG1754" s="31" t="str">
        <f>IF(AG1755&gt;0,"►","")</f>
        <v/>
      </c>
      <c r="AH1754" s="5" t="s">
        <v>0</v>
      </c>
      <c r="AI1754" s="4"/>
    </row>
    <row r="1755" spans="1:35" ht="15" customHeight="1" x14ac:dyDescent="0.25">
      <c r="A1755" s="221"/>
      <c r="B1755" s="405"/>
      <c r="C1755" s="274" t="s">
        <v>234</v>
      </c>
      <c r="D1755" s="275">
        <v>43467</v>
      </c>
      <c r="E1755" s="276">
        <v>0.97</v>
      </c>
      <c r="F1755" s="277" t="s">
        <v>220</v>
      </c>
      <c r="G1755" s="227"/>
      <c r="H1755" s="227"/>
      <c r="I1755" s="227"/>
      <c r="J1755" s="227"/>
      <c r="K1755" s="410" t="s">
        <v>233</v>
      </c>
      <c r="L1755" s="26"/>
      <c r="M1755" s="25"/>
      <c r="N1755" s="23" t="str">
        <f>IF(O1755="?","?","")</f>
        <v/>
      </c>
      <c r="O1755" s="23" t="str">
        <f>IF(AND(P1755="",Q1755&gt;0),"?",IF(P1755="","◄",IF(Q1755&gt;=1,"►","")))</f>
        <v>◄</v>
      </c>
      <c r="P1755" s="24"/>
      <c r="Q1755" s="21"/>
      <c r="R1755" s="23" t="str">
        <f>IF(S1755="?","?","")</f>
        <v/>
      </c>
      <c r="S1755" s="23" t="str">
        <f>IF(AND(T1755="",U1755&gt;0),"?",IF(T1755="","◄",IF(U1755&gt;=1,"►","")))</f>
        <v>◄</v>
      </c>
      <c r="T1755" s="22"/>
      <c r="U1755" s="21"/>
      <c r="V1755" s="20"/>
      <c r="W1755" s="19"/>
      <c r="X1755" s="18">
        <f t="shared" ref="X1755:Y1758" si="984">(P1755*W1755)</f>
        <v>0</v>
      </c>
      <c r="Y1755" s="17">
        <f t="shared" si="984"/>
        <v>0</v>
      </c>
      <c r="Z1755" s="16"/>
      <c r="AA1755" s="15">
        <f t="shared" ref="AA1755:AB1758" si="985">(T1755*Z1755)</f>
        <v>0</v>
      </c>
      <c r="AB1755" s="14">
        <f t="shared" si="985"/>
        <v>0</v>
      </c>
      <c r="AC1755" s="39" t="str">
        <f>IF(AD1755&gt;0,"ok","◄")</f>
        <v>◄</v>
      </c>
      <c r="AD1755" s="40"/>
      <c r="AE1755" s="39" t="str">
        <f>IF(AND(AF1755="",AG1755&gt;0),"?",IF(AF1755="","◄",IF(AG1755&gt;=1,"►","")))</f>
        <v>◄</v>
      </c>
      <c r="AF1755" s="38"/>
      <c r="AG1755" s="37"/>
      <c r="AH1755" s="5" t="s">
        <v>0</v>
      </c>
      <c r="AI1755" s="4"/>
    </row>
    <row r="1756" spans="1:35" ht="15" customHeight="1" x14ac:dyDescent="0.25">
      <c r="A1756" s="221"/>
      <c r="B1756" s="232" t="s">
        <v>232</v>
      </c>
      <c r="C1756" s="281"/>
      <c r="D1756" s="275">
        <v>43467</v>
      </c>
      <c r="E1756" s="276">
        <v>9.6999999999999993</v>
      </c>
      <c r="F1756" s="277" t="s">
        <v>220</v>
      </c>
      <c r="G1756" s="227"/>
      <c r="H1756" s="227"/>
      <c r="I1756" s="227"/>
      <c r="J1756" s="227"/>
      <c r="K1756" s="411" t="s">
        <v>230</v>
      </c>
      <c r="L1756" s="26"/>
      <c r="M1756" s="25"/>
      <c r="N1756" s="23" t="str">
        <f>IF(O1756="?","?","")</f>
        <v/>
      </c>
      <c r="O1756" s="23" t="str">
        <f>IF(AND(P1756="",Q1756&gt;0),"?",IF(P1756="","◄",IF(Q1756&gt;=1,"►","")))</f>
        <v>◄</v>
      </c>
      <c r="P1756" s="24"/>
      <c r="Q1756" s="21"/>
      <c r="R1756" s="23" t="str">
        <f>IF(S1756="?","?","")</f>
        <v/>
      </c>
      <c r="S1756" s="23" t="str">
        <f>IF(AND(T1756="",U1756&gt;0),"?",IF(T1756="","◄",IF(U1756&gt;=1,"►","")))</f>
        <v>◄</v>
      </c>
      <c r="T1756" s="22"/>
      <c r="U1756" s="21"/>
      <c r="V1756" s="20"/>
      <c r="W1756" s="19"/>
      <c r="X1756" s="18">
        <f t="shared" si="984"/>
        <v>0</v>
      </c>
      <c r="Y1756" s="17">
        <f t="shared" si="984"/>
        <v>0</v>
      </c>
      <c r="Z1756" s="16"/>
      <c r="AA1756" s="15">
        <f t="shared" si="985"/>
        <v>0</v>
      </c>
      <c r="AB1756" s="14">
        <f t="shared" si="985"/>
        <v>0</v>
      </c>
      <c r="AC1756" s="12"/>
      <c r="AD1756" s="13"/>
      <c r="AE1756" s="12"/>
      <c r="AF1756" s="149" t="str">
        <f>LEFT(M1754,17)</f>
        <v>▬ Philanews Nr. 1</v>
      </c>
      <c r="AG1756" s="150"/>
      <c r="AH1756" s="5" t="s">
        <v>0</v>
      </c>
      <c r="AI1756" s="4"/>
    </row>
    <row r="1757" spans="1:35" ht="15" customHeight="1" x14ac:dyDescent="0.25">
      <c r="A1757" s="221"/>
      <c r="B1757" s="405"/>
      <c r="C1757" s="274">
        <v>4830</v>
      </c>
      <c r="D1757" s="275">
        <v>43467</v>
      </c>
      <c r="E1757" s="276">
        <v>0.97</v>
      </c>
      <c r="F1757" s="277" t="s">
        <v>220</v>
      </c>
      <c r="G1757" s="227"/>
      <c r="H1757" s="227"/>
      <c r="I1757" s="227"/>
      <c r="J1757" s="227"/>
      <c r="K1757" s="412" t="s">
        <v>231</v>
      </c>
      <c r="L1757" s="26"/>
      <c r="M1757" s="25"/>
      <c r="N1757" s="23" t="str">
        <f>IF(O1757="?","?","")</f>
        <v/>
      </c>
      <c r="O1757" s="23" t="str">
        <f>IF(AND(P1757="",Q1757&gt;0),"?",IF(P1757="","◄",IF(Q1757&gt;=1,"►","")))</f>
        <v>◄</v>
      </c>
      <c r="P1757" s="24"/>
      <c r="Q1757" s="21"/>
      <c r="R1757" s="23" t="str">
        <f>IF(S1757="?","?","")</f>
        <v/>
      </c>
      <c r="S1757" s="23" t="str">
        <f>IF(AND(T1757="",U1757&gt;0),"?",IF(T1757="","◄",IF(U1757&gt;=1,"►","")))</f>
        <v>◄</v>
      </c>
      <c r="T1757" s="22"/>
      <c r="U1757" s="21"/>
      <c r="V1757" s="20"/>
      <c r="W1757" s="19"/>
      <c r="X1757" s="18">
        <f t="shared" si="984"/>
        <v>0</v>
      </c>
      <c r="Y1757" s="17">
        <f t="shared" si="984"/>
        <v>0</v>
      </c>
      <c r="Z1757" s="16"/>
      <c r="AA1757" s="15">
        <f t="shared" si="985"/>
        <v>0</v>
      </c>
      <c r="AB1757" s="14">
        <f t="shared" si="985"/>
        <v>0</v>
      </c>
      <c r="AC1757" s="12"/>
      <c r="AD1757" s="13"/>
      <c r="AE1757" s="12"/>
      <c r="AF1757" s="151"/>
      <c r="AG1757" s="152"/>
      <c r="AH1757" s="5" t="s">
        <v>0</v>
      </c>
      <c r="AI1757" s="4"/>
    </row>
    <row r="1758" spans="1:35" ht="15" customHeight="1" thickBot="1" x14ac:dyDescent="0.3">
      <c r="A1758" s="221"/>
      <c r="B1758" s="413" t="s">
        <v>57</v>
      </c>
      <c r="C1758" s="413">
        <v>4830</v>
      </c>
      <c r="D1758" s="275">
        <v>43467</v>
      </c>
      <c r="E1758" s="276">
        <v>9.6999999999999993</v>
      </c>
      <c r="F1758" s="277" t="s">
        <v>220</v>
      </c>
      <c r="G1758" s="227"/>
      <c r="H1758" s="227"/>
      <c r="I1758" s="227"/>
      <c r="J1758" s="227"/>
      <c r="K1758" s="414" t="s">
        <v>230</v>
      </c>
      <c r="L1758" s="26"/>
      <c r="M1758" s="25"/>
      <c r="N1758" s="23" t="str">
        <f>IF(O1758="?","?","")</f>
        <v/>
      </c>
      <c r="O1758" s="23" t="str">
        <f>IF(AND(P1758="",Q1758&gt;0),"?",IF(P1758="","◄",IF(Q1758&gt;=1,"►","")))</f>
        <v>◄</v>
      </c>
      <c r="P1758" s="24"/>
      <c r="Q1758" s="21"/>
      <c r="R1758" s="23" t="str">
        <f>IF(S1758="?","?","")</f>
        <v/>
      </c>
      <c r="S1758" s="23" t="str">
        <f>IF(AND(T1758="",U1758&gt;0),"?",IF(T1758="","◄",IF(U1758&gt;=1,"►","")))</f>
        <v>◄</v>
      </c>
      <c r="T1758" s="22"/>
      <c r="U1758" s="21"/>
      <c r="V1758" s="20"/>
      <c r="W1758" s="19"/>
      <c r="X1758" s="18">
        <f t="shared" si="984"/>
        <v>0</v>
      </c>
      <c r="Y1758" s="17">
        <f t="shared" si="984"/>
        <v>0</v>
      </c>
      <c r="Z1758" s="16"/>
      <c r="AA1758" s="15">
        <f t="shared" si="985"/>
        <v>0</v>
      </c>
      <c r="AB1758" s="14">
        <f t="shared" si="985"/>
        <v>0</v>
      </c>
      <c r="AC1758" s="12"/>
      <c r="AD1758" s="13"/>
      <c r="AE1758" s="12"/>
      <c r="AF1758" s="36" t="s">
        <v>47</v>
      </c>
      <c r="AG1758" s="35">
        <f>D1755</f>
        <v>43467</v>
      </c>
      <c r="AH1758" s="5" t="s">
        <v>0</v>
      </c>
      <c r="AI1758" s="4"/>
    </row>
    <row r="1759" spans="1:35" ht="15" customHeight="1" thickTop="1" thickBot="1" x14ac:dyDescent="0.25">
      <c r="A1759" s="214">
        <f>ROWS(A1760:A1762)-1</f>
        <v>2</v>
      </c>
      <c r="B1759" s="334" t="s">
        <v>229</v>
      </c>
      <c r="C1759" s="334"/>
      <c r="D1759" s="334"/>
      <c r="E1759" s="334"/>
      <c r="F1759" s="335"/>
      <c r="G1759" s="334"/>
      <c r="H1759" s="334"/>
      <c r="I1759" s="334"/>
      <c r="J1759" s="334"/>
      <c r="K1759" s="333"/>
      <c r="L1759" s="6">
        <v>43467</v>
      </c>
      <c r="M1759" s="34" t="s">
        <v>228</v>
      </c>
      <c r="N1759" s="23"/>
      <c r="O1759" s="33" t="str">
        <f>IF(COUNTIF(N1760:N1762,"?")&gt;0,"?",IF(AND(P1759="◄",Q1759="►"),"◄►",IF(P1759="◄","◄",IF(Q1759="►","►",""))))</f>
        <v>◄</v>
      </c>
      <c r="P1759" s="32" t="str">
        <f>IF(SUM(P1760:P1762)+1=ROWS(P1760:P1762)-COUNTIF(P1760:P1762,"-"),"","◄")</f>
        <v>◄</v>
      </c>
      <c r="Q1759" s="31" t="str">
        <f>IF(SUM(Q1760:Q1762)&gt;0,"►","")</f>
        <v/>
      </c>
      <c r="R1759" s="23"/>
      <c r="S1759" s="33" t="str">
        <f>IF(COUNTIF(R1760:R1762,"?")&gt;0,"?",IF(AND(T1759="◄",U1759="►"),"◄►",IF(T1759="◄","◄",IF(U1759="►","►",""))))</f>
        <v>◄</v>
      </c>
      <c r="T1759" s="32" t="str">
        <f>IF(SUM(T1760:T1762)+1=ROWS(T1760:T1762)-COUNTIF(T1760:T1762,"-"),"","◄")</f>
        <v>◄</v>
      </c>
      <c r="U1759" s="31" t="str">
        <f>IF(SUM(U1760:U1762)&gt;0,"►","")</f>
        <v/>
      </c>
      <c r="V1759" s="10">
        <f>ROWS(V1760:V1762)-1</f>
        <v>2</v>
      </c>
      <c r="W1759" s="30">
        <f>SUM(W1760:W1762)-W1762</f>
        <v>0</v>
      </c>
      <c r="X1759" s="29" t="s">
        <v>17</v>
      </c>
      <c r="Y1759" s="28"/>
      <c r="Z1759" s="30">
        <f>SUM(Z1760:Z1762)-Z1762</f>
        <v>0</v>
      </c>
      <c r="AA1759" s="29" t="s">
        <v>17</v>
      </c>
      <c r="AB1759" s="28"/>
      <c r="AC1759" s="12"/>
      <c r="AD1759" s="13"/>
      <c r="AE1759" s="12"/>
      <c r="AF1759" s="11"/>
      <c r="AG1759" s="11"/>
      <c r="AH1759" s="5" t="s">
        <v>0</v>
      </c>
      <c r="AI1759" s="4"/>
    </row>
    <row r="1760" spans="1:35" ht="15" customHeight="1" x14ac:dyDescent="0.25">
      <c r="A1760" s="221"/>
      <c r="B1760" s="405"/>
      <c r="C1760" s="274" t="s">
        <v>227</v>
      </c>
      <c r="D1760" s="275">
        <v>43467</v>
      </c>
      <c r="E1760" s="276">
        <v>0.97</v>
      </c>
      <c r="F1760" s="277" t="s">
        <v>220</v>
      </c>
      <c r="G1760" s="227"/>
      <c r="H1760" s="227"/>
      <c r="I1760" s="227"/>
      <c r="J1760" s="227"/>
      <c r="K1760" s="415" t="s">
        <v>226</v>
      </c>
      <c r="L1760" s="26"/>
      <c r="M1760" s="25"/>
      <c r="N1760" s="23" t="str">
        <f>IF(O1760="?","?","")</f>
        <v/>
      </c>
      <c r="O1760" s="23" t="str">
        <f>IF(AND(P1760="",Q1760&gt;0),"?",IF(P1760="","◄",IF(Q1760&gt;=1,"►","")))</f>
        <v>◄</v>
      </c>
      <c r="P1760" s="24"/>
      <c r="Q1760" s="21"/>
      <c r="R1760" s="23" t="str">
        <f>IF(S1760="?","?","")</f>
        <v/>
      </c>
      <c r="S1760" s="23" t="str">
        <f>IF(AND(T1760="",U1760&gt;0),"?",IF(T1760="","◄",IF(U1760&gt;=1,"►","")))</f>
        <v>◄</v>
      </c>
      <c r="T1760" s="22"/>
      <c r="U1760" s="21"/>
      <c r="V1760" s="20"/>
      <c r="W1760" s="19"/>
      <c r="X1760" s="18">
        <f>(P1760*W1760)</f>
        <v>0</v>
      </c>
      <c r="Y1760" s="17">
        <f>(Q1760*X1760)</f>
        <v>0</v>
      </c>
      <c r="Z1760" s="16"/>
      <c r="AA1760" s="15">
        <f>(T1760*Z1760)</f>
        <v>0</v>
      </c>
      <c r="AB1760" s="14">
        <f>(U1760*AA1760)</f>
        <v>0</v>
      </c>
      <c r="AC1760" s="12"/>
      <c r="AD1760" s="13"/>
      <c r="AE1760" s="12"/>
      <c r="AF1760" s="11"/>
      <c r="AG1760" s="11"/>
      <c r="AH1760" s="5" t="s">
        <v>0</v>
      </c>
      <c r="AI1760" s="4"/>
    </row>
    <row r="1761" spans="1:35" ht="15" customHeight="1" thickBot="1" x14ac:dyDescent="0.3">
      <c r="A1761" s="221"/>
      <c r="B1761" s="232" t="s">
        <v>225</v>
      </c>
      <c r="C1761" s="281"/>
      <c r="D1761" s="275">
        <v>43467</v>
      </c>
      <c r="E1761" s="276">
        <v>0.97</v>
      </c>
      <c r="F1761" s="277" t="s">
        <v>220</v>
      </c>
      <c r="G1761" s="227"/>
      <c r="H1761" s="227"/>
      <c r="I1761" s="227"/>
      <c r="J1761" s="227"/>
      <c r="K1761" s="414" t="s">
        <v>224</v>
      </c>
      <c r="L1761" s="26"/>
      <c r="M1761" s="25"/>
      <c r="N1761" s="23" t="str">
        <f>IF(O1761="?","?","")</f>
        <v/>
      </c>
      <c r="O1761" s="23" t="str">
        <f>IF(AND(P1761="",Q1761&gt;0),"?",IF(P1761="","◄",IF(Q1761&gt;=1,"►","")))</f>
        <v>◄</v>
      </c>
      <c r="P1761" s="24"/>
      <c r="Q1761" s="21"/>
      <c r="R1761" s="23" t="str">
        <f>IF(S1761="?","?","")</f>
        <v/>
      </c>
      <c r="S1761" s="23" t="str">
        <f>IF(AND(T1761="",U1761&gt;0),"?",IF(T1761="","◄",IF(U1761&gt;=1,"►","")))</f>
        <v>◄</v>
      </c>
      <c r="T1761" s="22"/>
      <c r="U1761" s="21"/>
      <c r="V1761" s="20"/>
      <c r="W1761" s="19"/>
      <c r="X1761" s="18">
        <f>(P1761*W1761)</f>
        <v>0</v>
      </c>
      <c r="Y1761" s="17">
        <f>(Q1761*X1761)</f>
        <v>0</v>
      </c>
      <c r="Z1761" s="16"/>
      <c r="AA1761" s="15">
        <f>(T1761*Z1761)</f>
        <v>0</v>
      </c>
      <c r="AB1761" s="14">
        <f>(U1761*AA1761)</f>
        <v>0</v>
      </c>
      <c r="AC1761" s="12"/>
      <c r="AD1761" s="13"/>
      <c r="AE1761" s="12"/>
      <c r="AF1761" s="11"/>
      <c r="AG1761" s="11"/>
      <c r="AH1761" s="5" t="s">
        <v>0</v>
      </c>
      <c r="AI1761" s="4"/>
    </row>
    <row r="1762" spans="1:35" ht="15" customHeight="1" thickTop="1" thickBot="1" x14ac:dyDescent="0.25">
      <c r="A1762" s="214">
        <f>ROWS(A1763:A1764)-1</f>
        <v>1</v>
      </c>
      <c r="B1762" s="334" t="s">
        <v>223</v>
      </c>
      <c r="C1762" s="334"/>
      <c r="D1762" s="334"/>
      <c r="E1762" s="334"/>
      <c r="F1762" s="335"/>
      <c r="G1762" s="334"/>
      <c r="H1762" s="334"/>
      <c r="I1762" s="334"/>
      <c r="J1762" s="334"/>
      <c r="K1762" s="333"/>
      <c r="L1762" s="6">
        <v>43467</v>
      </c>
      <c r="M1762" s="34" t="s">
        <v>222</v>
      </c>
      <c r="N1762" s="23"/>
      <c r="O1762" s="33" t="str">
        <f>IF(COUNTIF(N1763:N1764,"?")&gt;0,"?",IF(AND(P1762="◄",Q1762="►"),"◄►",IF(P1762="◄","◄",IF(Q1762="►","►",""))))</f>
        <v>◄</v>
      </c>
      <c r="P1762" s="32" t="str">
        <f>IF(SUM(P1763:P1764)+1=ROWS(P1763:P1764)-COUNTIF(P1763:P1764,"-"),"","◄")</f>
        <v>◄</v>
      </c>
      <c r="Q1762" s="31" t="str">
        <f>IF(SUM(Q1763:Q1764)&gt;0,"►","")</f>
        <v/>
      </c>
      <c r="R1762" s="23"/>
      <c r="S1762" s="33" t="str">
        <f>IF(COUNTIF(R1763:R1764,"?")&gt;0,"?",IF(AND(T1762="◄",U1762="►"),"◄►",IF(T1762="◄","◄",IF(U1762="►","►",""))))</f>
        <v>◄</v>
      </c>
      <c r="T1762" s="32" t="str">
        <f>IF(SUM(T1763:T1764)+1=ROWS(T1763:T1764)-COUNTIF(T1763:T1764,"-"),"","◄")</f>
        <v>◄</v>
      </c>
      <c r="U1762" s="31" t="str">
        <f>IF(SUM(U1763:U1764)&gt;0,"►","")</f>
        <v/>
      </c>
      <c r="V1762" s="10">
        <f>ROWS(V1763:V1764)-1</f>
        <v>1</v>
      </c>
      <c r="W1762" s="30">
        <f>SUM(W1763:W1764)-W1764</f>
        <v>0</v>
      </c>
      <c r="X1762" s="29" t="s">
        <v>17</v>
      </c>
      <c r="Y1762" s="28"/>
      <c r="Z1762" s="30">
        <f>SUM(Z1763:Z1764)-Z1764</f>
        <v>0</v>
      </c>
      <c r="AA1762" s="29" t="s">
        <v>17</v>
      </c>
      <c r="AB1762" s="28"/>
      <c r="AC1762" s="12"/>
      <c r="AD1762" s="13"/>
      <c r="AE1762" s="12"/>
      <c r="AF1762" s="11"/>
      <c r="AG1762" s="11"/>
      <c r="AH1762" s="5" t="s">
        <v>0</v>
      </c>
      <c r="AI1762" s="4"/>
    </row>
    <row r="1763" spans="1:35" ht="15" customHeight="1" thickBot="1" x14ac:dyDescent="0.3">
      <c r="A1763" s="221"/>
      <c r="B1763" s="405"/>
      <c r="C1763" s="274" t="s">
        <v>221</v>
      </c>
      <c r="D1763" s="275">
        <v>43467</v>
      </c>
      <c r="E1763" s="276">
        <v>9.6999999999999993</v>
      </c>
      <c r="F1763" s="277" t="s">
        <v>220</v>
      </c>
      <c r="G1763" s="227"/>
      <c r="H1763" s="227"/>
      <c r="I1763" s="227"/>
      <c r="J1763" s="227"/>
      <c r="K1763" s="415" t="s">
        <v>219</v>
      </c>
      <c r="L1763" s="26"/>
      <c r="M1763" s="25"/>
      <c r="N1763" s="23" t="str">
        <f>IF(O1763="?","?","")</f>
        <v/>
      </c>
      <c r="O1763" s="23" t="str">
        <f>IF(AND(P1763="",Q1763&gt;0),"?",IF(P1763="","◄",IF(Q1763&gt;=1,"►","")))</f>
        <v>◄</v>
      </c>
      <c r="P1763" s="24"/>
      <c r="Q1763" s="21"/>
      <c r="R1763" s="23" t="str">
        <f>IF(S1763="?","?","")</f>
        <v/>
      </c>
      <c r="S1763" s="23" t="str">
        <f>IF(AND(T1763="",U1763&gt;0),"?",IF(T1763="","◄",IF(U1763&gt;=1,"►","")))</f>
        <v>◄</v>
      </c>
      <c r="T1763" s="22"/>
      <c r="U1763" s="21"/>
      <c r="V1763" s="20"/>
      <c r="W1763" s="19"/>
      <c r="X1763" s="18">
        <f>(P1763*W1763)</f>
        <v>0</v>
      </c>
      <c r="Y1763" s="17">
        <f>(Q1763*X1763)</f>
        <v>0</v>
      </c>
      <c r="Z1763" s="16"/>
      <c r="AA1763" s="15">
        <f>(T1763*Z1763)</f>
        <v>0</v>
      </c>
      <c r="AB1763" s="14">
        <f>(U1763*AA1763)</f>
        <v>0</v>
      </c>
      <c r="AC1763" s="12"/>
      <c r="AD1763" s="13"/>
      <c r="AE1763" s="12"/>
      <c r="AF1763" s="11"/>
      <c r="AG1763" s="11"/>
      <c r="AH1763" s="5" t="s">
        <v>0</v>
      </c>
      <c r="AI1763" s="4"/>
    </row>
    <row r="1764" spans="1:35" ht="15" customHeight="1" thickTop="1" thickBot="1" x14ac:dyDescent="0.25">
      <c r="A1764" s="214">
        <f>ROWS(A1765:A1773)-1</f>
        <v>8</v>
      </c>
      <c r="B1764" s="334" t="s">
        <v>218</v>
      </c>
      <c r="C1764" s="334"/>
      <c r="D1764" s="334"/>
      <c r="E1764" s="334"/>
      <c r="F1764" s="335"/>
      <c r="G1764" s="334"/>
      <c r="H1764" s="334"/>
      <c r="I1764" s="334"/>
      <c r="J1764" s="334"/>
      <c r="K1764" s="333"/>
      <c r="L1764" s="6">
        <v>43491</v>
      </c>
      <c r="M1764" s="34" t="s">
        <v>217</v>
      </c>
      <c r="N1764" s="23"/>
      <c r="O1764" s="33" t="str">
        <f>IF(COUNTIF(N1765:N1773,"?")&gt;0,"?",IF(AND(P1764="◄",Q1764="►"),"◄►",IF(P1764="◄","◄",IF(Q1764="►","►",""))))</f>
        <v>◄</v>
      </c>
      <c r="P1764" s="32" t="str">
        <f>IF(SUM(P1765:P1773)+1=ROWS(P1765:P1773)-COUNTIF(P1765:P1773,"-"),"","◄")</f>
        <v>◄</v>
      </c>
      <c r="Q1764" s="31" t="str">
        <f>IF(SUM(Q1765:Q1773)&gt;0,"►","")</f>
        <v/>
      </c>
      <c r="R1764" s="23"/>
      <c r="S1764" s="33" t="str">
        <f>IF(COUNTIF(R1765:R1773,"?")&gt;0,"?",IF(AND(T1764="◄",U1764="►"),"◄►",IF(T1764="◄","◄",IF(U1764="►","►",""))))</f>
        <v>◄</v>
      </c>
      <c r="T1764" s="32" t="str">
        <f>IF(SUM(T1765:T1773)+1=ROWS(T1765:T1773)-COUNTIF(T1765:T1773,"-"),"","◄")</f>
        <v>◄</v>
      </c>
      <c r="U1764" s="31" t="str">
        <f>IF(SUM(U1765:U1773)&gt;0,"►","")</f>
        <v/>
      </c>
      <c r="V1764" s="10">
        <f>ROWS(V1765:V1773)-1</f>
        <v>8</v>
      </c>
      <c r="W1764" s="30">
        <f>SUM(W1765:W1773)-W1773</f>
        <v>0</v>
      </c>
      <c r="X1764" s="29" t="s">
        <v>17</v>
      </c>
      <c r="Y1764" s="28"/>
      <c r="Z1764" s="30">
        <f>SUM(Z1765:Z1773)-Z1773</f>
        <v>0</v>
      </c>
      <c r="AA1764" s="29" t="s">
        <v>17</v>
      </c>
      <c r="AB1764" s="28"/>
      <c r="AC1764" s="12"/>
      <c r="AD1764" s="13"/>
      <c r="AE1764" s="12"/>
      <c r="AF1764" s="11"/>
      <c r="AG1764" s="11"/>
      <c r="AH1764" s="5" t="s">
        <v>0</v>
      </c>
      <c r="AI1764" s="4"/>
    </row>
    <row r="1765" spans="1:35" ht="15" customHeight="1" x14ac:dyDescent="0.25">
      <c r="A1765" s="221"/>
      <c r="B1765" s="405"/>
      <c r="C1765" s="274" t="s">
        <v>210</v>
      </c>
      <c r="D1765" s="275">
        <v>43491</v>
      </c>
      <c r="E1765" s="276">
        <v>0.97</v>
      </c>
      <c r="F1765" s="277" t="s">
        <v>21</v>
      </c>
      <c r="G1765" s="227"/>
      <c r="H1765" s="227"/>
      <c r="I1765" s="227"/>
      <c r="J1765" s="227"/>
      <c r="K1765" s="415" t="s">
        <v>216</v>
      </c>
      <c r="L1765" s="26"/>
      <c r="M1765" s="25"/>
      <c r="N1765" s="23" t="str">
        <f t="shared" ref="N1765:N1772" si="986">IF(O1765="?","?","")</f>
        <v/>
      </c>
      <c r="O1765" s="23" t="str">
        <f t="shared" ref="O1765:O1772" si="987">IF(AND(P1765="",Q1765&gt;0),"?",IF(P1765="","◄",IF(Q1765&gt;=1,"►","")))</f>
        <v>◄</v>
      </c>
      <c r="P1765" s="24"/>
      <c r="Q1765" s="21"/>
      <c r="R1765" s="23" t="str">
        <f t="shared" ref="R1765:R1772" si="988">IF(S1765="?","?","")</f>
        <v/>
      </c>
      <c r="S1765" s="23" t="str">
        <f t="shared" ref="S1765:S1772" si="989">IF(AND(T1765="",U1765&gt;0),"?",IF(T1765="","◄",IF(U1765&gt;=1,"►","")))</f>
        <v>◄</v>
      </c>
      <c r="T1765" s="22"/>
      <c r="U1765" s="21"/>
      <c r="V1765" s="20"/>
      <c r="W1765" s="19"/>
      <c r="X1765" s="18">
        <f t="shared" ref="X1765:Y1772" si="990">(P1765*W1765)</f>
        <v>0</v>
      </c>
      <c r="Y1765" s="17">
        <f t="shared" si="990"/>
        <v>0</v>
      </c>
      <c r="Z1765" s="16"/>
      <c r="AA1765" s="15">
        <f t="shared" ref="AA1765:AB1772" si="991">(T1765*Z1765)</f>
        <v>0</v>
      </c>
      <c r="AB1765" s="14">
        <f t="shared" si="991"/>
        <v>0</v>
      </c>
      <c r="AC1765" s="12"/>
      <c r="AD1765" s="13"/>
      <c r="AE1765" s="12"/>
      <c r="AF1765" s="11"/>
      <c r="AG1765" s="11"/>
      <c r="AH1765" s="5" t="s">
        <v>0</v>
      </c>
      <c r="AI1765" s="4"/>
    </row>
    <row r="1766" spans="1:35" ht="15" customHeight="1" x14ac:dyDescent="0.25">
      <c r="A1766" s="221"/>
      <c r="B1766" s="405"/>
      <c r="C1766" s="274">
        <v>4833</v>
      </c>
      <c r="D1766" s="275">
        <v>43491</v>
      </c>
      <c r="E1766" s="276">
        <v>0.97</v>
      </c>
      <c r="F1766" s="277" t="s">
        <v>21</v>
      </c>
      <c r="G1766" s="227"/>
      <c r="H1766" s="227"/>
      <c r="I1766" s="227"/>
      <c r="J1766" s="227"/>
      <c r="K1766" s="415" t="s">
        <v>215</v>
      </c>
      <c r="L1766" s="26"/>
      <c r="M1766" s="25"/>
      <c r="N1766" s="23" t="str">
        <f t="shared" si="986"/>
        <v/>
      </c>
      <c r="O1766" s="23" t="str">
        <f t="shared" si="987"/>
        <v>◄</v>
      </c>
      <c r="P1766" s="24"/>
      <c r="Q1766" s="21"/>
      <c r="R1766" s="23" t="str">
        <f t="shared" si="988"/>
        <v/>
      </c>
      <c r="S1766" s="23" t="str">
        <f t="shared" si="989"/>
        <v>◄</v>
      </c>
      <c r="T1766" s="22"/>
      <c r="U1766" s="21"/>
      <c r="V1766" s="20"/>
      <c r="W1766" s="19"/>
      <c r="X1766" s="18">
        <f t="shared" si="990"/>
        <v>0</v>
      </c>
      <c r="Y1766" s="17">
        <f t="shared" si="990"/>
        <v>0</v>
      </c>
      <c r="Z1766" s="16"/>
      <c r="AA1766" s="15">
        <f t="shared" si="991"/>
        <v>0</v>
      </c>
      <c r="AB1766" s="14">
        <f t="shared" si="991"/>
        <v>0</v>
      </c>
      <c r="AC1766" s="12"/>
      <c r="AD1766" s="13"/>
      <c r="AE1766" s="12"/>
      <c r="AF1766" s="11"/>
      <c r="AG1766" s="11"/>
      <c r="AH1766" s="5" t="s">
        <v>0</v>
      </c>
      <c r="AI1766" s="4"/>
    </row>
    <row r="1767" spans="1:35" ht="15" customHeight="1" x14ac:dyDescent="0.25">
      <c r="A1767" s="221"/>
      <c r="B1767" s="405"/>
      <c r="C1767" s="274">
        <v>4834</v>
      </c>
      <c r="D1767" s="275">
        <v>43491</v>
      </c>
      <c r="E1767" s="276">
        <v>0.97</v>
      </c>
      <c r="F1767" s="277" t="s">
        <v>21</v>
      </c>
      <c r="G1767" s="227"/>
      <c r="H1767" s="227"/>
      <c r="I1767" s="227"/>
      <c r="J1767" s="227"/>
      <c r="K1767" s="415" t="s">
        <v>214</v>
      </c>
      <c r="L1767" s="26"/>
      <c r="M1767" s="25"/>
      <c r="N1767" s="23" t="str">
        <f t="shared" si="986"/>
        <v/>
      </c>
      <c r="O1767" s="23" t="str">
        <f t="shared" si="987"/>
        <v>◄</v>
      </c>
      <c r="P1767" s="24"/>
      <c r="Q1767" s="21"/>
      <c r="R1767" s="23" t="str">
        <f t="shared" si="988"/>
        <v/>
      </c>
      <c r="S1767" s="23" t="str">
        <f t="shared" si="989"/>
        <v>◄</v>
      </c>
      <c r="T1767" s="22"/>
      <c r="U1767" s="21"/>
      <c r="V1767" s="20"/>
      <c r="W1767" s="19"/>
      <c r="X1767" s="18">
        <f t="shared" si="990"/>
        <v>0</v>
      </c>
      <c r="Y1767" s="17">
        <f t="shared" si="990"/>
        <v>0</v>
      </c>
      <c r="Z1767" s="16"/>
      <c r="AA1767" s="15">
        <f t="shared" si="991"/>
        <v>0</v>
      </c>
      <c r="AB1767" s="14">
        <f t="shared" si="991"/>
        <v>0</v>
      </c>
      <c r="AC1767" s="12"/>
      <c r="AD1767" s="13"/>
      <c r="AE1767" s="12"/>
      <c r="AF1767" s="11"/>
      <c r="AG1767" s="11"/>
      <c r="AH1767" s="5" t="s">
        <v>0</v>
      </c>
      <c r="AI1767" s="4"/>
    </row>
    <row r="1768" spans="1:35" ht="15" customHeight="1" x14ac:dyDescent="0.25">
      <c r="A1768" s="221"/>
      <c r="B1768" s="405"/>
      <c r="C1768" s="274">
        <v>4835</v>
      </c>
      <c r="D1768" s="275">
        <v>43491</v>
      </c>
      <c r="E1768" s="276">
        <v>0.97</v>
      </c>
      <c r="F1768" s="277" t="s">
        <v>21</v>
      </c>
      <c r="G1768" s="227"/>
      <c r="H1768" s="227"/>
      <c r="I1768" s="227"/>
      <c r="J1768" s="227"/>
      <c r="K1768" s="415" t="s">
        <v>213</v>
      </c>
      <c r="L1768" s="26"/>
      <c r="M1768" s="25"/>
      <c r="N1768" s="23" t="str">
        <f t="shared" si="986"/>
        <v/>
      </c>
      <c r="O1768" s="23" t="str">
        <f t="shared" si="987"/>
        <v>◄</v>
      </c>
      <c r="P1768" s="24"/>
      <c r="Q1768" s="21"/>
      <c r="R1768" s="23" t="str">
        <f t="shared" si="988"/>
        <v/>
      </c>
      <c r="S1768" s="23" t="str">
        <f t="shared" si="989"/>
        <v>◄</v>
      </c>
      <c r="T1768" s="22"/>
      <c r="U1768" s="21"/>
      <c r="V1768" s="20"/>
      <c r="W1768" s="19"/>
      <c r="X1768" s="18">
        <f t="shared" si="990"/>
        <v>0</v>
      </c>
      <c r="Y1768" s="17">
        <f t="shared" si="990"/>
        <v>0</v>
      </c>
      <c r="Z1768" s="16"/>
      <c r="AA1768" s="15">
        <f t="shared" si="991"/>
        <v>0</v>
      </c>
      <c r="AB1768" s="14">
        <f t="shared" si="991"/>
        <v>0</v>
      </c>
      <c r="AC1768" s="12"/>
      <c r="AD1768" s="13"/>
      <c r="AE1768" s="12"/>
      <c r="AF1768" s="11"/>
      <c r="AG1768" s="11"/>
      <c r="AH1768" s="5" t="s">
        <v>0</v>
      </c>
      <c r="AI1768" s="4"/>
    </row>
    <row r="1769" spans="1:35" ht="15" customHeight="1" x14ac:dyDescent="0.25">
      <c r="A1769" s="221"/>
      <c r="B1769" s="405"/>
      <c r="C1769" s="274">
        <v>4836</v>
      </c>
      <c r="D1769" s="275">
        <v>43491</v>
      </c>
      <c r="E1769" s="276">
        <v>0.97</v>
      </c>
      <c r="F1769" s="277" t="s">
        <v>21</v>
      </c>
      <c r="G1769" s="227"/>
      <c r="H1769" s="227"/>
      <c r="I1769" s="227"/>
      <c r="J1769" s="227"/>
      <c r="K1769" s="415" t="s">
        <v>212</v>
      </c>
      <c r="L1769" s="26"/>
      <c r="M1769" s="25"/>
      <c r="N1769" s="23" t="str">
        <f t="shared" si="986"/>
        <v/>
      </c>
      <c r="O1769" s="23" t="str">
        <f t="shared" si="987"/>
        <v>◄</v>
      </c>
      <c r="P1769" s="24"/>
      <c r="Q1769" s="21"/>
      <c r="R1769" s="23" t="str">
        <f t="shared" si="988"/>
        <v/>
      </c>
      <c r="S1769" s="23" t="str">
        <f t="shared" si="989"/>
        <v>◄</v>
      </c>
      <c r="T1769" s="22"/>
      <c r="U1769" s="21"/>
      <c r="V1769" s="20"/>
      <c r="W1769" s="19"/>
      <c r="X1769" s="18">
        <f t="shared" si="990"/>
        <v>0</v>
      </c>
      <c r="Y1769" s="17">
        <f t="shared" si="990"/>
        <v>0</v>
      </c>
      <c r="Z1769" s="16"/>
      <c r="AA1769" s="15">
        <f t="shared" si="991"/>
        <v>0</v>
      </c>
      <c r="AB1769" s="14">
        <f t="shared" si="991"/>
        <v>0</v>
      </c>
      <c r="AC1769" s="12"/>
      <c r="AD1769" s="13"/>
      <c r="AE1769" s="12"/>
      <c r="AF1769" s="11"/>
      <c r="AG1769" s="11"/>
      <c r="AH1769" s="5" t="s">
        <v>0</v>
      </c>
      <c r="AI1769" s="4"/>
    </row>
    <row r="1770" spans="1:35" ht="15" customHeight="1" x14ac:dyDescent="0.25">
      <c r="A1770" s="221"/>
      <c r="B1770" s="405"/>
      <c r="C1770" s="281" t="s">
        <v>211</v>
      </c>
      <c r="D1770" s="275">
        <v>43491</v>
      </c>
      <c r="E1770" s="276">
        <v>1.94</v>
      </c>
      <c r="F1770" s="277" t="s">
        <v>21</v>
      </c>
      <c r="G1770" s="227"/>
      <c r="H1770" s="227"/>
      <c r="I1770" s="274" t="s">
        <v>210</v>
      </c>
      <c r="J1770" s="274">
        <v>4833</v>
      </c>
      <c r="K1770" s="412" t="s">
        <v>195</v>
      </c>
      <c r="L1770" s="26"/>
      <c r="M1770" s="25"/>
      <c r="N1770" s="23" t="str">
        <f t="shared" si="986"/>
        <v/>
      </c>
      <c r="O1770" s="23" t="str">
        <f t="shared" si="987"/>
        <v>◄</v>
      </c>
      <c r="P1770" s="24"/>
      <c r="Q1770" s="21"/>
      <c r="R1770" s="23" t="str">
        <f t="shared" si="988"/>
        <v/>
      </c>
      <c r="S1770" s="23" t="str">
        <f t="shared" si="989"/>
        <v>◄</v>
      </c>
      <c r="T1770" s="22"/>
      <c r="U1770" s="21"/>
      <c r="V1770" s="20"/>
      <c r="W1770" s="19"/>
      <c r="X1770" s="18">
        <f t="shared" si="990"/>
        <v>0</v>
      </c>
      <c r="Y1770" s="17">
        <f t="shared" si="990"/>
        <v>0</v>
      </c>
      <c r="Z1770" s="16"/>
      <c r="AA1770" s="15">
        <f t="shared" si="991"/>
        <v>0</v>
      </c>
      <c r="AB1770" s="14">
        <f t="shared" si="991"/>
        <v>0</v>
      </c>
      <c r="AC1770" s="12"/>
      <c r="AD1770" s="13"/>
      <c r="AE1770" s="12"/>
      <c r="AF1770" s="11"/>
      <c r="AG1770" s="11"/>
      <c r="AH1770" s="5" t="s">
        <v>0</v>
      </c>
      <c r="AI1770" s="4"/>
    </row>
    <row r="1771" spans="1:35" ht="15" customHeight="1" x14ac:dyDescent="0.25">
      <c r="A1771" s="221"/>
      <c r="B1771" s="405"/>
      <c r="C1771" s="281" t="s">
        <v>209</v>
      </c>
      <c r="D1771" s="275">
        <v>43491</v>
      </c>
      <c r="E1771" s="276">
        <v>1.94</v>
      </c>
      <c r="F1771" s="277" t="s">
        <v>21</v>
      </c>
      <c r="G1771" s="227"/>
      <c r="H1771" s="227"/>
      <c r="I1771" s="274">
        <v>4835</v>
      </c>
      <c r="J1771" s="274">
        <v>4836</v>
      </c>
      <c r="K1771" s="412" t="s">
        <v>195</v>
      </c>
      <c r="L1771" s="26"/>
      <c r="M1771" s="25"/>
      <c r="N1771" s="23" t="str">
        <f t="shared" si="986"/>
        <v/>
      </c>
      <c r="O1771" s="23" t="str">
        <f t="shared" si="987"/>
        <v>◄</v>
      </c>
      <c r="P1771" s="24"/>
      <c r="Q1771" s="21"/>
      <c r="R1771" s="23" t="str">
        <f t="shared" si="988"/>
        <v/>
      </c>
      <c r="S1771" s="23" t="str">
        <f t="shared" si="989"/>
        <v>◄</v>
      </c>
      <c r="T1771" s="22"/>
      <c r="U1771" s="21"/>
      <c r="V1771" s="20"/>
      <c r="W1771" s="19"/>
      <c r="X1771" s="18">
        <f t="shared" si="990"/>
        <v>0</v>
      </c>
      <c r="Y1771" s="17">
        <f t="shared" si="990"/>
        <v>0</v>
      </c>
      <c r="Z1771" s="16"/>
      <c r="AA1771" s="15">
        <f t="shared" si="991"/>
        <v>0</v>
      </c>
      <c r="AB1771" s="14">
        <f t="shared" si="991"/>
        <v>0</v>
      </c>
      <c r="AC1771" s="12"/>
      <c r="AD1771" s="13"/>
      <c r="AE1771" s="12"/>
      <c r="AF1771" s="11"/>
      <c r="AG1771" s="11"/>
      <c r="AH1771" s="5" t="s">
        <v>0</v>
      </c>
      <c r="AI1771" s="4"/>
    </row>
    <row r="1772" spans="1:35" ht="15" customHeight="1" thickBot="1" x14ac:dyDescent="0.3">
      <c r="A1772" s="221"/>
      <c r="B1772" s="232" t="s">
        <v>208</v>
      </c>
      <c r="C1772" s="274"/>
      <c r="D1772" s="275">
        <v>43491</v>
      </c>
      <c r="E1772" s="276">
        <v>4.8499999999999996</v>
      </c>
      <c r="F1772" s="277" t="s">
        <v>21</v>
      </c>
      <c r="G1772" s="227"/>
      <c r="H1772" s="227"/>
      <c r="I1772" s="227"/>
      <c r="J1772" s="227"/>
      <c r="K1772" s="414" t="s">
        <v>207</v>
      </c>
      <c r="L1772" s="26"/>
      <c r="M1772" s="25"/>
      <c r="N1772" s="23" t="str">
        <f t="shared" si="986"/>
        <v/>
      </c>
      <c r="O1772" s="23" t="str">
        <f t="shared" si="987"/>
        <v>◄</v>
      </c>
      <c r="P1772" s="24"/>
      <c r="Q1772" s="21"/>
      <c r="R1772" s="23" t="str">
        <f t="shared" si="988"/>
        <v/>
      </c>
      <c r="S1772" s="23" t="str">
        <f t="shared" si="989"/>
        <v>◄</v>
      </c>
      <c r="T1772" s="22"/>
      <c r="U1772" s="21"/>
      <c r="V1772" s="20"/>
      <c r="W1772" s="19"/>
      <c r="X1772" s="18">
        <f t="shared" si="990"/>
        <v>0</v>
      </c>
      <c r="Y1772" s="17">
        <f t="shared" si="990"/>
        <v>0</v>
      </c>
      <c r="Z1772" s="16"/>
      <c r="AA1772" s="15">
        <f t="shared" si="991"/>
        <v>0</v>
      </c>
      <c r="AB1772" s="14">
        <f t="shared" si="991"/>
        <v>0</v>
      </c>
      <c r="AC1772" s="12"/>
      <c r="AD1772" s="13"/>
      <c r="AE1772" s="12"/>
      <c r="AF1772" s="11"/>
      <c r="AG1772" s="11"/>
      <c r="AH1772" s="5" t="s">
        <v>0</v>
      </c>
      <c r="AI1772" s="4"/>
    </row>
    <row r="1773" spans="1:35" ht="15" customHeight="1" thickTop="1" thickBot="1" x14ac:dyDescent="0.25">
      <c r="A1773" s="214">
        <f>ROWS(A1774:A1776)-1</f>
        <v>2</v>
      </c>
      <c r="B1773" s="334" t="s">
        <v>206</v>
      </c>
      <c r="C1773" s="334"/>
      <c r="D1773" s="334"/>
      <c r="E1773" s="334"/>
      <c r="F1773" s="335"/>
      <c r="G1773" s="334"/>
      <c r="H1773" s="334"/>
      <c r="I1773" s="334"/>
      <c r="J1773" s="334"/>
      <c r="K1773" s="333"/>
      <c r="L1773" s="6">
        <v>43491</v>
      </c>
      <c r="M1773" s="34" t="s">
        <v>205</v>
      </c>
      <c r="N1773" s="23"/>
      <c r="O1773" s="33" t="str">
        <f>IF(COUNTIF(N1774:N1776,"?")&gt;0,"?",IF(AND(P1773="◄",Q1773="►"),"◄►",IF(P1773="◄","◄",IF(Q1773="►","►",""))))</f>
        <v>◄</v>
      </c>
      <c r="P1773" s="32" t="str">
        <f>IF(SUM(P1774:P1776)+1=ROWS(P1774:P1776)-COUNTIF(P1774:P1776,"-"),"","◄")</f>
        <v>◄</v>
      </c>
      <c r="Q1773" s="31" t="str">
        <f>IF(SUM(Q1774:Q1776)&gt;0,"►","")</f>
        <v/>
      </c>
      <c r="R1773" s="23"/>
      <c r="S1773" s="33" t="str">
        <f>IF(COUNTIF(R1774:R1776,"?")&gt;0,"?",IF(AND(T1773="◄",U1773="►"),"◄►",IF(T1773="◄","◄",IF(U1773="►","►",""))))</f>
        <v>◄</v>
      </c>
      <c r="T1773" s="32" t="str">
        <f>IF(SUM(T1774:T1776)+1=ROWS(T1774:T1776)-COUNTIF(T1774:T1776,"-"),"","◄")</f>
        <v>◄</v>
      </c>
      <c r="U1773" s="31" t="str">
        <f>IF(SUM(U1774:U1776)&gt;0,"►","")</f>
        <v/>
      </c>
      <c r="V1773" s="10">
        <f>ROWS(V1774:V1776)-1</f>
        <v>2</v>
      </c>
      <c r="W1773" s="30">
        <f>SUM(W1774:W1776)-W1776</f>
        <v>0</v>
      </c>
      <c r="X1773" s="29" t="s">
        <v>17</v>
      </c>
      <c r="Y1773" s="28"/>
      <c r="Z1773" s="30">
        <f>SUM(Z1774:Z1776)-Z1776</f>
        <v>0</v>
      </c>
      <c r="AA1773" s="29" t="s">
        <v>17</v>
      </c>
      <c r="AB1773" s="28"/>
      <c r="AC1773" s="12"/>
      <c r="AD1773" s="13"/>
      <c r="AE1773" s="12"/>
      <c r="AF1773" s="11"/>
      <c r="AG1773" s="11"/>
      <c r="AH1773" s="5" t="s">
        <v>0</v>
      </c>
      <c r="AI1773" s="4"/>
    </row>
    <row r="1774" spans="1:35" ht="15" customHeight="1" x14ac:dyDescent="0.25">
      <c r="A1774" s="221"/>
      <c r="B1774" s="405"/>
      <c r="C1774" s="274" t="s">
        <v>203</v>
      </c>
      <c r="D1774" s="275">
        <v>43491</v>
      </c>
      <c r="E1774" s="276">
        <v>1.62</v>
      </c>
      <c r="F1774" s="277" t="s">
        <v>13</v>
      </c>
      <c r="G1774" s="227"/>
      <c r="H1774" s="227"/>
      <c r="I1774" s="227"/>
      <c r="J1774" s="227"/>
      <c r="K1774" s="415" t="s">
        <v>204</v>
      </c>
      <c r="L1774" s="26"/>
      <c r="M1774" s="25"/>
      <c r="N1774" s="23" t="str">
        <f>IF(O1774="?","?","")</f>
        <v/>
      </c>
      <c r="O1774" s="23" t="str">
        <f>IF(AND(P1774="",Q1774&gt;0),"?",IF(P1774="","◄",IF(Q1774&gt;=1,"►","")))</f>
        <v>◄</v>
      </c>
      <c r="P1774" s="24"/>
      <c r="Q1774" s="21"/>
      <c r="R1774" s="23" t="str">
        <f>IF(S1774="?","?","")</f>
        <v/>
      </c>
      <c r="S1774" s="23" t="str">
        <f>IF(AND(T1774="",U1774&gt;0),"?",IF(T1774="","◄",IF(U1774&gt;=1,"►","")))</f>
        <v>◄</v>
      </c>
      <c r="T1774" s="22"/>
      <c r="U1774" s="21"/>
      <c r="V1774" s="20"/>
      <c r="W1774" s="19"/>
      <c r="X1774" s="18">
        <f>(P1774*W1774)</f>
        <v>0</v>
      </c>
      <c r="Y1774" s="17">
        <f>(Q1774*X1774)</f>
        <v>0</v>
      </c>
      <c r="Z1774" s="16"/>
      <c r="AA1774" s="15">
        <f>(T1774*Z1774)</f>
        <v>0</v>
      </c>
      <c r="AB1774" s="14">
        <f>(U1774*AA1774)</f>
        <v>0</v>
      </c>
      <c r="AC1774" s="12"/>
      <c r="AD1774" s="13"/>
      <c r="AE1774" s="12"/>
      <c r="AF1774" s="11"/>
      <c r="AG1774" s="11"/>
      <c r="AH1774" s="5" t="s">
        <v>0</v>
      </c>
      <c r="AI1774" s="4"/>
    </row>
    <row r="1775" spans="1:35" ht="15" customHeight="1" thickBot="1" x14ac:dyDescent="0.3">
      <c r="A1775" s="221"/>
      <c r="B1775" s="252" t="s">
        <v>23</v>
      </c>
      <c r="C1775" s="232" t="s">
        <v>203</v>
      </c>
      <c r="D1775" s="275">
        <v>43491</v>
      </c>
      <c r="E1775" s="276">
        <v>8.1000000000000014</v>
      </c>
      <c r="F1775" s="277" t="s">
        <v>13</v>
      </c>
      <c r="G1775" s="227"/>
      <c r="H1775" s="227"/>
      <c r="I1775" s="227"/>
      <c r="J1775" s="227"/>
      <c r="K1775" s="414" t="s">
        <v>202</v>
      </c>
      <c r="L1775" s="26"/>
      <c r="M1775" s="25"/>
      <c r="N1775" s="23" t="str">
        <f>IF(O1775="?","?","")</f>
        <v/>
      </c>
      <c r="O1775" s="23" t="str">
        <f>IF(AND(P1775="",Q1775&gt;0),"?",IF(P1775="","◄",IF(Q1775&gt;=1,"►","")))</f>
        <v>◄</v>
      </c>
      <c r="P1775" s="24"/>
      <c r="Q1775" s="21"/>
      <c r="R1775" s="23" t="str">
        <f>IF(S1775="?","?","")</f>
        <v/>
      </c>
      <c r="S1775" s="23" t="str">
        <f>IF(AND(T1775="",U1775&gt;0),"?",IF(T1775="","◄",IF(U1775&gt;=1,"►","")))</f>
        <v>◄</v>
      </c>
      <c r="T1775" s="22"/>
      <c r="U1775" s="21"/>
      <c r="V1775" s="20"/>
      <c r="W1775" s="19"/>
      <c r="X1775" s="18">
        <f>(P1775*W1775)</f>
        <v>0</v>
      </c>
      <c r="Y1775" s="17">
        <f>(Q1775*X1775)</f>
        <v>0</v>
      </c>
      <c r="Z1775" s="16"/>
      <c r="AA1775" s="15">
        <f>(T1775*Z1775)</f>
        <v>0</v>
      </c>
      <c r="AB1775" s="14">
        <f>(U1775*AA1775)</f>
        <v>0</v>
      </c>
      <c r="AC1775" s="12"/>
      <c r="AD1775" s="13"/>
      <c r="AE1775" s="12"/>
      <c r="AF1775" s="11"/>
      <c r="AG1775" s="11"/>
      <c r="AH1775" s="5" t="s">
        <v>0</v>
      </c>
      <c r="AI1775" s="4"/>
    </row>
    <row r="1776" spans="1:35" ht="15" customHeight="1" thickTop="1" thickBot="1" x14ac:dyDescent="0.25">
      <c r="A1776" s="214">
        <f>ROWS(A1777:A1781)-1</f>
        <v>4</v>
      </c>
      <c r="B1776" s="334" t="s">
        <v>201</v>
      </c>
      <c r="C1776" s="334"/>
      <c r="D1776" s="334"/>
      <c r="E1776" s="334"/>
      <c r="F1776" s="335"/>
      <c r="G1776" s="334"/>
      <c r="H1776" s="334"/>
      <c r="I1776" s="334"/>
      <c r="J1776" s="334"/>
      <c r="K1776" s="333"/>
      <c r="L1776" s="6">
        <v>43491</v>
      </c>
      <c r="M1776" s="34" t="s">
        <v>200</v>
      </c>
      <c r="N1776" s="23"/>
      <c r="O1776" s="33" t="str">
        <f>IF(COUNTIF(N1777:N1781,"?")&gt;0,"?",IF(AND(P1776="◄",Q1776="►"),"◄►",IF(P1776="◄","◄",IF(Q1776="►","►",""))))</f>
        <v>◄</v>
      </c>
      <c r="P1776" s="32" t="str">
        <f>IF(SUM(P1777:P1781)+1=ROWS(P1777:P1781)-COUNTIF(P1777:P1781,"-"),"","◄")</f>
        <v>◄</v>
      </c>
      <c r="Q1776" s="31" t="str">
        <f>IF(SUM(Q1777:Q1781)&gt;0,"►","")</f>
        <v/>
      </c>
      <c r="R1776" s="23"/>
      <c r="S1776" s="33" t="str">
        <f>IF(COUNTIF(R1777:R1781,"?")&gt;0,"?",IF(AND(T1776="◄",U1776="►"),"◄►",IF(T1776="◄","◄",IF(U1776="►","►",""))))</f>
        <v>◄</v>
      </c>
      <c r="T1776" s="32" t="str">
        <f>IF(SUM(T1777:T1781)+1=ROWS(T1777:T1781)-COUNTIF(T1777:T1781,"-"),"","◄")</f>
        <v>◄</v>
      </c>
      <c r="U1776" s="31" t="str">
        <f>IF(SUM(U1777:U1781)&gt;0,"►","")</f>
        <v/>
      </c>
      <c r="V1776" s="10">
        <f>ROWS(V1777:V1781)-1</f>
        <v>4</v>
      </c>
      <c r="W1776" s="30">
        <f>SUM(W1777:W1781)-W1781</f>
        <v>0</v>
      </c>
      <c r="X1776" s="29" t="s">
        <v>17</v>
      </c>
      <c r="Y1776" s="28"/>
      <c r="Z1776" s="30">
        <f>SUM(Z1777:Z1781)-Z1781</f>
        <v>0</v>
      </c>
      <c r="AA1776" s="29" t="s">
        <v>17</v>
      </c>
      <c r="AB1776" s="28"/>
      <c r="AC1776" s="12"/>
      <c r="AD1776" s="13"/>
      <c r="AE1776" s="12"/>
      <c r="AF1776" s="11"/>
      <c r="AG1776" s="11"/>
      <c r="AH1776" s="5" t="s">
        <v>0</v>
      </c>
      <c r="AI1776" s="4"/>
    </row>
    <row r="1777" spans="1:35" ht="15" customHeight="1" x14ac:dyDescent="0.25">
      <c r="A1777" s="221"/>
      <c r="B1777" s="240"/>
      <c r="C1777" s="274" t="s">
        <v>196</v>
      </c>
      <c r="D1777" s="275">
        <v>43491</v>
      </c>
      <c r="E1777" s="276">
        <v>4.8600000000000003</v>
      </c>
      <c r="F1777" s="277" t="s">
        <v>193</v>
      </c>
      <c r="G1777" s="227"/>
      <c r="H1777" s="227"/>
      <c r="I1777" s="227"/>
      <c r="J1777" s="227"/>
      <c r="K1777" s="415" t="s">
        <v>199</v>
      </c>
      <c r="L1777" s="26"/>
      <c r="M1777" s="25"/>
      <c r="N1777" s="23" t="str">
        <f>IF(O1777="?","?","")</f>
        <v/>
      </c>
      <c r="O1777" s="23" t="str">
        <f>IF(AND(P1777="",Q1777&gt;0),"?",IF(P1777="","◄",IF(Q1777&gt;=1,"►","")))</f>
        <v>◄</v>
      </c>
      <c r="P1777" s="24"/>
      <c r="Q1777" s="21"/>
      <c r="R1777" s="23" t="str">
        <f>IF(S1777="?","?","")</f>
        <v/>
      </c>
      <c r="S1777" s="23" t="str">
        <f>IF(AND(T1777="",U1777&gt;0),"?",IF(T1777="","◄",IF(U1777&gt;=1,"►","")))</f>
        <v>◄</v>
      </c>
      <c r="T1777" s="22"/>
      <c r="U1777" s="21"/>
      <c r="V1777" s="20"/>
      <c r="W1777" s="19"/>
      <c r="X1777" s="18">
        <f t="shared" ref="X1777:Y1780" si="992">(P1777*W1777)</f>
        <v>0</v>
      </c>
      <c r="Y1777" s="17">
        <f t="shared" si="992"/>
        <v>0</v>
      </c>
      <c r="Z1777" s="16"/>
      <c r="AA1777" s="15">
        <f t="shared" ref="AA1777:AB1780" si="993">(T1777*Z1777)</f>
        <v>0</v>
      </c>
      <c r="AB1777" s="14">
        <f t="shared" si="993"/>
        <v>0</v>
      </c>
      <c r="AC1777" s="12"/>
      <c r="AD1777" s="13"/>
      <c r="AE1777" s="12"/>
      <c r="AF1777" s="11"/>
      <c r="AG1777" s="11"/>
      <c r="AH1777" s="5" t="s">
        <v>0</v>
      </c>
      <c r="AI1777" s="4"/>
    </row>
    <row r="1778" spans="1:35" ht="15" customHeight="1" x14ac:dyDescent="0.25">
      <c r="A1778" s="221"/>
      <c r="B1778" s="240"/>
      <c r="C1778" s="274">
        <v>4839</v>
      </c>
      <c r="D1778" s="275">
        <v>43491</v>
      </c>
      <c r="E1778" s="276">
        <v>4.8600000000000003</v>
      </c>
      <c r="F1778" s="277" t="s">
        <v>193</v>
      </c>
      <c r="G1778" s="227"/>
      <c r="H1778" s="227"/>
      <c r="I1778" s="227"/>
      <c r="J1778" s="227"/>
      <c r="K1778" s="415" t="s">
        <v>198</v>
      </c>
      <c r="L1778" s="26"/>
      <c r="M1778" s="25"/>
      <c r="N1778" s="23" t="str">
        <f>IF(O1778="?","?","")</f>
        <v/>
      </c>
      <c r="O1778" s="23" t="str">
        <f>IF(AND(P1778="",Q1778&gt;0),"?",IF(P1778="","◄",IF(Q1778&gt;=1,"►","")))</f>
        <v>◄</v>
      </c>
      <c r="P1778" s="24"/>
      <c r="Q1778" s="21"/>
      <c r="R1778" s="23" t="str">
        <f>IF(S1778="?","?","")</f>
        <v/>
      </c>
      <c r="S1778" s="23" t="str">
        <f>IF(AND(T1778="",U1778&gt;0),"?",IF(T1778="","◄",IF(U1778&gt;=1,"►","")))</f>
        <v>◄</v>
      </c>
      <c r="T1778" s="22"/>
      <c r="U1778" s="21"/>
      <c r="V1778" s="20"/>
      <c r="W1778" s="19"/>
      <c r="X1778" s="18">
        <f t="shared" si="992"/>
        <v>0</v>
      </c>
      <c r="Y1778" s="17">
        <f t="shared" si="992"/>
        <v>0</v>
      </c>
      <c r="Z1778" s="16"/>
      <c r="AA1778" s="15">
        <f t="shared" si="993"/>
        <v>0</v>
      </c>
      <c r="AB1778" s="14">
        <f t="shared" si="993"/>
        <v>0</v>
      </c>
      <c r="AC1778" s="12"/>
      <c r="AD1778" s="13"/>
      <c r="AE1778" s="12"/>
      <c r="AF1778" s="11"/>
      <c r="AG1778" s="11"/>
      <c r="AH1778" s="5" t="s">
        <v>0</v>
      </c>
      <c r="AI1778" s="4"/>
    </row>
    <row r="1779" spans="1:35" ht="15" customHeight="1" x14ac:dyDescent="0.25">
      <c r="A1779" s="221"/>
      <c r="B1779" s="240"/>
      <c r="C1779" s="281" t="s">
        <v>197</v>
      </c>
      <c r="D1779" s="275">
        <v>43491</v>
      </c>
      <c r="E1779" s="276">
        <v>9.7200000000000006</v>
      </c>
      <c r="F1779" s="277" t="s">
        <v>193</v>
      </c>
      <c r="G1779" s="227"/>
      <c r="H1779" s="227"/>
      <c r="I1779" s="274" t="s">
        <v>196</v>
      </c>
      <c r="J1779" s="274">
        <v>4839</v>
      </c>
      <c r="K1779" s="412" t="s">
        <v>195</v>
      </c>
      <c r="L1779" s="26"/>
      <c r="M1779" s="25"/>
      <c r="N1779" s="23" t="str">
        <f>IF(O1779="?","?","")</f>
        <v/>
      </c>
      <c r="O1779" s="23" t="str">
        <f>IF(AND(P1779="",Q1779&gt;0),"?",IF(P1779="","◄",IF(Q1779&gt;=1,"►","")))</f>
        <v>◄</v>
      </c>
      <c r="P1779" s="24"/>
      <c r="Q1779" s="21"/>
      <c r="R1779" s="23" t="str">
        <f>IF(S1779="?","?","")</f>
        <v/>
      </c>
      <c r="S1779" s="23" t="str">
        <f>IF(AND(T1779="",U1779&gt;0),"?",IF(T1779="","◄",IF(U1779&gt;=1,"►","")))</f>
        <v>◄</v>
      </c>
      <c r="T1779" s="22"/>
      <c r="U1779" s="21"/>
      <c r="V1779" s="20"/>
      <c r="W1779" s="19"/>
      <c r="X1779" s="18">
        <f t="shared" si="992"/>
        <v>0</v>
      </c>
      <c r="Y1779" s="17">
        <f t="shared" si="992"/>
        <v>0</v>
      </c>
      <c r="Z1779" s="16"/>
      <c r="AA1779" s="15">
        <f t="shared" si="993"/>
        <v>0</v>
      </c>
      <c r="AB1779" s="14">
        <f t="shared" si="993"/>
        <v>0</v>
      </c>
      <c r="AC1779" s="12"/>
      <c r="AD1779" s="13"/>
      <c r="AE1779" s="12"/>
      <c r="AF1779" s="11"/>
      <c r="AG1779" s="11"/>
      <c r="AH1779" s="5" t="s">
        <v>0</v>
      </c>
      <c r="AI1779" s="4"/>
    </row>
    <row r="1780" spans="1:35" ht="15" customHeight="1" thickBot="1" x14ac:dyDescent="0.3">
      <c r="A1780" s="221"/>
      <c r="B1780" s="232" t="s">
        <v>194</v>
      </c>
      <c r="C1780" s="274"/>
      <c r="D1780" s="275">
        <v>43491</v>
      </c>
      <c r="E1780" s="276">
        <v>9.2000000000000011</v>
      </c>
      <c r="F1780" s="277" t="s">
        <v>193</v>
      </c>
      <c r="G1780" s="227"/>
      <c r="H1780" s="227"/>
      <c r="I1780" s="227"/>
      <c r="J1780" s="227"/>
      <c r="K1780" s="414" t="s">
        <v>192</v>
      </c>
      <c r="L1780" s="26"/>
      <c r="M1780" s="25"/>
      <c r="N1780" s="23" t="str">
        <f>IF(O1780="?","?","")</f>
        <v/>
      </c>
      <c r="O1780" s="23" t="str">
        <f>IF(AND(P1780="",Q1780&gt;0),"?",IF(P1780="","◄",IF(Q1780&gt;=1,"►","")))</f>
        <v>◄</v>
      </c>
      <c r="P1780" s="24"/>
      <c r="Q1780" s="21"/>
      <c r="R1780" s="23" t="str">
        <f>IF(S1780="?","?","")</f>
        <v/>
      </c>
      <c r="S1780" s="23" t="str">
        <f>IF(AND(T1780="",U1780&gt;0),"?",IF(T1780="","◄",IF(U1780&gt;=1,"►","")))</f>
        <v>◄</v>
      </c>
      <c r="T1780" s="22"/>
      <c r="U1780" s="21"/>
      <c r="V1780" s="20"/>
      <c r="W1780" s="19"/>
      <c r="X1780" s="18">
        <f t="shared" si="992"/>
        <v>0</v>
      </c>
      <c r="Y1780" s="17">
        <f t="shared" si="992"/>
        <v>0</v>
      </c>
      <c r="Z1780" s="16"/>
      <c r="AA1780" s="15">
        <f t="shared" si="993"/>
        <v>0</v>
      </c>
      <c r="AB1780" s="14">
        <f t="shared" si="993"/>
        <v>0</v>
      </c>
      <c r="AC1780" s="12"/>
      <c r="AD1780" s="13"/>
      <c r="AE1780" s="12"/>
      <c r="AF1780" s="11"/>
      <c r="AG1780" s="11"/>
      <c r="AH1780" s="5" t="s">
        <v>0</v>
      </c>
      <c r="AI1780" s="4"/>
    </row>
    <row r="1781" spans="1:35" ht="15" customHeight="1" thickTop="1" thickBot="1" x14ac:dyDescent="0.25">
      <c r="A1781" s="214">
        <f>ROWS(A1782:A1784)-1</f>
        <v>2</v>
      </c>
      <c r="B1781" s="334" t="s">
        <v>191</v>
      </c>
      <c r="C1781" s="334"/>
      <c r="D1781" s="334"/>
      <c r="E1781" s="334"/>
      <c r="F1781" s="335"/>
      <c r="G1781" s="334"/>
      <c r="H1781" s="334"/>
      <c r="I1781" s="334"/>
      <c r="J1781" s="334"/>
      <c r="K1781" s="333"/>
      <c r="L1781" s="6">
        <v>43491</v>
      </c>
      <c r="M1781" s="34" t="s">
        <v>190</v>
      </c>
      <c r="N1781" s="23"/>
      <c r="O1781" s="33" t="str">
        <f>IF(COUNTIF(N1782:N1784,"?")&gt;0,"?",IF(AND(P1781="◄",Q1781="►"),"◄►",IF(P1781="◄","◄",IF(Q1781="►","►",""))))</f>
        <v>◄</v>
      </c>
      <c r="P1781" s="32" t="str">
        <f>IF(SUM(P1782:P1784)+1=ROWS(P1782:P1784)-COUNTIF(P1782:P1784,"-"),"","◄")</f>
        <v>◄</v>
      </c>
      <c r="Q1781" s="31" t="str">
        <f>IF(SUM(Q1782:Q1784)&gt;0,"►","")</f>
        <v/>
      </c>
      <c r="R1781" s="23"/>
      <c r="S1781" s="33" t="str">
        <f>IF(COUNTIF(R1782:R1784,"?")&gt;0,"?",IF(AND(T1781="◄",U1781="►"),"◄►",IF(T1781="◄","◄",IF(U1781="►","►",""))))</f>
        <v>◄</v>
      </c>
      <c r="T1781" s="32" t="str">
        <f>IF(SUM(T1782:T1784)+1=ROWS(T1782:T1784)-COUNTIF(T1782:T1784,"-"),"","◄")</f>
        <v>◄</v>
      </c>
      <c r="U1781" s="31" t="str">
        <f>IF(SUM(U1782:U1784)&gt;0,"►","")</f>
        <v/>
      </c>
      <c r="V1781" s="10">
        <f>ROWS(V1782:V1784)-1</f>
        <v>2</v>
      </c>
      <c r="W1781" s="30">
        <f>SUM(W1782:W1784)-W1784</f>
        <v>0</v>
      </c>
      <c r="X1781" s="29" t="s">
        <v>17</v>
      </c>
      <c r="Y1781" s="28"/>
      <c r="Z1781" s="30">
        <f>SUM(Z1782:Z1784)-Z1784</f>
        <v>0</v>
      </c>
      <c r="AA1781" s="29" t="s">
        <v>17</v>
      </c>
      <c r="AB1781" s="28"/>
      <c r="AC1781" s="12"/>
      <c r="AD1781" s="13"/>
      <c r="AE1781" s="12"/>
      <c r="AF1781" s="11"/>
      <c r="AG1781" s="11"/>
      <c r="AH1781" s="5" t="s">
        <v>0</v>
      </c>
      <c r="AI1781" s="4"/>
    </row>
    <row r="1782" spans="1:35" ht="15" customHeight="1" x14ac:dyDescent="0.25">
      <c r="A1782" s="221"/>
      <c r="B1782" s="240"/>
      <c r="C1782" s="274" t="s">
        <v>189</v>
      </c>
      <c r="D1782" s="275">
        <v>43491</v>
      </c>
      <c r="E1782" s="276">
        <v>0.46</v>
      </c>
      <c r="F1782" s="277" t="s">
        <v>188</v>
      </c>
      <c r="G1782" s="227"/>
      <c r="H1782" s="227"/>
      <c r="I1782" s="227"/>
      <c r="J1782" s="227"/>
      <c r="K1782" s="415" t="s">
        <v>187</v>
      </c>
      <c r="L1782" s="26"/>
      <c r="M1782" s="25"/>
      <c r="N1782" s="23" t="str">
        <f>IF(O1782="?","?","")</f>
        <v/>
      </c>
      <c r="O1782" s="23" t="str">
        <f>IF(AND(P1782="",Q1782&gt;0),"?",IF(P1782="","◄",IF(Q1782&gt;=1,"►","")))</f>
        <v>◄</v>
      </c>
      <c r="P1782" s="24"/>
      <c r="Q1782" s="21"/>
      <c r="R1782" s="23" t="str">
        <f>IF(S1782="?","?","")</f>
        <v/>
      </c>
      <c r="S1782" s="23" t="str">
        <f>IF(AND(T1782="",U1782&gt;0),"?",IF(T1782="","◄",IF(U1782&gt;=1,"►","")))</f>
        <v>◄</v>
      </c>
      <c r="T1782" s="22"/>
      <c r="U1782" s="21"/>
      <c r="V1782" s="20"/>
      <c r="W1782" s="19"/>
      <c r="X1782" s="18">
        <f>(P1782*W1782)</f>
        <v>0</v>
      </c>
      <c r="Y1782" s="17">
        <f>(Q1782*X1782)</f>
        <v>0</v>
      </c>
      <c r="Z1782" s="16"/>
      <c r="AA1782" s="15">
        <f>(T1782*Z1782)</f>
        <v>0</v>
      </c>
      <c r="AB1782" s="14">
        <f>(U1782*AA1782)</f>
        <v>0</v>
      </c>
      <c r="AC1782" s="12"/>
      <c r="AD1782" s="13"/>
      <c r="AE1782" s="12"/>
      <c r="AF1782" s="11"/>
      <c r="AG1782" s="11"/>
      <c r="AH1782" s="5" t="s">
        <v>0</v>
      </c>
      <c r="AI1782" s="4"/>
    </row>
    <row r="1783" spans="1:35" ht="15" customHeight="1" thickBot="1" x14ac:dyDescent="0.3">
      <c r="A1783" s="221"/>
      <c r="B1783" s="252" t="s">
        <v>57</v>
      </c>
      <c r="C1783" s="242" t="s">
        <v>189</v>
      </c>
      <c r="D1783" s="275">
        <v>43491</v>
      </c>
      <c r="E1783" s="276">
        <v>4.6000000000000005</v>
      </c>
      <c r="F1783" s="277" t="s">
        <v>188</v>
      </c>
      <c r="G1783" s="227"/>
      <c r="H1783" s="227"/>
      <c r="I1783" s="227"/>
      <c r="J1783" s="227"/>
      <c r="K1783" s="414" t="s">
        <v>187</v>
      </c>
      <c r="L1783" s="26"/>
      <c r="M1783" s="25"/>
      <c r="N1783" s="23" t="str">
        <f>IF(O1783="?","?","")</f>
        <v/>
      </c>
      <c r="O1783" s="23" t="str">
        <f>IF(AND(P1783="",Q1783&gt;0),"?",IF(P1783="","◄",IF(Q1783&gt;=1,"►","")))</f>
        <v>◄</v>
      </c>
      <c r="P1783" s="24"/>
      <c r="Q1783" s="21"/>
      <c r="R1783" s="23" t="str">
        <f>IF(S1783="?","?","")</f>
        <v/>
      </c>
      <c r="S1783" s="23" t="str">
        <f>IF(AND(T1783="",U1783&gt;0),"?",IF(T1783="","◄",IF(U1783&gt;=1,"►","")))</f>
        <v>◄</v>
      </c>
      <c r="T1783" s="22"/>
      <c r="U1783" s="21"/>
      <c r="V1783" s="20"/>
      <c r="W1783" s="19"/>
      <c r="X1783" s="18">
        <f>(P1783*W1783)</f>
        <v>0</v>
      </c>
      <c r="Y1783" s="17">
        <f>(Q1783*X1783)</f>
        <v>0</v>
      </c>
      <c r="Z1783" s="16"/>
      <c r="AA1783" s="15">
        <f>(T1783*Z1783)</f>
        <v>0</v>
      </c>
      <c r="AB1783" s="14">
        <f>(U1783*AA1783)</f>
        <v>0</v>
      </c>
      <c r="AC1783" s="12"/>
      <c r="AD1783" s="13"/>
      <c r="AE1783" s="12"/>
      <c r="AF1783" s="11"/>
      <c r="AG1783" s="11"/>
      <c r="AH1783" s="5" t="s">
        <v>0</v>
      </c>
      <c r="AI1783" s="4"/>
    </row>
    <row r="1784" spans="1:35" ht="15" customHeight="1" thickTop="1" thickBot="1" x14ac:dyDescent="0.25">
      <c r="A1784" s="214">
        <f>ROWS(A1785:A1790)-1</f>
        <v>5</v>
      </c>
      <c r="B1784" s="334" t="s">
        <v>186</v>
      </c>
      <c r="C1784" s="334"/>
      <c r="D1784" s="334"/>
      <c r="E1784" s="334"/>
      <c r="F1784" s="335"/>
      <c r="G1784" s="334"/>
      <c r="H1784" s="334"/>
      <c r="I1784" s="334"/>
      <c r="J1784" s="334"/>
      <c r="K1784" s="333"/>
      <c r="L1784" s="6">
        <v>43491</v>
      </c>
      <c r="M1784" s="34" t="s">
        <v>129</v>
      </c>
      <c r="N1784" s="23"/>
      <c r="O1784" s="33" t="str">
        <f>IF(COUNTIF(N1785:N1790,"?")&gt;0,"?",IF(AND(P1784="◄",Q1784="►"),"◄►",IF(P1784="◄","◄",IF(Q1784="►","►",""))))</f>
        <v>◄</v>
      </c>
      <c r="P1784" s="32" t="str">
        <f>IF(SUM(P1785:P1790)+1=ROWS(P1785:P1790)-COUNTIF(P1785:P1790,"-"),"","◄")</f>
        <v>◄</v>
      </c>
      <c r="Q1784" s="31" t="str">
        <f>IF(SUM(Q1785:Q1790)&gt;0,"►","")</f>
        <v/>
      </c>
      <c r="R1784" s="23"/>
      <c r="S1784" s="33" t="str">
        <f>IF(COUNTIF(R1785:R1790,"?")&gt;0,"?",IF(AND(T1784="◄",U1784="►"),"◄►",IF(T1784="◄","◄",IF(U1784="►","►",""))))</f>
        <v>◄</v>
      </c>
      <c r="T1784" s="32" t="str">
        <f>IF(SUM(T1785:T1790)+1=ROWS(T1785:T1790)-COUNTIF(T1785:T1790,"-"),"","◄")</f>
        <v>◄</v>
      </c>
      <c r="U1784" s="31" t="str">
        <f>IF(SUM(U1785:U1790)&gt;0,"►","")</f>
        <v/>
      </c>
      <c r="V1784" s="10">
        <f>ROWS(V1785:V1790)-1</f>
        <v>5</v>
      </c>
      <c r="W1784" s="30">
        <f>SUM(W1785:W1790)-W1790</f>
        <v>0</v>
      </c>
      <c r="X1784" s="29" t="s">
        <v>17</v>
      </c>
      <c r="Y1784" s="28"/>
      <c r="Z1784" s="30">
        <f>SUM(Z1785:Z1790)-Z1790</f>
        <v>0</v>
      </c>
      <c r="AA1784" s="29" t="s">
        <v>17</v>
      </c>
      <c r="AB1784" s="28"/>
      <c r="AC1784" s="12"/>
      <c r="AD1784" s="13"/>
      <c r="AE1784" s="12"/>
      <c r="AF1784" s="11"/>
      <c r="AG1784" s="11"/>
      <c r="AH1784" s="5" t="s">
        <v>0</v>
      </c>
      <c r="AI1784" s="4"/>
    </row>
    <row r="1785" spans="1:35" ht="15" customHeight="1" x14ac:dyDescent="0.25">
      <c r="A1785" s="221"/>
      <c r="B1785" s="405"/>
      <c r="C1785" s="274" t="s">
        <v>185</v>
      </c>
      <c r="D1785" s="275">
        <v>43491</v>
      </c>
      <c r="E1785" s="276">
        <v>0.92</v>
      </c>
      <c r="F1785" s="277" t="s">
        <v>13</v>
      </c>
      <c r="G1785" s="227"/>
      <c r="H1785" s="227"/>
      <c r="I1785" s="227"/>
      <c r="J1785" s="227"/>
      <c r="K1785" s="412" t="s">
        <v>8</v>
      </c>
      <c r="L1785" s="26"/>
      <c r="M1785" s="25"/>
      <c r="N1785" s="23" t="str">
        <f>IF(O1785="?","?","")</f>
        <v/>
      </c>
      <c r="O1785" s="23" t="str">
        <f>IF(AND(P1785="",Q1785&gt;0),"?",IF(P1785="","◄",IF(Q1785&gt;=1,"►","")))</f>
        <v>◄</v>
      </c>
      <c r="P1785" s="24"/>
      <c r="Q1785" s="21"/>
      <c r="R1785" s="23" t="str">
        <f>IF(S1785="?","?","")</f>
        <v/>
      </c>
      <c r="S1785" s="23" t="str">
        <f>IF(AND(T1785="",U1785&gt;0),"?",IF(T1785="","◄",IF(U1785&gt;=1,"►","")))</f>
        <v>◄</v>
      </c>
      <c r="T1785" s="22"/>
      <c r="U1785" s="21"/>
      <c r="V1785" s="20"/>
      <c r="W1785" s="19"/>
      <c r="X1785" s="18">
        <f t="shared" ref="X1785:Y1789" si="994">(P1785*W1785)</f>
        <v>0</v>
      </c>
      <c r="Y1785" s="17">
        <f t="shared" si="994"/>
        <v>0</v>
      </c>
      <c r="Z1785" s="16"/>
      <c r="AA1785" s="15">
        <f t="shared" ref="AA1785:AB1789" si="995">(T1785*Z1785)</f>
        <v>0</v>
      </c>
      <c r="AB1785" s="14">
        <f t="shared" si="995"/>
        <v>0</v>
      </c>
      <c r="AC1785" s="12"/>
      <c r="AD1785" s="13"/>
      <c r="AE1785" s="12"/>
      <c r="AF1785" s="11"/>
      <c r="AG1785" s="11"/>
      <c r="AH1785" s="5" t="s">
        <v>0</v>
      </c>
      <c r="AI1785" s="4"/>
    </row>
    <row r="1786" spans="1:35" ht="15" customHeight="1" x14ac:dyDescent="0.25">
      <c r="A1786" s="221"/>
      <c r="B1786" s="405"/>
      <c r="C1786" s="281" t="s">
        <v>184</v>
      </c>
      <c r="D1786" s="275">
        <v>43491</v>
      </c>
      <c r="E1786" s="276">
        <v>0.92</v>
      </c>
      <c r="F1786" s="277" t="s">
        <v>13</v>
      </c>
      <c r="G1786" s="227"/>
      <c r="H1786" s="227"/>
      <c r="I1786" s="227"/>
      <c r="J1786" s="274" t="s">
        <v>175</v>
      </c>
      <c r="K1786" s="412" t="s">
        <v>183</v>
      </c>
      <c r="L1786" s="26"/>
      <c r="M1786" s="25"/>
      <c r="N1786" s="23" t="str">
        <f>IF(O1786="?","?","")</f>
        <v/>
      </c>
      <c r="O1786" s="23" t="str">
        <f>IF(AND(P1786="",Q1786&gt;0),"?",IF(P1786="","◄",IF(Q1786&gt;=1,"►","")))</f>
        <v>◄</v>
      </c>
      <c r="P1786" s="24"/>
      <c r="Q1786" s="21"/>
      <c r="R1786" s="23" t="str">
        <f>IF(S1786="?","?","")</f>
        <v/>
      </c>
      <c r="S1786" s="23" t="str">
        <f>IF(AND(T1786="",U1786&gt;0),"?",IF(T1786="","◄",IF(U1786&gt;=1,"►","")))</f>
        <v>◄</v>
      </c>
      <c r="T1786" s="22"/>
      <c r="U1786" s="21"/>
      <c r="V1786" s="20"/>
      <c r="W1786" s="19"/>
      <c r="X1786" s="18">
        <f t="shared" si="994"/>
        <v>0</v>
      </c>
      <c r="Y1786" s="17">
        <f t="shared" si="994"/>
        <v>0</v>
      </c>
      <c r="Z1786" s="16"/>
      <c r="AA1786" s="15">
        <f t="shared" si="995"/>
        <v>0</v>
      </c>
      <c r="AB1786" s="14">
        <f t="shared" si="995"/>
        <v>0</v>
      </c>
      <c r="AC1786" s="12"/>
      <c r="AD1786" s="13"/>
      <c r="AE1786" s="12"/>
      <c r="AF1786" s="11"/>
      <c r="AG1786" s="11"/>
      <c r="AH1786" s="5" t="s">
        <v>0</v>
      </c>
      <c r="AI1786" s="4"/>
    </row>
    <row r="1787" spans="1:35" ht="15" customHeight="1" x14ac:dyDescent="0.25">
      <c r="A1787" s="221"/>
      <c r="B1787" s="405"/>
      <c r="C1787" s="281" t="s">
        <v>182</v>
      </c>
      <c r="D1787" s="275">
        <v>43491</v>
      </c>
      <c r="E1787" s="276">
        <v>0.92</v>
      </c>
      <c r="F1787" s="277" t="s">
        <v>13</v>
      </c>
      <c r="G1787" s="227"/>
      <c r="H1787" s="227"/>
      <c r="I1787" s="227"/>
      <c r="J1787" s="274" t="s">
        <v>175</v>
      </c>
      <c r="K1787" s="412" t="s">
        <v>181</v>
      </c>
      <c r="L1787" s="26"/>
      <c r="M1787" s="25"/>
      <c r="N1787" s="23" t="str">
        <f>IF(O1787="?","?","")</f>
        <v/>
      </c>
      <c r="O1787" s="23" t="str">
        <f>IF(AND(P1787="",Q1787&gt;0),"?",IF(P1787="","◄",IF(Q1787&gt;=1,"►","")))</f>
        <v>◄</v>
      </c>
      <c r="P1787" s="24"/>
      <c r="Q1787" s="21"/>
      <c r="R1787" s="23" t="str">
        <f>IF(S1787="?","?","")</f>
        <v/>
      </c>
      <c r="S1787" s="23" t="str">
        <f>IF(AND(T1787="",U1787&gt;0),"?",IF(T1787="","◄",IF(U1787&gt;=1,"►","")))</f>
        <v>◄</v>
      </c>
      <c r="T1787" s="22"/>
      <c r="U1787" s="21"/>
      <c r="V1787" s="20"/>
      <c r="W1787" s="19"/>
      <c r="X1787" s="18">
        <f t="shared" si="994"/>
        <v>0</v>
      </c>
      <c r="Y1787" s="17">
        <f t="shared" si="994"/>
        <v>0</v>
      </c>
      <c r="Z1787" s="16"/>
      <c r="AA1787" s="15">
        <f t="shared" si="995"/>
        <v>0</v>
      </c>
      <c r="AB1787" s="14">
        <f t="shared" si="995"/>
        <v>0</v>
      </c>
      <c r="AC1787" s="12"/>
      <c r="AD1787" s="13"/>
      <c r="AE1787" s="12"/>
      <c r="AF1787" s="11"/>
      <c r="AG1787" s="11"/>
      <c r="AH1787" s="5" t="s">
        <v>0</v>
      </c>
      <c r="AI1787" s="4"/>
    </row>
    <row r="1788" spans="1:35" ht="15" customHeight="1" x14ac:dyDescent="0.25">
      <c r="A1788" s="221"/>
      <c r="B1788" s="405"/>
      <c r="C1788" s="281" t="s">
        <v>180</v>
      </c>
      <c r="D1788" s="275">
        <v>43491</v>
      </c>
      <c r="E1788" s="276">
        <v>0.92</v>
      </c>
      <c r="F1788" s="277" t="s">
        <v>13</v>
      </c>
      <c r="G1788" s="227"/>
      <c r="H1788" s="227"/>
      <c r="I1788" s="227"/>
      <c r="J1788" s="274" t="s">
        <v>175</v>
      </c>
      <c r="K1788" s="412" t="s">
        <v>179</v>
      </c>
      <c r="L1788" s="26"/>
      <c r="M1788" s="25"/>
      <c r="N1788" s="23" t="str">
        <f>IF(O1788="?","?","")</f>
        <v/>
      </c>
      <c r="O1788" s="23" t="str">
        <f>IF(AND(P1788="",Q1788&gt;0),"?",IF(P1788="","◄",IF(Q1788&gt;=1,"►","")))</f>
        <v>◄</v>
      </c>
      <c r="P1788" s="24"/>
      <c r="Q1788" s="21"/>
      <c r="R1788" s="23" t="str">
        <f>IF(S1788="?","?","")</f>
        <v/>
      </c>
      <c r="S1788" s="23" t="str">
        <f>IF(AND(T1788="",U1788&gt;0),"?",IF(T1788="","◄",IF(U1788&gt;=1,"►","")))</f>
        <v>◄</v>
      </c>
      <c r="T1788" s="22"/>
      <c r="U1788" s="21"/>
      <c r="V1788" s="20"/>
      <c r="W1788" s="19"/>
      <c r="X1788" s="18">
        <f t="shared" si="994"/>
        <v>0</v>
      </c>
      <c r="Y1788" s="17">
        <f t="shared" si="994"/>
        <v>0</v>
      </c>
      <c r="Z1788" s="16"/>
      <c r="AA1788" s="15">
        <f t="shared" si="995"/>
        <v>0</v>
      </c>
      <c r="AB1788" s="14">
        <f t="shared" si="995"/>
        <v>0</v>
      </c>
      <c r="AC1788" s="12"/>
      <c r="AD1788" s="13"/>
      <c r="AE1788" s="12"/>
      <c r="AF1788" s="11"/>
      <c r="AG1788" s="11"/>
      <c r="AH1788" s="5" t="s">
        <v>0</v>
      </c>
      <c r="AI1788" s="4"/>
    </row>
    <row r="1789" spans="1:35" ht="15" customHeight="1" thickBot="1" x14ac:dyDescent="0.3">
      <c r="A1789" s="221"/>
      <c r="B1789" s="232" t="s">
        <v>178</v>
      </c>
      <c r="C1789" s="281"/>
      <c r="D1789" s="275">
        <v>43491</v>
      </c>
      <c r="E1789" s="276">
        <v>0.92</v>
      </c>
      <c r="F1789" s="277" t="s">
        <v>13</v>
      </c>
      <c r="G1789" s="227"/>
      <c r="H1789" s="227"/>
      <c r="I1789" s="227"/>
      <c r="J1789" s="227"/>
      <c r="K1789" s="414" t="s">
        <v>177</v>
      </c>
      <c r="L1789" s="26"/>
      <c r="M1789" s="25"/>
      <c r="N1789" s="23" t="str">
        <f>IF(O1789="?","?","")</f>
        <v/>
      </c>
      <c r="O1789" s="23" t="str">
        <f>IF(AND(P1789="",Q1789&gt;0),"?",IF(P1789="","◄",IF(Q1789&gt;=1,"►","")))</f>
        <v>◄</v>
      </c>
      <c r="P1789" s="24"/>
      <c r="Q1789" s="21"/>
      <c r="R1789" s="23" t="str">
        <f>IF(S1789="?","?","")</f>
        <v/>
      </c>
      <c r="S1789" s="23" t="str">
        <f>IF(AND(T1789="",U1789&gt;0),"?",IF(T1789="","◄",IF(U1789&gt;=1,"►","")))</f>
        <v>◄</v>
      </c>
      <c r="T1789" s="22"/>
      <c r="U1789" s="21"/>
      <c r="V1789" s="20"/>
      <c r="W1789" s="19"/>
      <c r="X1789" s="18">
        <f t="shared" si="994"/>
        <v>0</v>
      </c>
      <c r="Y1789" s="17">
        <f t="shared" si="994"/>
        <v>0</v>
      </c>
      <c r="Z1789" s="16"/>
      <c r="AA1789" s="15">
        <f t="shared" si="995"/>
        <v>0</v>
      </c>
      <c r="AB1789" s="14">
        <f t="shared" si="995"/>
        <v>0</v>
      </c>
      <c r="AC1789" s="12"/>
      <c r="AD1789" s="13"/>
      <c r="AE1789" s="12"/>
      <c r="AF1789" s="11"/>
      <c r="AG1789" s="11"/>
      <c r="AH1789" s="5" t="s">
        <v>0</v>
      </c>
      <c r="AI1789" s="4"/>
    </row>
    <row r="1790" spans="1:35" ht="15" customHeight="1" thickTop="1" thickBot="1" x14ac:dyDescent="0.25">
      <c r="A1790" s="214">
        <f>ROWS(A1791:A1793)-1</f>
        <v>2</v>
      </c>
      <c r="B1790" s="334" t="s">
        <v>176</v>
      </c>
      <c r="C1790" s="334"/>
      <c r="D1790" s="334"/>
      <c r="E1790" s="334"/>
      <c r="F1790" s="335"/>
      <c r="G1790" s="334"/>
      <c r="H1790" s="334"/>
      <c r="I1790" s="334"/>
      <c r="J1790" s="334"/>
      <c r="K1790" s="333"/>
      <c r="L1790" s="6">
        <v>43540</v>
      </c>
      <c r="M1790" s="34" t="s">
        <v>160</v>
      </c>
      <c r="N1790" s="23"/>
      <c r="O1790" s="33" t="str">
        <f>IF(COUNTIF(N1791:N1793,"?")&gt;0,"?",IF(AND(P1790="◄",Q1790="►"),"◄►",IF(P1790="◄","◄",IF(Q1790="►","►",""))))</f>
        <v>◄</v>
      </c>
      <c r="P1790" s="32" t="str">
        <f>IF(SUM(P1791:P1793)+1=ROWS(P1791:P1793)-COUNTIF(P1791:P1793,"-"),"","◄")</f>
        <v>◄</v>
      </c>
      <c r="Q1790" s="31" t="str">
        <f>IF(SUM(Q1791:Q1793)&gt;0,"►","")</f>
        <v/>
      </c>
      <c r="R1790" s="23"/>
      <c r="S1790" s="33" t="str">
        <f>IF(COUNTIF(R1791:R1793,"?")&gt;0,"?",IF(AND(T1790="◄",U1790="►"),"◄►",IF(T1790="◄","◄",IF(U1790="►","►",""))))</f>
        <v>◄</v>
      </c>
      <c r="T1790" s="32" t="str">
        <f>IF(SUM(T1791:T1793)+1=ROWS(T1791:T1793)-COUNTIF(T1791:T1793,"-"),"","◄")</f>
        <v>◄</v>
      </c>
      <c r="U1790" s="31" t="str">
        <f>IF(SUM(U1791:U1793)&gt;0,"►","")</f>
        <v/>
      </c>
      <c r="V1790" s="10">
        <f>ROWS(V1791:V1793)-1</f>
        <v>2</v>
      </c>
      <c r="W1790" s="30">
        <f>SUM(W1791:W1793)-W1793</f>
        <v>0</v>
      </c>
      <c r="X1790" s="29" t="s">
        <v>17</v>
      </c>
      <c r="Y1790" s="28"/>
      <c r="Z1790" s="30">
        <f>SUM(Z1791:Z1793)-Z1793</f>
        <v>0</v>
      </c>
      <c r="AA1790" s="29" t="s">
        <v>17</v>
      </c>
      <c r="AB1790" s="28"/>
      <c r="AC1790" s="12"/>
      <c r="AD1790" s="13"/>
      <c r="AE1790" s="12"/>
      <c r="AF1790" s="11"/>
      <c r="AG1790" s="11"/>
      <c r="AH1790" s="5" t="s">
        <v>0</v>
      </c>
      <c r="AI1790" s="4"/>
    </row>
    <row r="1791" spans="1:35" ht="15" customHeight="1" x14ac:dyDescent="0.25">
      <c r="A1791" s="221"/>
      <c r="B1791" s="405"/>
      <c r="C1791" s="274" t="s">
        <v>175</v>
      </c>
      <c r="D1791" s="275">
        <v>43540</v>
      </c>
      <c r="E1791" s="276">
        <v>1.84</v>
      </c>
      <c r="F1791" s="277" t="s">
        <v>21</v>
      </c>
      <c r="G1791" s="227"/>
      <c r="H1791" s="227"/>
      <c r="I1791" s="227"/>
      <c r="J1791" s="227"/>
      <c r="K1791" s="415" t="s">
        <v>174</v>
      </c>
      <c r="L1791" s="26"/>
      <c r="M1791" s="25"/>
      <c r="N1791" s="23" t="str">
        <f>IF(O1791="?","?","")</f>
        <v/>
      </c>
      <c r="O1791" s="23" t="str">
        <f>IF(AND(P1791="",Q1791&gt;0),"?",IF(P1791="","◄",IF(Q1791&gt;=1,"►","")))</f>
        <v>◄</v>
      </c>
      <c r="P1791" s="24"/>
      <c r="Q1791" s="21"/>
      <c r="R1791" s="23" t="str">
        <f>IF(S1791="?","?","")</f>
        <v/>
      </c>
      <c r="S1791" s="23" t="str">
        <f>IF(AND(T1791="",U1791&gt;0),"?",IF(T1791="","◄",IF(U1791&gt;=1,"►","")))</f>
        <v>◄</v>
      </c>
      <c r="T1791" s="22"/>
      <c r="U1791" s="21"/>
      <c r="V1791" s="20"/>
      <c r="W1791" s="19"/>
      <c r="X1791" s="18">
        <f>(P1791*W1791)</f>
        <v>0</v>
      </c>
      <c r="Y1791" s="17">
        <f>(Q1791*X1791)</f>
        <v>0</v>
      </c>
      <c r="Z1791" s="16"/>
      <c r="AA1791" s="15">
        <f>(T1791*Z1791)</f>
        <v>0</v>
      </c>
      <c r="AB1791" s="14">
        <f>(U1791*AA1791)</f>
        <v>0</v>
      </c>
      <c r="AC1791" s="12"/>
      <c r="AD1791" s="13"/>
      <c r="AE1791" s="12"/>
      <c r="AF1791" s="11"/>
      <c r="AG1791" s="11"/>
      <c r="AH1791" s="5" t="s">
        <v>0</v>
      </c>
      <c r="AI1791" s="4"/>
    </row>
    <row r="1792" spans="1:35" ht="15" customHeight="1" thickBot="1" x14ac:dyDescent="0.3">
      <c r="A1792" s="221"/>
      <c r="B1792" s="232" t="s">
        <v>173</v>
      </c>
      <c r="C1792" s="274"/>
      <c r="D1792" s="275">
        <v>43540</v>
      </c>
      <c r="E1792" s="276">
        <v>0.92</v>
      </c>
      <c r="F1792" s="277" t="s">
        <v>21</v>
      </c>
      <c r="G1792" s="227"/>
      <c r="H1792" s="227"/>
      <c r="I1792" s="227"/>
      <c r="J1792" s="227"/>
      <c r="K1792" s="414" t="s">
        <v>172</v>
      </c>
      <c r="L1792" s="26"/>
      <c r="M1792" s="25"/>
      <c r="N1792" s="23" t="str">
        <f>IF(O1792="?","?","")</f>
        <v/>
      </c>
      <c r="O1792" s="23" t="str">
        <f>IF(AND(P1792="",Q1792&gt;0),"?",IF(P1792="","◄",IF(Q1792&gt;=1,"►","")))</f>
        <v>◄</v>
      </c>
      <c r="P1792" s="24"/>
      <c r="Q1792" s="21"/>
      <c r="R1792" s="23" t="str">
        <f>IF(S1792="?","?","")</f>
        <v/>
      </c>
      <c r="S1792" s="23" t="str">
        <f>IF(AND(T1792="",U1792&gt;0),"?",IF(T1792="","◄",IF(U1792&gt;=1,"►","")))</f>
        <v>◄</v>
      </c>
      <c r="T1792" s="22"/>
      <c r="U1792" s="21"/>
      <c r="V1792" s="20"/>
      <c r="W1792" s="19"/>
      <c r="X1792" s="18">
        <f>(P1792*W1792)</f>
        <v>0</v>
      </c>
      <c r="Y1792" s="17">
        <f>(Q1792*X1792)</f>
        <v>0</v>
      </c>
      <c r="Z1792" s="16"/>
      <c r="AA1792" s="15">
        <f>(T1792*Z1792)</f>
        <v>0</v>
      </c>
      <c r="AB1792" s="14">
        <f>(U1792*AA1792)</f>
        <v>0</v>
      </c>
      <c r="AC1792" s="12"/>
      <c r="AD1792" s="13"/>
      <c r="AE1792" s="12"/>
      <c r="AF1792" s="11"/>
      <c r="AG1792" s="11"/>
      <c r="AH1792" s="5" t="s">
        <v>0</v>
      </c>
      <c r="AI1792" s="4"/>
    </row>
    <row r="1793" spans="1:35" ht="15" customHeight="1" thickTop="1" thickBot="1" x14ac:dyDescent="0.25">
      <c r="A1793" s="214">
        <f>ROWS(A1794:A1799)-1</f>
        <v>5</v>
      </c>
      <c r="B1793" s="334" t="s">
        <v>171</v>
      </c>
      <c r="C1793" s="334"/>
      <c r="D1793" s="334"/>
      <c r="E1793" s="334"/>
      <c r="F1793" s="335"/>
      <c r="G1793" s="334"/>
      <c r="H1793" s="334"/>
      <c r="I1793" s="334"/>
      <c r="J1793" s="334"/>
      <c r="K1793" s="333"/>
      <c r="L1793" s="6" t="s">
        <v>170</v>
      </c>
      <c r="M1793" s="34" t="s">
        <v>160</v>
      </c>
      <c r="N1793" s="23"/>
      <c r="O1793" s="33" t="str">
        <f>IF(COUNTIF(N1794:N1799,"?")&gt;0,"?",IF(AND(P1793="◄",Q1793="►"),"◄►",IF(P1793="◄","◄",IF(Q1793="►","►",""))))</f>
        <v>◄</v>
      </c>
      <c r="P1793" s="32" t="str">
        <f>IF(SUM(P1794:P1799)+1=ROWS(P1794:P1799)-COUNTIF(P1794:P1799,"-"),"","◄")</f>
        <v>◄</v>
      </c>
      <c r="Q1793" s="31" t="str">
        <f>IF(SUM(Q1794:Q1799)&gt;0,"►","")</f>
        <v/>
      </c>
      <c r="R1793" s="23"/>
      <c r="S1793" s="33" t="str">
        <f>IF(COUNTIF(R1794:R1799,"?")&gt;0,"?",IF(AND(T1793="◄",U1793="►"),"◄►",IF(T1793="◄","◄",IF(U1793="►","►",""))))</f>
        <v>◄</v>
      </c>
      <c r="T1793" s="32" t="str">
        <f>IF(SUM(T1794:T1799)+1=ROWS(T1794:T1799)-COUNTIF(T1794:T1799,"-"),"","◄")</f>
        <v>◄</v>
      </c>
      <c r="U1793" s="31" t="str">
        <f>IF(SUM(U1794:U1799)&gt;0,"►","")</f>
        <v/>
      </c>
      <c r="V1793" s="10">
        <f>ROWS(V1794:V1799)-1</f>
        <v>5</v>
      </c>
      <c r="W1793" s="30">
        <f>SUM(W1794:W1799)-W1799</f>
        <v>0</v>
      </c>
      <c r="X1793" s="29" t="s">
        <v>17</v>
      </c>
      <c r="Y1793" s="28"/>
      <c r="Z1793" s="30">
        <f>SUM(Z1794:Z1799)-Z1799</f>
        <v>0</v>
      </c>
      <c r="AA1793" s="29" t="s">
        <v>17</v>
      </c>
      <c r="AB1793" s="28"/>
      <c r="AC1793" s="12"/>
      <c r="AD1793" s="13"/>
      <c r="AE1793" s="12"/>
      <c r="AF1793" s="11"/>
      <c r="AG1793" s="11"/>
      <c r="AH1793" s="5" t="s">
        <v>0</v>
      </c>
      <c r="AI1793" s="4"/>
    </row>
    <row r="1794" spans="1:35" ht="15" customHeight="1" x14ac:dyDescent="0.25">
      <c r="A1794" s="221"/>
      <c r="B1794" s="405"/>
      <c r="C1794" s="274" t="s">
        <v>165</v>
      </c>
      <c r="D1794" s="275">
        <v>43540</v>
      </c>
      <c r="E1794" s="276">
        <v>1.84</v>
      </c>
      <c r="F1794" s="277" t="s">
        <v>21</v>
      </c>
      <c r="G1794" s="227"/>
      <c r="H1794" s="227"/>
      <c r="I1794" s="227"/>
      <c r="J1794" s="227"/>
      <c r="K1794" s="415" t="s">
        <v>169</v>
      </c>
      <c r="L1794" s="26"/>
      <c r="M1794" s="25"/>
      <c r="N1794" s="23" t="str">
        <f>IF(O1794="?","?","")</f>
        <v/>
      </c>
      <c r="O1794" s="23" t="str">
        <f>IF(AND(P1794="",Q1794&gt;0),"?",IF(P1794="","◄",IF(Q1794&gt;=1,"►","")))</f>
        <v>◄</v>
      </c>
      <c r="P1794" s="24"/>
      <c r="Q1794" s="21"/>
      <c r="R1794" s="23" t="str">
        <f>IF(S1794="?","?","")</f>
        <v/>
      </c>
      <c r="S1794" s="23" t="str">
        <f>IF(AND(T1794="",U1794&gt;0),"?",IF(T1794="","◄",IF(U1794&gt;=1,"►","")))</f>
        <v>◄</v>
      </c>
      <c r="T1794" s="22"/>
      <c r="U1794" s="21"/>
      <c r="V1794" s="20"/>
      <c r="W1794" s="19"/>
      <c r="X1794" s="18">
        <f t="shared" ref="X1794:Y1798" si="996">(P1794*W1794)</f>
        <v>0</v>
      </c>
      <c r="Y1794" s="17">
        <f t="shared" si="996"/>
        <v>0</v>
      </c>
      <c r="Z1794" s="16"/>
      <c r="AA1794" s="15">
        <f t="shared" ref="AA1794:AB1798" si="997">(T1794*Z1794)</f>
        <v>0</v>
      </c>
      <c r="AB1794" s="14">
        <f t="shared" si="997"/>
        <v>0</v>
      </c>
      <c r="AC1794" s="12"/>
      <c r="AD1794" s="13"/>
      <c r="AE1794" s="12"/>
      <c r="AF1794" s="11"/>
      <c r="AG1794" s="11"/>
      <c r="AH1794" s="5" t="s">
        <v>0</v>
      </c>
      <c r="AI1794" s="4"/>
    </row>
    <row r="1795" spans="1:35" ht="15" customHeight="1" x14ac:dyDescent="0.25">
      <c r="A1795" s="221"/>
      <c r="B1795" s="405"/>
      <c r="C1795" s="274">
        <v>4844</v>
      </c>
      <c r="D1795" s="275">
        <v>43540</v>
      </c>
      <c r="E1795" s="276">
        <v>1.84</v>
      </c>
      <c r="F1795" s="277" t="s">
        <v>21</v>
      </c>
      <c r="G1795" s="227"/>
      <c r="H1795" s="227"/>
      <c r="I1795" s="227"/>
      <c r="J1795" s="227"/>
      <c r="K1795" s="415" t="s">
        <v>168</v>
      </c>
      <c r="L1795" s="26"/>
      <c r="M1795" s="25"/>
      <c r="N1795" s="23" t="str">
        <f>IF(O1795="?","?","")</f>
        <v/>
      </c>
      <c r="O1795" s="23" t="str">
        <f>IF(AND(P1795="",Q1795&gt;0),"?",IF(P1795="","◄",IF(Q1795&gt;=1,"►","")))</f>
        <v>◄</v>
      </c>
      <c r="P1795" s="24"/>
      <c r="Q1795" s="21"/>
      <c r="R1795" s="23" t="str">
        <f>IF(S1795="?","?","")</f>
        <v/>
      </c>
      <c r="S1795" s="23" t="str">
        <f>IF(AND(T1795="",U1795&gt;0),"?",IF(T1795="","◄",IF(U1795&gt;=1,"►","")))</f>
        <v>◄</v>
      </c>
      <c r="T1795" s="22"/>
      <c r="U1795" s="21"/>
      <c r="V1795" s="20"/>
      <c r="W1795" s="19"/>
      <c r="X1795" s="18">
        <f t="shared" si="996"/>
        <v>0</v>
      </c>
      <c r="Y1795" s="17">
        <f t="shared" si="996"/>
        <v>0</v>
      </c>
      <c r="Z1795" s="16"/>
      <c r="AA1795" s="15">
        <f t="shared" si="997"/>
        <v>0</v>
      </c>
      <c r="AB1795" s="14">
        <f t="shared" si="997"/>
        <v>0</v>
      </c>
      <c r="AC1795" s="12"/>
      <c r="AD1795" s="13"/>
      <c r="AE1795" s="12"/>
      <c r="AF1795" s="11"/>
      <c r="AG1795" s="11"/>
      <c r="AH1795" s="5" t="s">
        <v>0</v>
      </c>
      <c r="AI1795" s="4"/>
    </row>
    <row r="1796" spans="1:35" ht="15" customHeight="1" x14ac:dyDescent="0.25">
      <c r="A1796" s="221"/>
      <c r="B1796" s="405"/>
      <c r="C1796" s="274">
        <v>4845</v>
      </c>
      <c r="D1796" s="275">
        <v>43540</v>
      </c>
      <c r="E1796" s="276">
        <v>1.84</v>
      </c>
      <c r="F1796" s="277" t="s">
        <v>21</v>
      </c>
      <c r="G1796" s="227"/>
      <c r="H1796" s="227"/>
      <c r="I1796" s="227"/>
      <c r="J1796" s="227"/>
      <c r="K1796" s="415" t="s">
        <v>167</v>
      </c>
      <c r="L1796" s="26"/>
      <c r="M1796" s="25"/>
      <c r="N1796" s="23" t="str">
        <f>IF(O1796="?","?","")</f>
        <v/>
      </c>
      <c r="O1796" s="23" t="str">
        <f>IF(AND(P1796="",Q1796&gt;0),"?",IF(P1796="","◄",IF(Q1796&gt;=1,"►","")))</f>
        <v>◄</v>
      </c>
      <c r="P1796" s="24"/>
      <c r="Q1796" s="21"/>
      <c r="R1796" s="23" t="str">
        <f>IF(S1796="?","?","")</f>
        <v/>
      </c>
      <c r="S1796" s="23" t="str">
        <f>IF(AND(T1796="",U1796&gt;0),"?",IF(T1796="","◄",IF(U1796&gt;=1,"►","")))</f>
        <v>◄</v>
      </c>
      <c r="T1796" s="22"/>
      <c r="U1796" s="21"/>
      <c r="V1796" s="20"/>
      <c r="W1796" s="19"/>
      <c r="X1796" s="18">
        <f t="shared" si="996"/>
        <v>0</v>
      </c>
      <c r="Y1796" s="17">
        <f t="shared" si="996"/>
        <v>0</v>
      </c>
      <c r="Z1796" s="16"/>
      <c r="AA1796" s="15">
        <f t="shared" si="997"/>
        <v>0</v>
      </c>
      <c r="AB1796" s="14">
        <f t="shared" si="997"/>
        <v>0</v>
      </c>
      <c r="AC1796" s="12"/>
      <c r="AD1796" s="13"/>
      <c r="AE1796" s="12"/>
      <c r="AF1796" s="11"/>
      <c r="AG1796" s="11"/>
      <c r="AH1796" s="5" t="s">
        <v>0</v>
      </c>
      <c r="AI1796" s="4"/>
    </row>
    <row r="1797" spans="1:35" ht="15" customHeight="1" x14ac:dyDescent="0.25">
      <c r="A1797" s="221"/>
      <c r="B1797" s="405"/>
      <c r="C1797" s="281" t="s">
        <v>166</v>
      </c>
      <c r="D1797" s="275">
        <v>43540</v>
      </c>
      <c r="E1797" s="276">
        <v>5.5200000000000005</v>
      </c>
      <c r="F1797" s="277" t="s">
        <v>21</v>
      </c>
      <c r="G1797" s="227"/>
      <c r="H1797" s="274" t="s">
        <v>165</v>
      </c>
      <c r="I1797" s="274">
        <v>4844</v>
      </c>
      <c r="J1797" s="274">
        <v>4845</v>
      </c>
      <c r="K1797" s="412" t="s">
        <v>164</v>
      </c>
      <c r="L1797" s="26"/>
      <c r="M1797" s="25"/>
      <c r="N1797" s="23" t="str">
        <f>IF(O1797="?","?","")</f>
        <v/>
      </c>
      <c r="O1797" s="23" t="str">
        <f>IF(AND(P1797="",Q1797&gt;0),"?",IF(P1797="","◄",IF(Q1797&gt;=1,"►","")))</f>
        <v>◄</v>
      </c>
      <c r="P1797" s="24"/>
      <c r="Q1797" s="21"/>
      <c r="R1797" s="23" t="str">
        <f>IF(S1797="?","?","")</f>
        <v/>
      </c>
      <c r="S1797" s="23" t="str">
        <f>IF(AND(T1797="",U1797&gt;0),"?",IF(T1797="","◄",IF(U1797&gt;=1,"►","")))</f>
        <v>◄</v>
      </c>
      <c r="T1797" s="22"/>
      <c r="U1797" s="21"/>
      <c r="V1797" s="20"/>
      <c r="W1797" s="19"/>
      <c r="X1797" s="18">
        <f t="shared" si="996"/>
        <v>0</v>
      </c>
      <c r="Y1797" s="17">
        <f t="shared" si="996"/>
        <v>0</v>
      </c>
      <c r="Z1797" s="16"/>
      <c r="AA1797" s="15">
        <f t="shared" si="997"/>
        <v>0</v>
      </c>
      <c r="AB1797" s="14">
        <f t="shared" si="997"/>
        <v>0</v>
      </c>
      <c r="AC1797" s="12"/>
      <c r="AD1797" s="13"/>
      <c r="AE1797" s="12"/>
      <c r="AF1797" s="11"/>
      <c r="AG1797" s="11"/>
      <c r="AH1797" s="5" t="s">
        <v>0</v>
      </c>
      <c r="AI1797" s="4"/>
    </row>
    <row r="1798" spans="1:35" ht="15" customHeight="1" thickBot="1" x14ac:dyDescent="0.3">
      <c r="A1798" s="221"/>
      <c r="B1798" s="232" t="s">
        <v>163</v>
      </c>
      <c r="C1798" s="274"/>
      <c r="D1798" s="275">
        <v>43540</v>
      </c>
      <c r="E1798" s="276">
        <v>5.5200000000000005</v>
      </c>
      <c r="F1798" s="277" t="s">
        <v>21</v>
      </c>
      <c r="G1798" s="227"/>
      <c r="H1798" s="227"/>
      <c r="I1798" s="227"/>
      <c r="J1798" s="227"/>
      <c r="K1798" s="414" t="s">
        <v>162</v>
      </c>
      <c r="L1798" s="26"/>
      <c r="M1798" s="25"/>
      <c r="N1798" s="23" t="str">
        <f>IF(O1798="?","?","")</f>
        <v/>
      </c>
      <c r="O1798" s="23" t="str">
        <f>IF(AND(P1798="",Q1798&gt;0),"?",IF(P1798="","◄",IF(Q1798&gt;=1,"►","")))</f>
        <v>◄</v>
      </c>
      <c r="P1798" s="24"/>
      <c r="Q1798" s="21"/>
      <c r="R1798" s="23" t="str">
        <f>IF(S1798="?","?","")</f>
        <v/>
      </c>
      <c r="S1798" s="23" t="str">
        <f>IF(AND(T1798="",U1798&gt;0),"?",IF(T1798="","◄",IF(U1798&gt;=1,"►","")))</f>
        <v>◄</v>
      </c>
      <c r="T1798" s="22"/>
      <c r="U1798" s="21"/>
      <c r="V1798" s="20"/>
      <c r="W1798" s="19"/>
      <c r="X1798" s="18">
        <f t="shared" si="996"/>
        <v>0</v>
      </c>
      <c r="Y1798" s="17">
        <f t="shared" si="996"/>
        <v>0</v>
      </c>
      <c r="Z1798" s="16"/>
      <c r="AA1798" s="15">
        <f t="shared" si="997"/>
        <v>0</v>
      </c>
      <c r="AB1798" s="14">
        <f t="shared" si="997"/>
        <v>0</v>
      </c>
      <c r="AC1798" s="12"/>
      <c r="AD1798" s="13"/>
      <c r="AE1798" s="12"/>
      <c r="AF1798" s="11"/>
      <c r="AG1798" s="11"/>
      <c r="AH1798" s="5" t="s">
        <v>0</v>
      </c>
      <c r="AI1798" s="4"/>
    </row>
    <row r="1799" spans="1:35" ht="15" customHeight="1" thickTop="1" thickBot="1" x14ac:dyDescent="0.25">
      <c r="A1799" s="214">
        <f>ROWS(A1800:A1802)-1</f>
        <v>2</v>
      </c>
      <c r="B1799" s="334" t="s">
        <v>161</v>
      </c>
      <c r="C1799" s="334"/>
      <c r="D1799" s="334"/>
      <c r="E1799" s="334"/>
      <c r="F1799" s="335"/>
      <c r="G1799" s="334"/>
      <c r="H1799" s="334"/>
      <c r="I1799" s="334"/>
      <c r="J1799" s="334"/>
      <c r="K1799" s="333"/>
      <c r="L1799" s="6">
        <v>43540</v>
      </c>
      <c r="M1799" s="34" t="s">
        <v>160</v>
      </c>
      <c r="N1799" s="23"/>
      <c r="O1799" s="33" t="str">
        <f>IF(COUNTIF(N1800:N1802,"?")&gt;0,"?",IF(AND(P1799="◄",Q1799="►"),"◄►",IF(P1799="◄","◄",IF(Q1799="►","►",""))))</f>
        <v>◄</v>
      </c>
      <c r="P1799" s="32" t="str">
        <f>IF(SUM(P1800:P1802)+1=ROWS(P1800:P1802)-COUNTIF(P1800:P1802,"-"),"","◄")</f>
        <v>◄</v>
      </c>
      <c r="Q1799" s="31" t="str">
        <f>IF(SUM(Q1800:Q1802)&gt;0,"►","")</f>
        <v/>
      </c>
      <c r="R1799" s="23"/>
      <c r="S1799" s="33" t="str">
        <f>IF(COUNTIF(R1800:R1802,"?")&gt;0,"?",IF(AND(T1799="◄",U1799="►"),"◄►",IF(T1799="◄","◄",IF(U1799="►","►",""))))</f>
        <v>◄</v>
      </c>
      <c r="T1799" s="32" t="str">
        <f>IF(SUM(T1800:T1802)+1=ROWS(T1800:T1802)-COUNTIF(T1800:T1802,"-"),"","◄")</f>
        <v>◄</v>
      </c>
      <c r="U1799" s="31" t="str">
        <f>IF(SUM(U1800:U1802)&gt;0,"►","")</f>
        <v/>
      </c>
      <c r="V1799" s="10">
        <f>ROWS(V1800:V1802)-1</f>
        <v>2</v>
      </c>
      <c r="W1799" s="30">
        <f>SUM(W1800:W1802)-W1802</f>
        <v>0</v>
      </c>
      <c r="X1799" s="29" t="s">
        <v>17</v>
      </c>
      <c r="Y1799" s="28"/>
      <c r="Z1799" s="30">
        <f>SUM(Z1800:Z1802)-Z1802</f>
        <v>0</v>
      </c>
      <c r="AA1799" s="29" t="s">
        <v>17</v>
      </c>
      <c r="AB1799" s="28"/>
      <c r="AC1799" s="12"/>
      <c r="AD1799" s="13"/>
      <c r="AE1799" s="12"/>
      <c r="AF1799" s="11"/>
      <c r="AG1799" s="11"/>
      <c r="AH1799" s="5" t="s">
        <v>0</v>
      </c>
      <c r="AI1799" s="4"/>
    </row>
    <row r="1800" spans="1:35" ht="15" customHeight="1" x14ac:dyDescent="0.25">
      <c r="A1800" s="221"/>
      <c r="B1800" s="405"/>
      <c r="C1800" s="274" t="s">
        <v>159</v>
      </c>
      <c r="D1800" s="275">
        <v>43540</v>
      </c>
      <c r="E1800" s="276">
        <v>1.84</v>
      </c>
      <c r="F1800" s="277" t="s">
        <v>21</v>
      </c>
      <c r="G1800" s="227"/>
      <c r="H1800" s="227"/>
      <c r="I1800" s="227"/>
      <c r="J1800" s="227"/>
      <c r="K1800" s="416" t="s">
        <v>158</v>
      </c>
      <c r="L1800" s="26"/>
      <c r="M1800" s="25"/>
      <c r="N1800" s="23" t="str">
        <f>IF(O1800="?","?","")</f>
        <v/>
      </c>
      <c r="O1800" s="23" t="str">
        <f>IF(AND(P1800="",Q1800&gt;0),"?",IF(P1800="","◄",IF(Q1800&gt;=1,"►","")))</f>
        <v>◄</v>
      </c>
      <c r="P1800" s="24"/>
      <c r="Q1800" s="21"/>
      <c r="R1800" s="23" t="str">
        <f>IF(S1800="?","?","")</f>
        <v/>
      </c>
      <c r="S1800" s="23" t="str">
        <f>IF(AND(T1800="",U1800&gt;0),"?",IF(T1800="","◄",IF(U1800&gt;=1,"►","")))</f>
        <v>◄</v>
      </c>
      <c r="T1800" s="22"/>
      <c r="U1800" s="21"/>
      <c r="V1800" s="20"/>
      <c r="W1800" s="19"/>
      <c r="X1800" s="18">
        <f>(P1800*W1800)</f>
        <v>0</v>
      </c>
      <c r="Y1800" s="17">
        <f>(Q1800*X1800)</f>
        <v>0</v>
      </c>
      <c r="Z1800" s="16"/>
      <c r="AA1800" s="15">
        <f>(T1800*Z1800)</f>
        <v>0</v>
      </c>
      <c r="AB1800" s="14">
        <f>(U1800*AA1800)</f>
        <v>0</v>
      </c>
      <c r="AC1800" s="12"/>
      <c r="AD1800" s="13"/>
      <c r="AE1800" s="12"/>
      <c r="AF1800" s="11"/>
      <c r="AG1800" s="11"/>
      <c r="AH1800" s="5" t="s">
        <v>0</v>
      </c>
      <c r="AI1800" s="4"/>
    </row>
    <row r="1801" spans="1:35" ht="15" customHeight="1" thickBot="1" x14ac:dyDescent="0.3">
      <c r="A1801" s="221"/>
      <c r="B1801" s="232" t="s">
        <v>157</v>
      </c>
      <c r="C1801" s="274"/>
      <c r="D1801" s="275">
        <v>43540</v>
      </c>
      <c r="E1801" s="276">
        <v>1.84</v>
      </c>
      <c r="F1801" s="277" t="s">
        <v>21</v>
      </c>
      <c r="G1801" s="227"/>
      <c r="H1801" s="227"/>
      <c r="I1801" s="227"/>
      <c r="J1801" s="227"/>
      <c r="K1801" s="414" t="s">
        <v>156</v>
      </c>
      <c r="L1801" s="26"/>
      <c r="M1801" s="25"/>
      <c r="N1801" s="23" t="str">
        <f>IF(O1801="?","?","")</f>
        <v/>
      </c>
      <c r="O1801" s="23" t="str">
        <f>IF(AND(P1801="",Q1801&gt;0),"?",IF(P1801="","◄",IF(Q1801&gt;=1,"►","")))</f>
        <v>◄</v>
      </c>
      <c r="P1801" s="24"/>
      <c r="Q1801" s="21"/>
      <c r="R1801" s="23" t="str">
        <f>IF(S1801="?","?","")</f>
        <v/>
      </c>
      <c r="S1801" s="23" t="str">
        <f>IF(AND(T1801="",U1801&gt;0),"?",IF(T1801="","◄",IF(U1801&gt;=1,"►","")))</f>
        <v>◄</v>
      </c>
      <c r="T1801" s="22"/>
      <c r="U1801" s="21"/>
      <c r="V1801" s="20"/>
      <c r="W1801" s="19"/>
      <c r="X1801" s="18">
        <f>(P1801*W1801)</f>
        <v>0</v>
      </c>
      <c r="Y1801" s="17">
        <f>(Q1801*X1801)</f>
        <v>0</v>
      </c>
      <c r="Z1801" s="16"/>
      <c r="AA1801" s="15">
        <f>(T1801*Z1801)</f>
        <v>0</v>
      </c>
      <c r="AB1801" s="14">
        <f>(U1801*AA1801)</f>
        <v>0</v>
      </c>
      <c r="AC1801" s="12"/>
      <c r="AD1801" s="13"/>
      <c r="AE1801" s="12"/>
      <c r="AF1801" s="11"/>
      <c r="AG1801" s="11"/>
      <c r="AH1801" s="5" t="s">
        <v>0</v>
      </c>
      <c r="AI1801" s="4"/>
    </row>
    <row r="1802" spans="1:35" ht="15" customHeight="1" thickTop="1" thickBot="1" x14ac:dyDescent="0.25">
      <c r="A1802" s="214">
        <f>ROWS(A1803:A1809)-1</f>
        <v>6</v>
      </c>
      <c r="B1802" s="334" t="s">
        <v>155</v>
      </c>
      <c r="C1802" s="334"/>
      <c r="D1802" s="334"/>
      <c r="E1802" s="334"/>
      <c r="F1802" s="335"/>
      <c r="G1802" s="334"/>
      <c r="H1802" s="334"/>
      <c r="I1802" s="334"/>
      <c r="J1802" s="334"/>
      <c r="K1802" s="333"/>
      <c r="L1802" s="6">
        <v>43540</v>
      </c>
      <c r="M1802" s="34" t="s">
        <v>154</v>
      </c>
      <c r="N1802" s="23"/>
      <c r="O1802" s="33" t="str">
        <f>IF(COUNTIF(N1803:N1809,"?")&gt;0,"?",IF(AND(P1802="◄",Q1802="►"),"◄►",IF(P1802="◄","◄",IF(Q1802="►","►",""))))</f>
        <v>◄</v>
      </c>
      <c r="P1802" s="32" t="str">
        <f>IF(SUM(P1803:P1809)+1=ROWS(P1803:P1809)-COUNTIF(P1803:P1809,"-"),"","◄")</f>
        <v>◄</v>
      </c>
      <c r="Q1802" s="31" t="str">
        <f>IF(SUM(Q1803:Q1809)&gt;0,"►","")</f>
        <v/>
      </c>
      <c r="R1802" s="23"/>
      <c r="S1802" s="33" t="str">
        <f>IF(COUNTIF(R1803:R1809,"?")&gt;0,"?",IF(AND(T1802="◄",U1802="►"),"◄►",IF(T1802="◄","◄",IF(U1802="►","►",""))))</f>
        <v>◄</v>
      </c>
      <c r="T1802" s="32" t="str">
        <f>IF(SUM(T1803:T1809)+1=ROWS(T1803:T1809)-COUNTIF(T1803:T1809,"-"),"","◄")</f>
        <v>◄</v>
      </c>
      <c r="U1802" s="31" t="str">
        <f>IF(SUM(U1803:U1809)&gt;0,"►","")</f>
        <v/>
      </c>
      <c r="V1802" s="10">
        <f>ROWS(V1803:V1809)-1</f>
        <v>6</v>
      </c>
      <c r="W1802" s="30">
        <f>SUM(W1803:W1809)-W1809</f>
        <v>0</v>
      </c>
      <c r="X1802" s="29" t="s">
        <v>17</v>
      </c>
      <c r="Y1802" s="28"/>
      <c r="Z1802" s="30">
        <f>SUM(Z1803:Z1809)-Z1809</f>
        <v>0</v>
      </c>
      <c r="AA1802" s="29" t="s">
        <v>17</v>
      </c>
      <c r="AB1802" s="28"/>
      <c r="AC1802" s="12"/>
      <c r="AD1802" s="13"/>
      <c r="AE1802" s="12"/>
      <c r="AF1802" s="11"/>
      <c r="AG1802" s="11"/>
      <c r="AH1802" s="5" t="s">
        <v>0</v>
      </c>
      <c r="AI1802" s="4"/>
    </row>
    <row r="1803" spans="1:35" ht="15" customHeight="1" x14ac:dyDescent="0.25">
      <c r="A1803" s="221"/>
      <c r="B1803" s="405"/>
      <c r="C1803" s="274" t="s">
        <v>153</v>
      </c>
      <c r="D1803" s="275">
        <v>43540</v>
      </c>
      <c r="E1803" s="276">
        <v>1.84</v>
      </c>
      <c r="F1803" s="277" t="s">
        <v>21</v>
      </c>
      <c r="G1803" s="227"/>
      <c r="H1803" s="227"/>
      <c r="I1803" s="227"/>
      <c r="J1803" s="227"/>
      <c r="K1803" s="416" t="s">
        <v>152</v>
      </c>
      <c r="L1803" s="26"/>
      <c r="M1803" s="25"/>
      <c r="N1803" s="23" t="str">
        <f t="shared" ref="N1803:N1808" si="998">IF(O1803="?","?","")</f>
        <v/>
      </c>
      <c r="O1803" s="23" t="str">
        <f t="shared" ref="O1803:O1808" si="999">IF(AND(P1803="",Q1803&gt;0),"?",IF(P1803="","◄",IF(Q1803&gt;=1,"►","")))</f>
        <v>◄</v>
      </c>
      <c r="P1803" s="24"/>
      <c r="Q1803" s="21"/>
      <c r="R1803" s="23" t="str">
        <f t="shared" ref="R1803:R1808" si="1000">IF(S1803="?","?","")</f>
        <v/>
      </c>
      <c r="S1803" s="23" t="str">
        <f t="shared" ref="S1803:S1808" si="1001">IF(AND(T1803="",U1803&gt;0),"?",IF(T1803="","◄",IF(U1803&gt;=1,"►","")))</f>
        <v>◄</v>
      </c>
      <c r="T1803" s="22"/>
      <c r="U1803" s="21"/>
      <c r="V1803" s="20"/>
      <c r="W1803" s="19"/>
      <c r="X1803" s="18">
        <f t="shared" ref="X1803:Y1808" si="1002">(P1803*W1803)</f>
        <v>0</v>
      </c>
      <c r="Y1803" s="17">
        <f t="shared" si="1002"/>
        <v>0</v>
      </c>
      <c r="Z1803" s="16"/>
      <c r="AA1803" s="15">
        <f t="shared" ref="AA1803:AB1808" si="1003">(T1803*Z1803)</f>
        <v>0</v>
      </c>
      <c r="AB1803" s="14">
        <f t="shared" si="1003"/>
        <v>0</v>
      </c>
      <c r="AC1803" s="12"/>
      <c r="AD1803" s="13"/>
      <c r="AE1803" s="12"/>
      <c r="AF1803" s="11"/>
      <c r="AG1803" s="11"/>
      <c r="AH1803" s="5" t="s">
        <v>0</v>
      </c>
      <c r="AI1803" s="4"/>
    </row>
    <row r="1804" spans="1:35" ht="20.399999999999999" customHeight="1" x14ac:dyDescent="0.25">
      <c r="A1804" s="221"/>
      <c r="B1804" s="405"/>
      <c r="C1804" s="274">
        <v>4848</v>
      </c>
      <c r="D1804" s="275">
        <v>43540</v>
      </c>
      <c r="E1804" s="276">
        <v>1.84</v>
      </c>
      <c r="F1804" s="277" t="s">
        <v>21</v>
      </c>
      <c r="G1804" s="227"/>
      <c r="H1804" s="227"/>
      <c r="I1804" s="227"/>
      <c r="J1804" s="227"/>
      <c r="K1804" s="415" t="s">
        <v>151</v>
      </c>
      <c r="L1804" s="26"/>
      <c r="M1804" s="25"/>
      <c r="N1804" s="23" t="str">
        <f t="shared" si="998"/>
        <v/>
      </c>
      <c r="O1804" s="23" t="str">
        <f t="shared" si="999"/>
        <v>◄</v>
      </c>
      <c r="P1804" s="24"/>
      <c r="Q1804" s="21"/>
      <c r="R1804" s="23" t="str">
        <f t="shared" si="1000"/>
        <v/>
      </c>
      <c r="S1804" s="23" t="str">
        <f t="shared" si="1001"/>
        <v>◄</v>
      </c>
      <c r="T1804" s="22"/>
      <c r="U1804" s="21"/>
      <c r="V1804" s="20"/>
      <c r="W1804" s="19"/>
      <c r="X1804" s="18">
        <f t="shared" si="1002"/>
        <v>0</v>
      </c>
      <c r="Y1804" s="17">
        <f t="shared" si="1002"/>
        <v>0</v>
      </c>
      <c r="Z1804" s="16"/>
      <c r="AA1804" s="15">
        <f t="shared" si="1003"/>
        <v>0</v>
      </c>
      <c r="AB1804" s="14">
        <f t="shared" si="1003"/>
        <v>0</v>
      </c>
      <c r="AC1804" s="12"/>
      <c r="AD1804" s="13"/>
      <c r="AE1804" s="12"/>
      <c r="AF1804" s="11"/>
      <c r="AG1804" s="11"/>
      <c r="AH1804" s="5" t="s">
        <v>0</v>
      </c>
      <c r="AI1804" s="4"/>
    </row>
    <row r="1805" spans="1:35" ht="30.6" customHeight="1" x14ac:dyDescent="0.25">
      <c r="A1805" s="221"/>
      <c r="B1805" s="405"/>
      <c r="C1805" s="274">
        <v>4849</v>
      </c>
      <c r="D1805" s="275">
        <v>43540</v>
      </c>
      <c r="E1805" s="276">
        <v>1.84</v>
      </c>
      <c r="F1805" s="277" t="s">
        <v>21</v>
      </c>
      <c r="G1805" s="227"/>
      <c r="H1805" s="227"/>
      <c r="I1805" s="227"/>
      <c r="J1805" s="227"/>
      <c r="K1805" s="416" t="s">
        <v>150</v>
      </c>
      <c r="L1805" s="26"/>
      <c r="M1805" s="25"/>
      <c r="N1805" s="23" t="str">
        <f t="shared" si="998"/>
        <v/>
      </c>
      <c r="O1805" s="23" t="str">
        <f t="shared" si="999"/>
        <v>◄</v>
      </c>
      <c r="P1805" s="24"/>
      <c r="Q1805" s="21"/>
      <c r="R1805" s="23" t="str">
        <f t="shared" si="1000"/>
        <v/>
      </c>
      <c r="S1805" s="23" t="str">
        <f t="shared" si="1001"/>
        <v>◄</v>
      </c>
      <c r="T1805" s="22"/>
      <c r="U1805" s="21"/>
      <c r="V1805" s="20"/>
      <c r="W1805" s="19"/>
      <c r="X1805" s="18">
        <f t="shared" si="1002"/>
        <v>0</v>
      </c>
      <c r="Y1805" s="17">
        <f t="shared" si="1002"/>
        <v>0</v>
      </c>
      <c r="Z1805" s="16"/>
      <c r="AA1805" s="15">
        <f t="shared" si="1003"/>
        <v>0</v>
      </c>
      <c r="AB1805" s="14">
        <f t="shared" si="1003"/>
        <v>0</v>
      </c>
      <c r="AC1805" s="12"/>
      <c r="AD1805" s="13"/>
      <c r="AE1805" s="12"/>
      <c r="AF1805" s="11"/>
      <c r="AG1805" s="11"/>
      <c r="AH1805" s="5" t="s">
        <v>0</v>
      </c>
      <c r="AI1805" s="4"/>
    </row>
    <row r="1806" spans="1:35" ht="15" customHeight="1" x14ac:dyDescent="0.25">
      <c r="A1806" s="221"/>
      <c r="B1806" s="405"/>
      <c r="C1806" s="274">
        <v>4850</v>
      </c>
      <c r="D1806" s="275">
        <v>43540</v>
      </c>
      <c r="E1806" s="276">
        <v>1.84</v>
      </c>
      <c r="F1806" s="277" t="s">
        <v>21</v>
      </c>
      <c r="G1806" s="227"/>
      <c r="H1806" s="227"/>
      <c r="I1806" s="227"/>
      <c r="J1806" s="227"/>
      <c r="K1806" s="416" t="s">
        <v>149</v>
      </c>
      <c r="L1806" s="26"/>
      <c r="M1806" s="25"/>
      <c r="N1806" s="23" t="str">
        <f t="shared" si="998"/>
        <v/>
      </c>
      <c r="O1806" s="23" t="str">
        <f t="shared" si="999"/>
        <v>◄</v>
      </c>
      <c r="P1806" s="24"/>
      <c r="Q1806" s="21"/>
      <c r="R1806" s="23" t="str">
        <f t="shared" si="1000"/>
        <v/>
      </c>
      <c r="S1806" s="23" t="str">
        <f t="shared" si="1001"/>
        <v>◄</v>
      </c>
      <c r="T1806" s="22"/>
      <c r="U1806" s="21"/>
      <c r="V1806" s="20"/>
      <c r="W1806" s="19"/>
      <c r="X1806" s="18">
        <f t="shared" si="1002"/>
        <v>0</v>
      </c>
      <c r="Y1806" s="17">
        <f t="shared" si="1002"/>
        <v>0</v>
      </c>
      <c r="Z1806" s="16"/>
      <c r="AA1806" s="15">
        <f t="shared" si="1003"/>
        <v>0</v>
      </c>
      <c r="AB1806" s="14">
        <f t="shared" si="1003"/>
        <v>0</v>
      </c>
      <c r="AC1806" s="12"/>
      <c r="AD1806" s="13"/>
      <c r="AE1806" s="12"/>
      <c r="AF1806" s="11"/>
      <c r="AG1806" s="11"/>
      <c r="AH1806" s="5" t="s">
        <v>0</v>
      </c>
      <c r="AI1806" s="4"/>
    </row>
    <row r="1807" spans="1:35" ht="15" customHeight="1" x14ac:dyDescent="0.25">
      <c r="A1807" s="221"/>
      <c r="B1807" s="405"/>
      <c r="C1807" s="274">
        <v>4851</v>
      </c>
      <c r="D1807" s="275">
        <v>43540</v>
      </c>
      <c r="E1807" s="276">
        <v>1.84</v>
      </c>
      <c r="F1807" s="277" t="s">
        <v>21</v>
      </c>
      <c r="G1807" s="227"/>
      <c r="H1807" s="227"/>
      <c r="I1807" s="227"/>
      <c r="J1807" s="227"/>
      <c r="K1807" s="416" t="s">
        <v>148</v>
      </c>
      <c r="L1807" s="26"/>
      <c r="M1807" s="25"/>
      <c r="N1807" s="23" t="str">
        <f t="shared" si="998"/>
        <v/>
      </c>
      <c r="O1807" s="23" t="str">
        <f t="shared" si="999"/>
        <v>◄</v>
      </c>
      <c r="P1807" s="24"/>
      <c r="Q1807" s="21"/>
      <c r="R1807" s="23" t="str">
        <f t="shared" si="1000"/>
        <v/>
      </c>
      <c r="S1807" s="23" t="str">
        <f t="shared" si="1001"/>
        <v>◄</v>
      </c>
      <c r="T1807" s="22"/>
      <c r="U1807" s="21"/>
      <c r="V1807" s="20"/>
      <c r="W1807" s="19"/>
      <c r="X1807" s="18">
        <f t="shared" si="1002"/>
        <v>0</v>
      </c>
      <c r="Y1807" s="17">
        <f t="shared" si="1002"/>
        <v>0</v>
      </c>
      <c r="Z1807" s="16"/>
      <c r="AA1807" s="15">
        <f t="shared" si="1003"/>
        <v>0</v>
      </c>
      <c r="AB1807" s="14">
        <f t="shared" si="1003"/>
        <v>0</v>
      </c>
      <c r="AC1807" s="12"/>
      <c r="AD1807" s="13"/>
      <c r="AE1807" s="12"/>
      <c r="AF1807" s="11"/>
      <c r="AG1807" s="11"/>
      <c r="AH1807" s="5" t="s">
        <v>0</v>
      </c>
      <c r="AI1807" s="4"/>
    </row>
    <row r="1808" spans="1:35" ht="15" customHeight="1" thickBot="1" x14ac:dyDescent="0.3">
      <c r="A1808" s="221"/>
      <c r="B1808" s="232" t="s">
        <v>147</v>
      </c>
      <c r="C1808" s="274"/>
      <c r="D1808" s="275">
        <v>43540</v>
      </c>
      <c r="E1808" s="276">
        <v>9.2000000000000011</v>
      </c>
      <c r="F1808" s="277" t="s">
        <v>21</v>
      </c>
      <c r="G1808" s="227"/>
      <c r="H1808" s="227"/>
      <c r="I1808" s="227"/>
      <c r="J1808" s="227"/>
      <c r="K1808" s="414" t="s">
        <v>146</v>
      </c>
      <c r="L1808" s="26"/>
      <c r="M1808" s="25"/>
      <c r="N1808" s="23" t="str">
        <f t="shared" si="998"/>
        <v/>
      </c>
      <c r="O1808" s="23" t="str">
        <f t="shared" si="999"/>
        <v>◄</v>
      </c>
      <c r="P1808" s="24"/>
      <c r="Q1808" s="21"/>
      <c r="R1808" s="23" t="str">
        <f t="shared" si="1000"/>
        <v/>
      </c>
      <c r="S1808" s="23" t="str">
        <f t="shared" si="1001"/>
        <v>◄</v>
      </c>
      <c r="T1808" s="22"/>
      <c r="U1808" s="21"/>
      <c r="V1808" s="20"/>
      <c r="W1808" s="19"/>
      <c r="X1808" s="18">
        <f t="shared" si="1002"/>
        <v>0</v>
      </c>
      <c r="Y1808" s="17">
        <f t="shared" si="1002"/>
        <v>0</v>
      </c>
      <c r="Z1808" s="16"/>
      <c r="AA1808" s="15">
        <f t="shared" si="1003"/>
        <v>0</v>
      </c>
      <c r="AB1808" s="14">
        <f t="shared" si="1003"/>
        <v>0</v>
      </c>
      <c r="AC1808" s="12"/>
      <c r="AD1808" s="13"/>
      <c r="AE1808" s="12"/>
      <c r="AF1808" s="11"/>
      <c r="AG1808" s="11"/>
      <c r="AH1808" s="5" t="s">
        <v>0</v>
      </c>
      <c r="AI1808" s="4"/>
    </row>
    <row r="1809" spans="1:35" ht="15" customHeight="1" thickTop="1" thickBot="1" x14ac:dyDescent="0.25">
      <c r="A1809" s="214">
        <f>ROWS(A1810:A1816)-1</f>
        <v>6</v>
      </c>
      <c r="B1809" s="334" t="s">
        <v>145</v>
      </c>
      <c r="C1809" s="334"/>
      <c r="D1809" s="334"/>
      <c r="E1809" s="334"/>
      <c r="F1809" s="335"/>
      <c r="G1809" s="334"/>
      <c r="H1809" s="334"/>
      <c r="I1809" s="334"/>
      <c r="J1809" s="334"/>
      <c r="K1809" s="333"/>
      <c r="L1809" s="6">
        <v>43540</v>
      </c>
      <c r="M1809" s="34" t="s">
        <v>144</v>
      </c>
      <c r="N1809" s="23"/>
      <c r="O1809" s="33" t="str">
        <f>IF(COUNTIF(N1810:N1816,"?")&gt;0,"?",IF(AND(P1809="◄",Q1809="►"),"◄►",IF(P1809="◄","◄",IF(Q1809="►","►",""))))</f>
        <v>◄</v>
      </c>
      <c r="P1809" s="32" t="str">
        <f>IF(SUM(P1810:P1816)+1=ROWS(P1810:P1816)-COUNTIF(P1810:P1816,"-"),"","◄")</f>
        <v>◄</v>
      </c>
      <c r="Q1809" s="31" t="str">
        <f>IF(SUM(Q1810:Q1816)&gt;0,"►","")</f>
        <v/>
      </c>
      <c r="R1809" s="23"/>
      <c r="S1809" s="33" t="str">
        <f>IF(COUNTIF(R1810:R1816,"?")&gt;0,"?",IF(AND(T1809="◄",U1809="►"),"◄►",IF(T1809="◄","◄",IF(U1809="►","►",""))))</f>
        <v>◄</v>
      </c>
      <c r="T1809" s="32" t="str">
        <f>IF(SUM(T1810:T1816)+1=ROWS(T1810:T1816)-COUNTIF(T1810:T1816,"-"),"","◄")</f>
        <v>◄</v>
      </c>
      <c r="U1809" s="31" t="str">
        <f>IF(SUM(U1810:U1816)&gt;0,"►","")</f>
        <v/>
      </c>
      <c r="V1809" s="10">
        <f>ROWS(V1810:V1816)-1</f>
        <v>6</v>
      </c>
      <c r="W1809" s="30">
        <f>SUM(W1810:W1816)-W1816</f>
        <v>0</v>
      </c>
      <c r="X1809" s="29" t="s">
        <v>17</v>
      </c>
      <c r="Y1809" s="28"/>
      <c r="Z1809" s="30">
        <f>SUM(Z1810:Z1816)-Z1816</f>
        <v>0</v>
      </c>
      <c r="AA1809" s="29" t="s">
        <v>17</v>
      </c>
      <c r="AB1809" s="28"/>
      <c r="AC1809" s="12"/>
      <c r="AD1809" s="13"/>
      <c r="AE1809" s="12"/>
      <c r="AF1809" s="11"/>
      <c r="AG1809" s="11"/>
      <c r="AH1809" s="5" t="s">
        <v>0</v>
      </c>
      <c r="AI1809" s="4"/>
    </row>
    <row r="1810" spans="1:35" ht="15" customHeight="1" x14ac:dyDescent="0.25">
      <c r="A1810" s="221"/>
      <c r="B1810" s="405"/>
      <c r="C1810" s="274" t="s">
        <v>143</v>
      </c>
      <c r="D1810" s="275">
        <v>43540</v>
      </c>
      <c r="E1810" s="276">
        <v>1.4</v>
      </c>
      <c r="F1810" s="277" t="s">
        <v>2</v>
      </c>
      <c r="G1810" s="227"/>
      <c r="H1810" s="227"/>
      <c r="I1810" s="227"/>
      <c r="J1810" s="227"/>
      <c r="K1810" s="415" t="s">
        <v>142</v>
      </c>
      <c r="L1810" s="26"/>
      <c r="M1810" s="25"/>
      <c r="N1810" s="23" t="str">
        <f t="shared" ref="N1810:N1815" si="1004">IF(O1810="?","?","")</f>
        <v/>
      </c>
      <c r="O1810" s="23" t="str">
        <f t="shared" ref="O1810:O1815" si="1005">IF(AND(P1810="",Q1810&gt;0),"?",IF(P1810="","◄",IF(Q1810&gt;=1,"►","")))</f>
        <v>◄</v>
      </c>
      <c r="P1810" s="24"/>
      <c r="Q1810" s="21"/>
      <c r="R1810" s="23" t="str">
        <f t="shared" ref="R1810:R1815" si="1006">IF(S1810="?","?","")</f>
        <v/>
      </c>
      <c r="S1810" s="23" t="str">
        <f t="shared" ref="S1810:S1815" si="1007">IF(AND(T1810="",U1810&gt;0),"?",IF(T1810="","◄",IF(U1810&gt;=1,"►","")))</f>
        <v>◄</v>
      </c>
      <c r="T1810" s="22"/>
      <c r="U1810" s="21"/>
      <c r="V1810" s="20"/>
      <c r="W1810" s="19"/>
      <c r="X1810" s="18">
        <f t="shared" ref="X1810:Y1815" si="1008">(P1810*W1810)</f>
        <v>0</v>
      </c>
      <c r="Y1810" s="17">
        <f t="shared" si="1008"/>
        <v>0</v>
      </c>
      <c r="Z1810" s="16"/>
      <c r="AA1810" s="15">
        <f t="shared" ref="AA1810:AB1815" si="1009">(T1810*Z1810)</f>
        <v>0</v>
      </c>
      <c r="AB1810" s="14">
        <f t="shared" si="1009"/>
        <v>0</v>
      </c>
      <c r="AC1810" s="12"/>
      <c r="AD1810" s="13"/>
      <c r="AE1810" s="12"/>
      <c r="AF1810" s="11"/>
      <c r="AG1810" s="11"/>
      <c r="AH1810" s="5" t="s">
        <v>0</v>
      </c>
      <c r="AI1810" s="4"/>
    </row>
    <row r="1811" spans="1:35" ht="15" customHeight="1" x14ac:dyDescent="0.25">
      <c r="A1811" s="221"/>
      <c r="B1811" s="405"/>
      <c r="C1811" s="274">
        <v>4853</v>
      </c>
      <c r="D1811" s="275">
        <v>43540</v>
      </c>
      <c r="E1811" s="276">
        <v>1.4</v>
      </c>
      <c r="F1811" s="277" t="s">
        <v>2</v>
      </c>
      <c r="G1811" s="227"/>
      <c r="H1811" s="227"/>
      <c r="I1811" s="227"/>
      <c r="J1811" s="227"/>
      <c r="K1811" s="415" t="s">
        <v>141</v>
      </c>
      <c r="L1811" s="26"/>
      <c r="M1811" s="25"/>
      <c r="N1811" s="23" t="str">
        <f t="shared" si="1004"/>
        <v/>
      </c>
      <c r="O1811" s="23" t="str">
        <f t="shared" si="1005"/>
        <v>◄</v>
      </c>
      <c r="P1811" s="24"/>
      <c r="Q1811" s="21"/>
      <c r="R1811" s="23" t="str">
        <f t="shared" si="1006"/>
        <v/>
      </c>
      <c r="S1811" s="23" t="str">
        <f t="shared" si="1007"/>
        <v>◄</v>
      </c>
      <c r="T1811" s="22"/>
      <c r="U1811" s="21"/>
      <c r="V1811" s="20"/>
      <c r="W1811" s="19"/>
      <c r="X1811" s="18">
        <f t="shared" si="1008"/>
        <v>0</v>
      </c>
      <c r="Y1811" s="17">
        <f t="shared" si="1008"/>
        <v>0</v>
      </c>
      <c r="Z1811" s="16"/>
      <c r="AA1811" s="15">
        <f t="shared" si="1009"/>
        <v>0</v>
      </c>
      <c r="AB1811" s="14">
        <f t="shared" si="1009"/>
        <v>0</v>
      </c>
      <c r="AC1811" s="12"/>
      <c r="AD1811" s="13"/>
      <c r="AE1811" s="12"/>
      <c r="AF1811" s="11"/>
      <c r="AG1811" s="11"/>
      <c r="AH1811" s="5" t="s">
        <v>0</v>
      </c>
      <c r="AI1811" s="4"/>
    </row>
    <row r="1812" spans="1:35" ht="15" customHeight="1" x14ac:dyDescent="0.25">
      <c r="A1812" s="221"/>
      <c r="B1812" s="405"/>
      <c r="C1812" s="274">
        <v>4854</v>
      </c>
      <c r="D1812" s="275">
        <v>43540</v>
      </c>
      <c r="E1812" s="276">
        <v>1.4</v>
      </c>
      <c r="F1812" s="277" t="s">
        <v>2</v>
      </c>
      <c r="G1812" s="227"/>
      <c r="H1812" s="227"/>
      <c r="I1812" s="227"/>
      <c r="J1812" s="227"/>
      <c r="K1812" s="415" t="s">
        <v>140</v>
      </c>
      <c r="L1812" s="26"/>
      <c r="M1812" s="25"/>
      <c r="N1812" s="23" t="str">
        <f t="shared" si="1004"/>
        <v/>
      </c>
      <c r="O1812" s="23" t="str">
        <f t="shared" si="1005"/>
        <v>◄</v>
      </c>
      <c r="P1812" s="24"/>
      <c r="Q1812" s="21"/>
      <c r="R1812" s="23" t="str">
        <f t="shared" si="1006"/>
        <v/>
      </c>
      <c r="S1812" s="23" t="str">
        <f t="shared" si="1007"/>
        <v>◄</v>
      </c>
      <c r="T1812" s="22"/>
      <c r="U1812" s="21"/>
      <c r="V1812" s="20"/>
      <c r="W1812" s="19"/>
      <c r="X1812" s="18">
        <f t="shared" si="1008"/>
        <v>0</v>
      </c>
      <c r="Y1812" s="17">
        <f t="shared" si="1008"/>
        <v>0</v>
      </c>
      <c r="Z1812" s="16"/>
      <c r="AA1812" s="15">
        <f t="shared" si="1009"/>
        <v>0</v>
      </c>
      <c r="AB1812" s="14">
        <f t="shared" si="1009"/>
        <v>0</v>
      </c>
      <c r="AC1812" s="12"/>
      <c r="AD1812" s="13"/>
      <c r="AE1812" s="12"/>
      <c r="AF1812" s="11"/>
      <c r="AG1812" s="11"/>
      <c r="AH1812" s="5" t="s">
        <v>0</v>
      </c>
      <c r="AI1812" s="4"/>
    </row>
    <row r="1813" spans="1:35" ht="15" customHeight="1" x14ac:dyDescent="0.25">
      <c r="A1813" s="221"/>
      <c r="B1813" s="405"/>
      <c r="C1813" s="274">
        <v>4855</v>
      </c>
      <c r="D1813" s="275">
        <v>43540</v>
      </c>
      <c r="E1813" s="276">
        <v>1.4</v>
      </c>
      <c r="F1813" s="277" t="s">
        <v>2</v>
      </c>
      <c r="G1813" s="227"/>
      <c r="H1813" s="227"/>
      <c r="I1813" s="227"/>
      <c r="J1813" s="227"/>
      <c r="K1813" s="415" t="s">
        <v>139</v>
      </c>
      <c r="L1813" s="26"/>
      <c r="M1813" s="25"/>
      <c r="N1813" s="23" t="str">
        <f t="shared" si="1004"/>
        <v/>
      </c>
      <c r="O1813" s="23" t="str">
        <f t="shared" si="1005"/>
        <v>◄</v>
      </c>
      <c r="P1813" s="24"/>
      <c r="Q1813" s="21"/>
      <c r="R1813" s="23" t="str">
        <f t="shared" si="1006"/>
        <v/>
      </c>
      <c r="S1813" s="23" t="str">
        <f t="shared" si="1007"/>
        <v>◄</v>
      </c>
      <c r="T1813" s="22"/>
      <c r="U1813" s="21"/>
      <c r="V1813" s="20"/>
      <c r="W1813" s="19"/>
      <c r="X1813" s="18">
        <f t="shared" si="1008"/>
        <v>0</v>
      </c>
      <c r="Y1813" s="17">
        <f t="shared" si="1008"/>
        <v>0</v>
      </c>
      <c r="Z1813" s="16"/>
      <c r="AA1813" s="15">
        <f t="shared" si="1009"/>
        <v>0</v>
      </c>
      <c r="AB1813" s="14">
        <f t="shared" si="1009"/>
        <v>0</v>
      </c>
      <c r="AC1813" s="12"/>
      <c r="AD1813" s="13"/>
      <c r="AE1813" s="12"/>
      <c r="AF1813" s="11"/>
      <c r="AG1813" s="11"/>
      <c r="AH1813" s="5" t="s">
        <v>0</v>
      </c>
      <c r="AI1813" s="4"/>
    </row>
    <row r="1814" spans="1:35" ht="15" customHeight="1" x14ac:dyDescent="0.25">
      <c r="A1814" s="221"/>
      <c r="B1814" s="405"/>
      <c r="C1814" s="274">
        <v>4856</v>
      </c>
      <c r="D1814" s="275">
        <v>43540</v>
      </c>
      <c r="E1814" s="276">
        <v>1.4</v>
      </c>
      <c r="F1814" s="277" t="s">
        <v>2</v>
      </c>
      <c r="G1814" s="227"/>
      <c r="H1814" s="227"/>
      <c r="I1814" s="227"/>
      <c r="J1814" s="227"/>
      <c r="K1814" s="415" t="s">
        <v>138</v>
      </c>
      <c r="L1814" s="26"/>
      <c r="M1814" s="25"/>
      <c r="N1814" s="23" t="str">
        <f t="shared" si="1004"/>
        <v/>
      </c>
      <c r="O1814" s="23" t="str">
        <f t="shared" si="1005"/>
        <v>◄</v>
      </c>
      <c r="P1814" s="24"/>
      <c r="Q1814" s="21"/>
      <c r="R1814" s="23" t="str">
        <f t="shared" si="1006"/>
        <v/>
      </c>
      <c r="S1814" s="23" t="str">
        <f t="shared" si="1007"/>
        <v>◄</v>
      </c>
      <c r="T1814" s="22"/>
      <c r="U1814" s="21"/>
      <c r="V1814" s="20"/>
      <c r="W1814" s="19"/>
      <c r="X1814" s="18">
        <f t="shared" si="1008"/>
        <v>0</v>
      </c>
      <c r="Y1814" s="17">
        <f t="shared" si="1008"/>
        <v>0</v>
      </c>
      <c r="Z1814" s="16"/>
      <c r="AA1814" s="15">
        <f t="shared" si="1009"/>
        <v>0</v>
      </c>
      <c r="AB1814" s="14">
        <f t="shared" si="1009"/>
        <v>0</v>
      </c>
      <c r="AC1814" s="12"/>
      <c r="AD1814" s="13"/>
      <c r="AE1814" s="12"/>
      <c r="AF1814" s="11"/>
      <c r="AG1814" s="11"/>
      <c r="AH1814" s="5" t="s">
        <v>0</v>
      </c>
      <c r="AI1814" s="4"/>
    </row>
    <row r="1815" spans="1:35" ht="15" customHeight="1" thickBot="1" x14ac:dyDescent="0.3">
      <c r="A1815" s="221"/>
      <c r="B1815" s="232" t="s">
        <v>137</v>
      </c>
      <c r="C1815" s="274"/>
      <c r="D1815" s="275">
        <v>43540</v>
      </c>
      <c r="E1815" s="276">
        <v>7</v>
      </c>
      <c r="F1815" s="277" t="s">
        <v>2</v>
      </c>
      <c r="G1815" s="227"/>
      <c r="H1815" s="227"/>
      <c r="I1815" s="227"/>
      <c r="J1815" s="227"/>
      <c r="K1815" s="414" t="s">
        <v>136</v>
      </c>
      <c r="L1815" s="26"/>
      <c r="M1815" s="25"/>
      <c r="N1815" s="23" t="str">
        <f t="shared" si="1004"/>
        <v/>
      </c>
      <c r="O1815" s="23" t="str">
        <f t="shared" si="1005"/>
        <v>◄</v>
      </c>
      <c r="P1815" s="24"/>
      <c r="Q1815" s="21"/>
      <c r="R1815" s="23" t="str">
        <f t="shared" si="1006"/>
        <v/>
      </c>
      <c r="S1815" s="23" t="str">
        <f t="shared" si="1007"/>
        <v>◄</v>
      </c>
      <c r="T1815" s="22"/>
      <c r="U1815" s="21"/>
      <c r="V1815" s="20"/>
      <c r="W1815" s="19"/>
      <c r="X1815" s="18">
        <f t="shared" si="1008"/>
        <v>0</v>
      </c>
      <c r="Y1815" s="17">
        <f t="shared" si="1008"/>
        <v>0</v>
      </c>
      <c r="Z1815" s="16"/>
      <c r="AA1815" s="15">
        <f t="shared" si="1009"/>
        <v>0</v>
      </c>
      <c r="AB1815" s="14">
        <f t="shared" si="1009"/>
        <v>0</v>
      </c>
      <c r="AC1815" s="12"/>
      <c r="AD1815" s="13"/>
      <c r="AE1815" s="12"/>
      <c r="AF1815" s="11"/>
      <c r="AG1815" s="11"/>
      <c r="AH1815" s="5" t="s">
        <v>0</v>
      </c>
      <c r="AI1815" s="4"/>
    </row>
    <row r="1816" spans="1:35" ht="15" customHeight="1" thickTop="1" thickBot="1" x14ac:dyDescent="0.25">
      <c r="A1816" s="214">
        <f>ROWS(A1817:A1819)-1</f>
        <v>2</v>
      </c>
      <c r="B1816" s="334" t="s">
        <v>135</v>
      </c>
      <c r="C1816" s="334"/>
      <c r="D1816" s="334"/>
      <c r="E1816" s="334"/>
      <c r="F1816" s="335"/>
      <c r="G1816" s="334"/>
      <c r="H1816" s="334"/>
      <c r="I1816" s="334"/>
      <c r="J1816" s="334"/>
      <c r="K1816" s="333"/>
      <c r="L1816" s="6">
        <v>43540</v>
      </c>
      <c r="M1816" s="34" t="s">
        <v>134</v>
      </c>
      <c r="N1816" s="23"/>
      <c r="O1816" s="33" t="str">
        <f>IF(COUNTIF(N1817:N1819,"?")&gt;0,"?",IF(AND(P1816="◄",Q1816="►"),"◄►",IF(P1816="◄","◄",IF(Q1816="►","►",""))))</f>
        <v>◄</v>
      </c>
      <c r="P1816" s="32" t="str">
        <f>IF(SUM(P1817:P1819)+1=ROWS(P1817:P1819)-COUNTIF(P1817:P1819,"-"),"","◄")</f>
        <v>◄</v>
      </c>
      <c r="Q1816" s="31" t="str">
        <f>IF(SUM(Q1817:Q1819)&gt;0,"►","")</f>
        <v/>
      </c>
      <c r="R1816" s="23"/>
      <c r="S1816" s="33" t="str">
        <f>IF(COUNTIF(R1817:R1819,"?")&gt;0,"?",IF(AND(T1816="◄",U1816="►"),"◄►",IF(T1816="◄","◄",IF(U1816="►","►",""))))</f>
        <v>◄</v>
      </c>
      <c r="T1816" s="32" t="str">
        <f>IF(SUM(T1817:T1819)+1=ROWS(T1817:T1819)-COUNTIF(T1817:T1819,"-"),"","◄")</f>
        <v>◄</v>
      </c>
      <c r="U1816" s="31" t="str">
        <f>IF(SUM(U1817:U1819)&gt;0,"►","")</f>
        <v/>
      </c>
      <c r="V1816" s="10">
        <f>ROWS(V1817:V1819)-1</f>
        <v>2</v>
      </c>
      <c r="W1816" s="30">
        <f>SUM(W1817:W1819)-W1819</f>
        <v>0</v>
      </c>
      <c r="X1816" s="29" t="s">
        <v>17</v>
      </c>
      <c r="Y1816" s="28"/>
      <c r="Z1816" s="30">
        <f>SUM(Z1817:Z1819)-Z1819</f>
        <v>0</v>
      </c>
      <c r="AA1816" s="29" t="s">
        <v>17</v>
      </c>
      <c r="AB1816" s="28"/>
      <c r="AC1816" s="12"/>
      <c r="AD1816" s="13"/>
      <c r="AE1816" s="12"/>
      <c r="AF1816" s="11"/>
      <c r="AG1816" s="11"/>
      <c r="AH1816" s="5" t="s">
        <v>0</v>
      </c>
      <c r="AI1816" s="4"/>
    </row>
    <row r="1817" spans="1:35" ht="15" customHeight="1" x14ac:dyDescent="0.25">
      <c r="A1817" s="221"/>
      <c r="B1817" s="405"/>
      <c r="C1817" s="274" t="s">
        <v>132</v>
      </c>
      <c r="D1817" s="275">
        <v>43540</v>
      </c>
      <c r="E1817" s="276">
        <v>0.92</v>
      </c>
      <c r="F1817" s="277" t="s">
        <v>13</v>
      </c>
      <c r="G1817" s="227"/>
      <c r="H1817" s="227"/>
      <c r="I1817" s="227"/>
      <c r="J1817" s="227"/>
      <c r="K1817" s="415" t="s">
        <v>133</v>
      </c>
      <c r="L1817" s="26"/>
      <c r="M1817" s="25"/>
      <c r="N1817" s="23" t="str">
        <f>IF(O1817="?","?","")</f>
        <v/>
      </c>
      <c r="O1817" s="23" t="str">
        <f>IF(AND(P1817="",Q1817&gt;0),"?",IF(P1817="","◄",IF(Q1817&gt;=1,"►","")))</f>
        <v>◄</v>
      </c>
      <c r="P1817" s="24"/>
      <c r="Q1817" s="21"/>
      <c r="R1817" s="23" t="str">
        <f>IF(S1817="?","?","")</f>
        <v/>
      </c>
      <c r="S1817" s="23" t="str">
        <f>IF(AND(T1817="",U1817&gt;0),"?",IF(T1817="","◄",IF(U1817&gt;=1,"►","")))</f>
        <v>◄</v>
      </c>
      <c r="T1817" s="22"/>
      <c r="U1817" s="21"/>
      <c r="V1817" s="20"/>
      <c r="W1817" s="19"/>
      <c r="X1817" s="18">
        <f>(P1817*W1817)</f>
        <v>0</v>
      </c>
      <c r="Y1817" s="17">
        <f>(Q1817*X1817)</f>
        <v>0</v>
      </c>
      <c r="Z1817" s="16"/>
      <c r="AA1817" s="15">
        <f>(T1817*Z1817)</f>
        <v>0</v>
      </c>
      <c r="AB1817" s="14">
        <f>(U1817*AA1817)</f>
        <v>0</v>
      </c>
      <c r="AC1817" s="12"/>
      <c r="AD1817" s="13"/>
      <c r="AE1817" s="12"/>
      <c r="AF1817" s="11"/>
      <c r="AG1817" s="11"/>
      <c r="AH1817" s="5" t="s">
        <v>0</v>
      </c>
      <c r="AI1817" s="4"/>
    </row>
    <row r="1818" spans="1:35" ht="15" customHeight="1" thickBot="1" x14ac:dyDescent="0.3">
      <c r="A1818" s="221"/>
      <c r="B1818" s="252" t="s">
        <v>57</v>
      </c>
      <c r="C1818" s="242" t="s">
        <v>132</v>
      </c>
      <c r="D1818" s="275">
        <v>43540</v>
      </c>
      <c r="E1818" s="276">
        <v>9.2000000000000011</v>
      </c>
      <c r="F1818" s="277" t="s">
        <v>13</v>
      </c>
      <c r="G1818" s="227"/>
      <c r="H1818" s="227"/>
      <c r="I1818" s="227"/>
      <c r="J1818" s="227"/>
      <c r="K1818" s="414" t="s">
        <v>131</v>
      </c>
      <c r="L1818" s="26"/>
      <c r="M1818" s="25"/>
      <c r="N1818" s="23" t="str">
        <f>IF(O1818="?","?","")</f>
        <v/>
      </c>
      <c r="O1818" s="23" t="str">
        <f>IF(AND(P1818="",Q1818&gt;0),"?",IF(P1818="","◄",IF(Q1818&gt;=1,"►","")))</f>
        <v>◄</v>
      </c>
      <c r="P1818" s="24"/>
      <c r="Q1818" s="21"/>
      <c r="R1818" s="23" t="str">
        <f>IF(S1818="?","?","")</f>
        <v/>
      </c>
      <c r="S1818" s="23" t="str">
        <f>IF(AND(T1818="",U1818&gt;0),"?",IF(T1818="","◄",IF(U1818&gt;=1,"►","")))</f>
        <v>◄</v>
      </c>
      <c r="T1818" s="22"/>
      <c r="U1818" s="21"/>
      <c r="V1818" s="20"/>
      <c r="W1818" s="19"/>
      <c r="X1818" s="18">
        <f>(P1818*W1818)</f>
        <v>0</v>
      </c>
      <c r="Y1818" s="17">
        <f>(Q1818*X1818)</f>
        <v>0</v>
      </c>
      <c r="Z1818" s="16"/>
      <c r="AA1818" s="15">
        <f>(T1818*Z1818)</f>
        <v>0</v>
      </c>
      <c r="AB1818" s="14">
        <f>(U1818*AA1818)</f>
        <v>0</v>
      </c>
      <c r="AC1818" s="12"/>
      <c r="AD1818" s="13"/>
      <c r="AE1818" s="12"/>
      <c r="AF1818" s="11"/>
      <c r="AG1818" s="11"/>
      <c r="AH1818" s="5" t="s">
        <v>0</v>
      </c>
      <c r="AI1818" s="4"/>
    </row>
    <row r="1819" spans="1:35" ht="15" customHeight="1" thickTop="1" thickBot="1" x14ac:dyDescent="0.25">
      <c r="A1819" s="214">
        <f>ROWS(A1820:A1824)-1</f>
        <v>4</v>
      </c>
      <c r="B1819" s="334" t="s">
        <v>130</v>
      </c>
      <c r="C1819" s="334"/>
      <c r="D1819" s="334"/>
      <c r="E1819" s="334"/>
      <c r="F1819" s="335"/>
      <c r="G1819" s="334"/>
      <c r="H1819" s="334"/>
      <c r="I1819" s="334"/>
      <c r="J1819" s="334"/>
      <c r="K1819" s="333"/>
      <c r="L1819" s="6">
        <v>43540</v>
      </c>
      <c r="M1819" s="34" t="s">
        <v>129</v>
      </c>
      <c r="N1819" s="23"/>
      <c r="O1819" s="33" t="str">
        <f>IF(COUNTIF(N1820:N1824,"?")&gt;0,"?",IF(AND(P1819="◄",Q1819="►"),"◄►",IF(P1819="◄","◄",IF(Q1819="►","►",""))))</f>
        <v>◄</v>
      </c>
      <c r="P1819" s="32" t="str">
        <f>IF(SUM(P1820:P1824)+1=ROWS(P1820:P1824)-COUNTIF(P1820:P1824,"-"),"","◄")</f>
        <v>◄</v>
      </c>
      <c r="Q1819" s="31" t="str">
        <f>IF(SUM(Q1820:Q1824)&gt;0,"►","")</f>
        <v/>
      </c>
      <c r="R1819" s="23"/>
      <c r="S1819" s="33" t="str">
        <f>IF(COUNTIF(R1820:R1824,"?")&gt;0,"?",IF(AND(T1819="◄",U1819="►"),"◄►",IF(T1819="◄","◄",IF(U1819="►","►",""))))</f>
        <v>◄</v>
      </c>
      <c r="T1819" s="32" t="str">
        <f>IF(SUM(T1820:T1824)+1=ROWS(T1820:T1824)-COUNTIF(T1820:T1824,"-"),"","◄")</f>
        <v>◄</v>
      </c>
      <c r="U1819" s="31" t="str">
        <f>IF(SUM(U1820:U1824)&gt;0,"►","")</f>
        <v/>
      </c>
      <c r="V1819" s="10">
        <f>ROWS(V1820:V1824)-1</f>
        <v>4</v>
      </c>
      <c r="W1819" s="30">
        <f>SUM(W1820:W1824)-W1824</f>
        <v>0</v>
      </c>
      <c r="X1819" s="29" t="s">
        <v>17</v>
      </c>
      <c r="Y1819" s="28"/>
      <c r="Z1819" s="30">
        <f>SUM(Z1820:Z1824)-Z1824</f>
        <v>0</v>
      </c>
      <c r="AA1819" s="29" t="s">
        <v>17</v>
      </c>
      <c r="AB1819" s="28"/>
      <c r="AC1819" s="12"/>
      <c r="AD1819" s="13"/>
      <c r="AE1819" s="12"/>
      <c r="AF1819" s="11"/>
      <c r="AG1819" s="11"/>
      <c r="AH1819" s="5" t="s">
        <v>0</v>
      </c>
      <c r="AI1819" s="4"/>
    </row>
    <row r="1820" spans="1:35" ht="15" customHeight="1" x14ac:dyDescent="0.25">
      <c r="A1820" s="221"/>
      <c r="B1820" s="405"/>
      <c r="C1820" s="274" t="s">
        <v>123</v>
      </c>
      <c r="D1820" s="275">
        <v>43540</v>
      </c>
      <c r="E1820" s="276">
        <v>4.88</v>
      </c>
      <c r="F1820" s="277" t="s">
        <v>122</v>
      </c>
      <c r="G1820" s="227"/>
      <c r="H1820" s="227"/>
      <c r="I1820" s="227"/>
      <c r="J1820" s="227"/>
      <c r="K1820" s="415" t="s">
        <v>128</v>
      </c>
      <c r="L1820" s="26"/>
      <c r="M1820" s="25"/>
      <c r="N1820" s="23" t="str">
        <f>IF(O1820="?","?","")</f>
        <v/>
      </c>
      <c r="O1820" s="23" t="str">
        <f>IF(AND(P1820="",Q1820&gt;0),"?",IF(P1820="","◄",IF(Q1820&gt;=1,"►","")))</f>
        <v>◄</v>
      </c>
      <c r="P1820" s="24"/>
      <c r="Q1820" s="21"/>
      <c r="R1820" s="23" t="str">
        <f>IF(S1820="?","?","")</f>
        <v/>
      </c>
      <c r="S1820" s="23" t="str">
        <f>IF(AND(T1820="",U1820&gt;0),"?",IF(T1820="","◄",IF(U1820&gt;=1,"►","")))</f>
        <v>◄</v>
      </c>
      <c r="T1820" s="22"/>
      <c r="U1820" s="21"/>
      <c r="V1820" s="20"/>
      <c r="W1820" s="19"/>
      <c r="X1820" s="18">
        <f t="shared" ref="X1820:Y1823" si="1010">(P1820*W1820)</f>
        <v>0</v>
      </c>
      <c r="Y1820" s="17">
        <f t="shared" si="1010"/>
        <v>0</v>
      </c>
      <c r="Z1820" s="16"/>
      <c r="AA1820" s="15">
        <f t="shared" ref="AA1820:AB1823" si="1011">(T1820*Z1820)</f>
        <v>0</v>
      </c>
      <c r="AB1820" s="14">
        <f t="shared" si="1011"/>
        <v>0</v>
      </c>
      <c r="AC1820" s="12"/>
      <c r="AD1820" s="13"/>
      <c r="AE1820" s="12"/>
      <c r="AF1820" s="11"/>
      <c r="AG1820" s="11"/>
      <c r="AH1820" s="5" t="s">
        <v>0</v>
      </c>
      <c r="AI1820" s="4"/>
    </row>
    <row r="1821" spans="1:35" ht="15" customHeight="1" x14ac:dyDescent="0.25">
      <c r="A1821" s="221"/>
      <c r="B1821" s="405"/>
      <c r="C1821" s="281" t="s">
        <v>127</v>
      </c>
      <c r="D1821" s="275">
        <v>43540</v>
      </c>
      <c r="E1821" s="276">
        <v>4.88</v>
      </c>
      <c r="F1821" s="277" t="s">
        <v>122</v>
      </c>
      <c r="G1821" s="227"/>
      <c r="H1821" s="227"/>
      <c r="I1821" s="227"/>
      <c r="J1821" s="227"/>
      <c r="K1821" s="412" t="s">
        <v>126</v>
      </c>
      <c r="L1821" s="26"/>
      <c r="M1821" s="25"/>
      <c r="N1821" s="23" t="str">
        <f>IF(O1821="?","?","")</f>
        <v/>
      </c>
      <c r="O1821" s="23" t="str">
        <f>IF(AND(P1821="",Q1821&gt;0),"?",IF(P1821="","◄",IF(Q1821&gt;=1,"►","")))</f>
        <v>◄</v>
      </c>
      <c r="P1821" s="24"/>
      <c r="Q1821" s="21"/>
      <c r="R1821" s="23" t="str">
        <f>IF(S1821="?","?","")</f>
        <v/>
      </c>
      <c r="S1821" s="23" t="str">
        <f>IF(AND(T1821="",U1821&gt;0),"?",IF(T1821="","◄",IF(U1821&gt;=1,"►","")))</f>
        <v>◄</v>
      </c>
      <c r="T1821" s="22"/>
      <c r="U1821" s="21"/>
      <c r="V1821" s="20"/>
      <c r="W1821" s="19"/>
      <c r="X1821" s="18">
        <f t="shared" si="1010"/>
        <v>0</v>
      </c>
      <c r="Y1821" s="17">
        <f t="shared" si="1010"/>
        <v>0</v>
      </c>
      <c r="Z1821" s="16"/>
      <c r="AA1821" s="15">
        <f t="shared" si="1011"/>
        <v>0</v>
      </c>
      <c r="AB1821" s="14">
        <f t="shared" si="1011"/>
        <v>0</v>
      </c>
      <c r="AC1821" s="12"/>
      <c r="AD1821" s="13"/>
      <c r="AE1821" s="12"/>
      <c r="AF1821" s="11"/>
      <c r="AG1821" s="11"/>
      <c r="AH1821" s="5" t="s">
        <v>0</v>
      </c>
      <c r="AI1821" s="4"/>
    </row>
    <row r="1822" spans="1:35" ht="15" customHeight="1" x14ac:dyDescent="0.25">
      <c r="A1822" s="221"/>
      <c r="B1822" s="405"/>
      <c r="C1822" s="281" t="s">
        <v>125</v>
      </c>
      <c r="D1822" s="275">
        <v>43540</v>
      </c>
      <c r="E1822" s="276">
        <v>4.88</v>
      </c>
      <c r="F1822" s="277" t="s">
        <v>122</v>
      </c>
      <c r="G1822" s="227"/>
      <c r="H1822" s="227"/>
      <c r="I1822" s="227"/>
      <c r="J1822" s="227"/>
      <c r="K1822" s="412" t="s">
        <v>124</v>
      </c>
      <c r="L1822" s="26"/>
      <c r="M1822" s="25"/>
      <c r="N1822" s="23" t="str">
        <f>IF(O1822="?","?","")</f>
        <v/>
      </c>
      <c r="O1822" s="23" t="str">
        <f>IF(AND(P1822="",Q1822&gt;0),"?",IF(P1822="","◄",IF(Q1822&gt;=1,"►","")))</f>
        <v>◄</v>
      </c>
      <c r="P1822" s="24"/>
      <c r="Q1822" s="21"/>
      <c r="R1822" s="23" t="str">
        <f>IF(S1822="?","?","")</f>
        <v/>
      </c>
      <c r="S1822" s="23" t="str">
        <f>IF(AND(T1822="",U1822&gt;0),"?",IF(T1822="","◄",IF(U1822&gt;=1,"►","")))</f>
        <v>◄</v>
      </c>
      <c r="T1822" s="22"/>
      <c r="U1822" s="21"/>
      <c r="V1822" s="20"/>
      <c r="W1822" s="19"/>
      <c r="X1822" s="18">
        <f t="shared" si="1010"/>
        <v>0</v>
      </c>
      <c r="Y1822" s="17">
        <f t="shared" si="1010"/>
        <v>0</v>
      </c>
      <c r="Z1822" s="16"/>
      <c r="AA1822" s="15">
        <f t="shared" si="1011"/>
        <v>0</v>
      </c>
      <c r="AB1822" s="14">
        <f t="shared" si="1011"/>
        <v>0</v>
      </c>
      <c r="AC1822" s="12"/>
      <c r="AD1822" s="13"/>
      <c r="AE1822" s="12"/>
      <c r="AF1822" s="11"/>
      <c r="AG1822" s="11"/>
      <c r="AH1822" s="5" t="s">
        <v>0</v>
      </c>
      <c r="AI1822" s="4"/>
    </row>
    <row r="1823" spans="1:35" ht="15" customHeight="1" thickBot="1" x14ac:dyDescent="0.3">
      <c r="A1823" s="221"/>
      <c r="B1823" s="252" t="s">
        <v>57</v>
      </c>
      <c r="C1823" s="242" t="s">
        <v>123</v>
      </c>
      <c r="D1823" s="275">
        <v>43540</v>
      </c>
      <c r="E1823" s="276">
        <v>48.8</v>
      </c>
      <c r="F1823" s="277" t="s">
        <v>122</v>
      </c>
      <c r="G1823" s="227"/>
      <c r="H1823" s="227"/>
      <c r="I1823" s="227"/>
      <c r="J1823" s="227"/>
      <c r="K1823" s="414" t="s">
        <v>121</v>
      </c>
      <c r="L1823" s="26"/>
      <c r="M1823" s="25"/>
      <c r="N1823" s="23" t="str">
        <f>IF(O1823="?","?","")</f>
        <v/>
      </c>
      <c r="O1823" s="23" t="str">
        <f>IF(AND(P1823="",Q1823&gt;0),"?",IF(P1823="","◄",IF(Q1823&gt;=1,"►","")))</f>
        <v>◄</v>
      </c>
      <c r="P1823" s="24"/>
      <c r="Q1823" s="21"/>
      <c r="R1823" s="23" t="str">
        <f>IF(S1823="?","?","")</f>
        <v/>
      </c>
      <c r="S1823" s="23" t="str">
        <f>IF(AND(T1823="",U1823&gt;0),"?",IF(T1823="","◄",IF(U1823&gt;=1,"►","")))</f>
        <v>◄</v>
      </c>
      <c r="T1823" s="22"/>
      <c r="U1823" s="21"/>
      <c r="V1823" s="20"/>
      <c r="W1823" s="19"/>
      <c r="X1823" s="18">
        <f t="shared" si="1010"/>
        <v>0</v>
      </c>
      <c r="Y1823" s="17">
        <f t="shared" si="1010"/>
        <v>0</v>
      </c>
      <c r="Z1823" s="16"/>
      <c r="AA1823" s="15">
        <f t="shared" si="1011"/>
        <v>0</v>
      </c>
      <c r="AB1823" s="14">
        <f t="shared" si="1011"/>
        <v>0</v>
      </c>
      <c r="AC1823" s="12"/>
      <c r="AD1823" s="13"/>
      <c r="AE1823" s="12"/>
      <c r="AF1823" s="11"/>
      <c r="AG1823" s="11"/>
      <c r="AH1823" s="5" t="s">
        <v>0</v>
      </c>
      <c r="AI1823" s="4"/>
    </row>
    <row r="1824" spans="1:35" ht="15" customHeight="1" thickTop="1" thickBot="1" x14ac:dyDescent="0.25">
      <c r="A1824" s="214">
        <f>ROWS(A1825:A1828)-1</f>
        <v>3</v>
      </c>
      <c r="B1824" s="334" t="s">
        <v>120</v>
      </c>
      <c r="C1824" s="334"/>
      <c r="D1824" s="334"/>
      <c r="E1824" s="334"/>
      <c r="F1824" s="335"/>
      <c r="G1824" s="334"/>
      <c r="H1824" s="334"/>
      <c r="I1824" s="334"/>
      <c r="J1824" s="334"/>
      <c r="K1824" s="333"/>
      <c r="L1824" s="6">
        <v>43631</v>
      </c>
      <c r="M1824" s="34" t="s">
        <v>119</v>
      </c>
      <c r="N1824" s="23"/>
      <c r="O1824" s="33" t="str">
        <f>IF(COUNTIF(N1825:N1828,"?")&gt;0,"?",IF(AND(P1824="◄",Q1824="►"),"◄►",IF(P1824="◄","◄",IF(Q1824="►","►",""))))</f>
        <v>◄</v>
      </c>
      <c r="P1824" s="32" t="str">
        <f>IF(SUM(P1825:P1828)+1=ROWS(P1825:P1828)-COUNTIF(P1825:P1828,"-"),"","◄")</f>
        <v>◄</v>
      </c>
      <c r="Q1824" s="31" t="str">
        <f>IF(SUM(Q1825:Q1828)&gt;0,"►","")</f>
        <v/>
      </c>
      <c r="R1824" s="23"/>
      <c r="S1824" s="33" t="str">
        <f>IF(COUNTIF(R1825:R1828,"?")&gt;0,"?",IF(AND(T1824="◄",U1824="►"),"◄►",IF(T1824="◄","◄",IF(U1824="►","►",""))))</f>
        <v>◄</v>
      </c>
      <c r="T1824" s="32" t="str">
        <f>IF(SUM(T1825:T1828)+1=ROWS(T1825:T1828)-COUNTIF(T1825:T1828,"-"),"","◄")</f>
        <v>◄</v>
      </c>
      <c r="U1824" s="31" t="str">
        <f>IF(SUM(U1825:U1828)&gt;0,"►","")</f>
        <v/>
      </c>
      <c r="V1824" s="10">
        <f>ROWS(V1825:V1828)-1</f>
        <v>3</v>
      </c>
      <c r="W1824" s="30">
        <f>SUM(W1825:W1828)-W1828</f>
        <v>0</v>
      </c>
      <c r="X1824" s="29" t="s">
        <v>17</v>
      </c>
      <c r="Y1824" s="28"/>
      <c r="Z1824" s="30">
        <f>SUM(Z1825:Z1828)-Z1828</f>
        <v>0</v>
      </c>
      <c r="AA1824" s="29" t="s">
        <v>17</v>
      </c>
      <c r="AB1824" s="28"/>
      <c r="AC1824" s="43" t="str">
        <f>IF(AD1824="◄","◄",IF(AD1824="ok","►",""))</f>
        <v>◄</v>
      </c>
      <c r="AD1824" s="42" t="str">
        <f>IF(AD1825&gt;0,"OK","◄")</f>
        <v>◄</v>
      </c>
      <c r="AE1824" s="41" t="str">
        <f>IF(AND(AF1824="◄",AG1824="►"),"◄?►",IF(AF1824="◄","◄",IF(AG1824="►","►","")))</f>
        <v>◄</v>
      </c>
      <c r="AF1824" s="32" t="str">
        <f>IF(AF1825&gt;0,"","◄")</f>
        <v>◄</v>
      </c>
      <c r="AG1824" s="31" t="str">
        <f>IF(AG1825&gt;0,"►","")</f>
        <v/>
      </c>
      <c r="AH1824" s="5" t="s">
        <v>0</v>
      </c>
      <c r="AI1824" s="4"/>
    </row>
    <row r="1825" spans="1:35" ht="15" customHeight="1" x14ac:dyDescent="0.25">
      <c r="A1825" s="221"/>
      <c r="B1825" s="405"/>
      <c r="C1825" s="274" t="s">
        <v>118</v>
      </c>
      <c r="D1825" s="275">
        <v>43631</v>
      </c>
      <c r="E1825" s="276">
        <v>4.88</v>
      </c>
      <c r="F1825" s="390" t="s">
        <v>114</v>
      </c>
      <c r="G1825" s="227"/>
      <c r="H1825" s="227"/>
      <c r="I1825" s="227"/>
      <c r="J1825" s="227"/>
      <c r="K1825" s="415" t="s">
        <v>117</v>
      </c>
      <c r="L1825" s="26"/>
      <c r="M1825" s="25"/>
      <c r="N1825" s="23" t="str">
        <f>IF(O1825="?","?","")</f>
        <v/>
      </c>
      <c r="O1825" s="23" t="str">
        <f>IF(AND(P1825="",Q1825&gt;0),"?",IF(P1825="","◄",IF(Q1825&gt;=1,"►","")))</f>
        <v>◄</v>
      </c>
      <c r="P1825" s="24"/>
      <c r="Q1825" s="21"/>
      <c r="R1825" s="23" t="str">
        <f>IF(S1825="?","?","")</f>
        <v/>
      </c>
      <c r="S1825" s="23" t="str">
        <f>IF(AND(T1825="",U1825&gt;0),"?",IF(T1825="","◄",IF(U1825&gt;=1,"►","")))</f>
        <v>◄</v>
      </c>
      <c r="T1825" s="22"/>
      <c r="U1825" s="21"/>
      <c r="V1825" s="20"/>
      <c r="W1825" s="19"/>
      <c r="X1825" s="18">
        <f t="shared" ref="X1825:Y1827" si="1012">(P1825*W1825)</f>
        <v>0</v>
      </c>
      <c r="Y1825" s="17">
        <f t="shared" si="1012"/>
        <v>0</v>
      </c>
      <c r="Z1825" s="16"/>
      <c r="AA1825" s="15">
        <f t="shared" ref="AA1825:AB1827" si="1013">(T1825*Z1825)</f>
        <v>0</v>
      </c>
      <c r="AB1825" s="14">
        <f t="shared" si="1013"/>
        <v>0</v>
      </c>
      <c r="AC1825" s="39" t="str">
        <f>IF(AD1825&gt;0,"ok","◄")</f>
        <v>◄</v>
      </c>
      <c r="AD1825" s="40"/>
      <c r="AE1825" s="39" t="str">
        <f>IF(AND(AF1825="",AG1825&gt;0),"?",IF(AF1825="","◄",IF(AG1825&gt;=1,"►","")))</f>
        <v>◄</v>
      </c>
      <c r="AF1825" s="38"/>
      <c r="AG1825" s="37"/>
      <c r="AH1825" s="5" t="s">
        <v>0</v>
      </c>
      <c r="AI1825" s="4"/>
    </row>
    <row r="1826" spans="1:35" ht="15" customHeight="1" x14ac:dyDescent="0.25">
      <c r="A1826" s="221"/>
      <c r="B1826" s="405"/>
      <c r="C1826" s="274">
        <v>4860</v>
      </c>
      <c r="D1826" s="275">
        <v>43631</v>
      </c>
      <c r="E1826" s="276">
        <v>4.88</v>
      </c>
      <c r="F1826" s="390" t="s">
        <v>114</v>
      </c>
      <c r="G1826" s="227"/>
      <c r="H1826" s="227"/>
      <c r="I1826" s="227"/>
      <c r="J1826" s="227"/>
      <c r="K1826" s="415" t="s">
        <v>116</v>
      </c>
      <c r="L1826" s="26"/>
      <c r="M1826" s="25"/>
      <c r="N1826" s="23" t="str">
        <f>IF(O1826="?","?","")</f>
        <v/>
      </c>
      <c r="O1826" s="23" t="str">
        <f>IF(AND(P1826="",Q1826&gt;0),"?",IF(P1826="","◄",IF(Q1826&gt;=1,"►","")))</f>
        <v>◄</v>
      </c>
      <c r="P1826" s="24"/>
      <c r="Q1826" s="21"/>
      <c r="R1826" s="23" t="str">
        <f>IF(S1826="?","?","")</f>
        <v/>
      </c>
      <c r="S1826" s="23" t="str">
        <f>IF(AND(T1826="",U1826&gt;0),"?",IF(T1826="","◄",IF(U1826&gt;=1,"►","")))</f>
        <v>◄</v>
      </c>
      <c r="T1826" s="22"/>
      <c r="U1826" s="21"/>
      <c r="V1826" s="20"/>
      <c r="W1826" s="19"/>
      <c r="X1826" s="18">
        <f t="shared" si="1012"/>
        <v>0</v>
      </c>
      <c r="Y1826" s="17">
        <f t="shared" si="1012"/>
        <v>0</v>
      </c>
      <c r="Z1826" s="16"/>
      <c r="AA1826" s="15">
        <f t="shared" si="1013"/>
        <v>0</v>
      </c>
      <c r="AB1826" s="14">
        <f t="shared" si="1013"/>
        <v>0</v>
      </c>
      <c r="AC1826" s="12"/>
      <c r="AD1826" s="13"/>
      <c r="AE1826" s="12"/>
      <c r="AF1826" s="149" t="str">
        <f>LEFT(M1824,17)</f>
        <v>▬ Philanews Nr. 2</v>
      </c>
      <c r="AG1826" s="150"/>
      <c r="AH1826" s="5" t="s">
        <v>0</v>
      </c>
      <c r="AI1826" s="4"/>
    </row>
    <row r="1827" spans="1:35" ht="15" customHeight="1" thickBot="1" x14ac:dyDescent="0.3">
      <c r="A1827" s="221"/>
      <c r="B1827" s="232" t="s">
        <v>115</v>
      </c>
      <c r="C1827" s="274"/>
      <c r="D1827" s="275">
        <v>43631</v>
      </c>
      <c r="E1827" s="276">
        <v>9.76</v>
      </c>
      <c r="F1827" s="390" t="s">
        <v>114</v>
      </c>
      <c r="G1827" s="227"/>
      <c r="H1827" s="227"/>
      <c r="I1827" s="227"/>
      <c r="J1827" s="227"/>
      <c r="K1827" s="414" t="s">
        <v>113</v>
      </c>
      <c r="L1827" s="26"/>
      <c r="M1827" s="25"/>
      <c r="N1827" s="23" t="str">
        <f>IF(O1827="?","?","")</f>
        <v/>
      </c>
      <c r="O1827" s="23" t="str">
        <f>IF(AND(P1827="",Q1827&gt;0),"?",IF(P1827="","◄",IF(Q1827&gt;=1,"►","")))</f>
        <v>◄</v>
      </c>
      <c r="P1827" s="24"/>
      <c r="Q1827" s="21"/>
      <c r="R1827" s="23" t="str">
        <f>IF(S1827="?","?","")</f>
        <v/>
      </c>
      <c r="S1827" s="23" t="str">
        <f>IF(AND(T1827="",U1827&gt;0),"?",IF(T1827="","◄",IF(U1827&gt;=1,"►","")))</f>
        <v>◄</v>
      </c>
      <c r="T1827" s="22"/>
      <c r="U1827" s="21"/>
      <c r="V1827" s="20"/>
      <c r="W1827" s="19"/>
      <c r="X1827" s="18">
        <f t="shared" si="1012"/>
        <v>0</v>
      </c>
      <c r="Y1827" s="17">
        <f t="shared" si="1012"/>
        <v>0</v>
      </c>
      <c r="Z1827" s="16"/>
      <c r="AA1827" s="15">
        <f t="shared" si="1013"/>
        <v>0</v>
      </c>
      <c r="AB1827" s="14">
        <f t="shared" si="1013"/>
        <v>0</v>
      </c>
      <c r="AC1827" s="12"/>
      <c r="AD1827" s="13"/>
      <c r="AE1827" s="12"/>
      <c r="AF1827" s="151"/>
      <c r="AG1827" s="152"/>
      <c r="AH1827" s="5" t="s">
        <v>0</v>
      </c>
      <c r="AI1827" s="4"/>
    </row>
    <row r="1828" spans="1:35" ht="15" customHeight="1" thickTop="1" thickBot="1" x14ac:dyDescent="0.25">
      <c r="A1828" s="214">
        <f>ROWS(A1829:A1835)-1</f>
        <v>6</v>
      </c>
      <c r="B1828" s="334" t="s">
        <v>112</v>
      </c>
      <c r="C1828" s="334"/>
      <c r="D1828" s="334"/>
      <c r="E1828" s="334"/>
      <c r="F1828" s="335"/>
      <c r="G1828" s="334"/>
      <c r="H1828" s="334"/>
      <c r="I1828" s="334"/>
      <c r="J1828" s="334"/>
      <c r="K1828" s="333"/>
      <c r="L1828" s="6">
        <v>43631</v>
      </c>
      <c r="M1828" s="34" t="s">
        <v>111</v>
      </c>
      <c r="N1828" s="23"/>
      <c r="O1828" s="33" t="str">
        <f>IF(COUNTIF(N1829:N1835,"?")&gt;0,"?",IF(AND(P1828="◄",Q1828="►"),"◄►",IF(P1828="◄","◄",IF(Q1828="►","►",""))))</f>
        <v>◄</v>
      </c>
      <c r="P1828" s="32" t="str">
        <f>IF(SUM(P1829:P1835)+1=ROWS(P1829:P1835)-COUNTIF(P1829:P1835,"-"),"","◄")</f>
        <v>◄</v>
      </c>
      <c r="Q1828" s="31" t="str">
        <f>IF(SUM(Q1829:Q1835)&gt;0,"►","")</f>
        <v/>
      </c>
      <c r="R1828" s="23"/>
      <c r="S1828" s="33" t="str">
        <f>IF(COUNTIF(R1829:R1835,"?")&gt;0,"?",IF(AND(T1828="◄",U1828="►"),"◄►",IF(T1828="◄","◄",IF(U1828="►","►",""))))</f>
        <v>◄</v>
      </c>
      <c r="T1828" s="32" t="str">
        <f>IF(SUM(T1829:T1835)+1=ROWS(T1829:T1835)-COUNTIF(T1829:T1835,"-"),"","◄")</f>
        <v>◄</v>
      </c>
      <c r="U1828" s="31" t="str">
        <f>IF(SUM(U1829:U1835)&gt;0,"►","")</f>
        <v/>
      </c>
      <c r="V1828" s="10">
        <f>ROWS(V1829:V1835)-1</f>
        <v>6</v>
      </c>
      <c r="W1828" s="30">
        <f>SUM(W1829:W1835)-W1835</f>
        <v>0</v>
      </c>
      <c r="X1828" s="29" t="s">
        <v>17</v>
      </c>
      <c r="Y1828" s="28"/>
      <c r="Z1828" s="30">
        <f>SUM(Z1829:Z1835)-Z1835</f>
        <v>0</v>
      </c>
      <c r="AA1828" s="29" t="s">
        <v>17</v>
      </c>
      <c r="AB1828" s="28"/>
      <c r="AC1828" s="12"/>
      <c r="AD1828" s="13"/>
      <c r="AE1828" s="12"/>
      <c r="AF1828" s="36" t="s">
        <v>47</v>
      </c>
      <c r="AG1828" s="35">
        <f>D1825</f>
        <v>43631</v>
      </c>
      <c r="AH1828" s="5" t="s">
        <v>0</v>
      </c>
      <c r="AI1828" s="4"/>
    </row>
    <row r="1829" spans="1:35" ht="15" customHeight="1" x14ac:dyDescent="0.25">
      <c r="A1829" s="221"/>
      <c r="B1829" s="405"/>
      <c r="C1829" s="274" t="s">
        <v>110</v>
      </c>
      <c r="D1829" s="275">
        <v>43631</v>
      </c>
      <c r="E1829" s="276">
        <v>1.4</v>
      </c>
      <c r="F1829" s="277" t="s">
        <v>2</v>
      </c>
      <c r="G1829" s="227"/>
      <c r="H1829" s="227"/>
      <c r="I1829" s="227"/>
      <c r="J1829" s="227"/>
      <c r="K1829" s="415" t="s">
        <v>109</v>
      </c>
      <c r="L1829" s="26"/>
      <c r="M1829" s="25"/>
      <c r="N1829" s="23" t="str">
        <f t="shared" ref="N1829:N1834" si="1014">IF(O1829="?","?","")</f>
        <v/>
      </c>
      <c r="O1829" s="23" t="str">
        <f t="shared" ref="O1829:O1834" si="1015">IF(AND(P1829="",Q1829&gt;0),"?",IF(P1829="","◄",IF(Q1829&gt;=1,"►","")))</f>
        <v>◄</v>
      </c>
      <c r="P1829" s="24"/>
      <c r="Q1829" s="21"/>
      <c r="R1829" s="23" t="str">
        <f t="shared" ref="R1829:R1834" si="1016">IF(S1829="?","?","")</f>
        <v/>
      </c>
      <c r="S1829" s="23" t="str">
        <f t="shared" ref="S1829:S1834" si="1017">IF(AND(T1829="",U1829&gt;0),"?",IF(T1829="","◄",IF(U1829&gt;=1,"►","")))</f>
        <v>◄</v>
      </c>
      <c r="T1829" s="22"/>
      <c r="U1829" s="21"/>
      <c r="V1829" s="20"/>
      <c r="W1829" s="19"/>
      <c r="X1829" s="18">
        <f t="shared" ref="X1829:Y1834" si="1018">(P1829*W1829)</f>
        <v>0</v>
      </c>
      <c r="Y1829" s="17">
        <f t="shared" si="1018"/>
        <v>0</v>
      </c>
      <c r="Z1829" s="16"/>
      <c r="AA1829" s="15">
        <f t="shared" ref="AA1829:AB1834" si="1019">(T1829*Z1829)</f>
        <v>0</v>
      </c>
      <c r="AB1829" s="14">
        <f t="shared" si="1019"/>
        <v>0</v>
      </c>
      <c r="AC1829" s="12"/>
      <c r="AD1829" s="13"/>
      <c r="AE1829" s="12"/>
      <c r="AF1829" s="11"/>
      <c r="AG1829" s="11"/>
      <c r="AH1829" s="5" t="s">
        <v>0</v>
      </c>
      <c r="AI1829" s="4"/>
    </row>
    <row r="1830" spans="1:35" ht="15" customHeight="1" x14ac:dyDescent="0.25">
      <c r="A1830" s="221"/>
      <c r="B1830" s="405"/>
      <c r="C1830" s="274">
        <v>4862</v>
      </c>
      <c r="D1830" s="275">
        <v>43631</v>
      </c>
      <c r="E1830" s="276">
        <v>1.4</v>
      </c>
      <c r="F1830" s="277" t="s">
        <v>2</v>
      </c>
      <c r="G1830" s="227"/>
      <c r="H1830" s="227"/>
      <c r="I1830" s="227"/>
      <c r="J1830" s="227"/>
      <c r="K1830" s="415" t="s">
        <v>108</v>
      </c>
      <c r="L1830" s="26"/>
      <c r="M1830" s="25"/>
      <c r="N1830" s="23" t="str">
        <f t="shared" si="1014"/>
        <v/>
      </c>
      <c r="O1830" s="23" t="str">
        <f t="shared" si="1015"/>
        <v>◄</v>
      </c>
      <c r="P1830" s="24"/>
      <c r="Q1830" s="21"/>
      <c r="R1830" s="23" t="str">
        <f t="shared" si="1016"/>
        <v/>
      </c>
      <c r="S1830" s="23" t="str">
        <f t="shared" si="1017"/>
        <v>◄</v>
      </c>
      <c r="T1830" s="22"/>
      <c r="U1830" s="21"/>
      <c r="V1830" s="20"/>
      <c r="W1830" s="19"/>
      <c r="X1830" s="18">
        <f t="shared" si="1018"/>
        <v>0</v>
      </c>
      <c r="Y1830" s="17">
        <f t="shared" si="1018"/>
        <v>0</v>
      </c>
      <c r="Z1830" s="16"/>
      <c r="AA1830" s="15">
        <f t="shared" si="1019"/>
        <v>0</v>
      </c>
      <c r="AB1830" s="14">
        <f t="shared" si="1019"/>
        <v>0</v>
      </c>
      <c r="AC1830" s="12"/>
      <c r="AD1830" s="13"/>
      <c r="AE1830" s="12"/>
      <c r="AF1830" s="11"/>
      <c r="AG1830" s="11"/>
      <c r="AH1830" s="5" t="s">
        <v>0</v>
      </c>
      <c r="AI1830" s="4"/>
    </row>
    <row r="1831" spans="1:35" ht="15" customHeight="1" x14ac:dyDescent="0.25">
      <c r="A1831" s="221"/>
      <c r="B1831" s="405"/>
      <c r="C1831" s="274">
        <v>4863</v>
      </c>
      <c r="D1831" s="275">
        <v>43631</v>
      </c>
      <c r="E1831" s="276">
        <v>1.4</v>
      </c>
      <c r="F1831" s="277" t="s">
        <v>2</v>
      </c>
      <c r="G1831" s="227"/>
      <c r="H1831" s="227"/>
      <c r="I1831" s="227"/>
      <c r="J1831" s="227"/>
      <c r="K1831" s="415" t="s">
        <v>107</v>
      </c>
      <c r="L1831" s="26"/>
      <c r="M1831" s="25"/>
      <c r="N1831" s="23" t="str">
        <f t="shared" si="1014"/>
        <v/>
      </c>
      <c r="O1831" s="23" t="str">
        <f t="shared" si="1015"/>
        <v>◄</v>
      </c>
      <c r="P1831" s="24"/>
      <c r="Q1831" s="21"/>
      <c r="R1831" s="23" t="str">
        <f t="shared" si="1016"/>
        <v/>
      </c>
      <c r="S1831" s="23" t="str">
        <f t="shared" si="1017"/>
        <v>◄</v>
      </c>
      <c r="T1831" s="22"/>
      <c r="U1831" s="21"/>
      <c r="V1831" s="20"/>
      <c r="W1831" s="19"/>
      <c r="X1831" s="18">
        <f t="shared" si="1018"/>
        <v>0</v>
      </c>
      <c r="Y1831" s="17">
        <f t="shared" si="1018"/>
        <v>0</v>
      </c>
      <c r="Z1831" s="16"/>
      <c r="AA1831" s="15">
        <f t="shared" si="1019"/>
        <v>0</v>
      </c>
      <c r="AB1831" s="14">
        <f t="shared" si="1019"/>
        <v>0</v>
      </c>
      <c r="AC1831" s="12"/>
      <c r="AD1831" s="13"/>
      <c r="AE1831" s="12"/>
      <c r="AF1831" s="11"/>
      <c r="AG1831" s="11"/>
      <c r="AH1831" s="5" t="s">
        <v>0</v>
      </c>
      <c r="AI1831" s="4"/>
    </row>
    <row r="1832" spans="1:35" ht="15" customHeight="1" x14ac:dyDescent="0.25">
      <c r="A1832" s="221"/>
      <c r="B1832" s="405"/>
      <c r="C1832" s="274">
        <v>4864</v>
      </c>
      <c r="D1832" s="275">
        <v>43631</v>
      </c>
      <c r="E1832" s="276">
        <v>1.4</v>
      </c>
      <c r="F1832" s="277" t="s">
        <v>2</v>
      </c>
      <c r="G1832" s="227"/>
      <c r="H1832" s="227"/>
      <c r="I1832" s="227"/>
      <c r="J1832" s="227"/>
      <c r="K1832" s="415" t="s">
        <v>106</v>
      </c>
      <c r="L1832" s="26"/>
      <c r="M1832" s="25"/>
      <c r="N1832" s="23" t="str">
        <f t="shared" si="1014"/>
        <v/>
      </c>
      <c r="O1832" s="23" t="str">
        <f t="shared" si="1015"/>
        <v>◄</v>
      </c>
      <c r="P1832" s="24"/>
      <c r="Q1832" s="21"/>
      <c r="R1832" s="23" t="str">
        <f t="shared" si="1016"/>
        <v/>
      </c>
      <c r="S1832" s="23" t="str">
        <f t="shared" si="1017"/>
        <v>◄</v>
      </c>
      <c r="T1832" s="22"/>
      <c r="U1832" s="21"/>
      <c r="V1832" s="20"/>
      <c r="W1832" s="19"/>
      <c r="X1832" s="18">
        <f t="shared" si="1018"/>
        <v>0</v>
      </c>
      <c r="Y1832" s="17">
        <f t="shared" si="1018"/>
        <v>0</v>
      </c>
      <c r="Z1832" s="16"/>
      <c r="AA1832" s="15">
        <f t="shared" si="1019"/>
        <v>0</v>
      </c>
      <c r="AB1832" s="14">
        <f t="shared" si="1019"/>
        <v>0</v>
      </c>
      <c r="AC1832" s="12"/>
      <c r="AD1832" s="13"/>
      <c r="AE1832" s="12"/>
      <c r="AF1832" s="11"/>
      <c r="AG1832" s="11"/>
      <c r="AH1832" s="5" t="s">
        <v>0</v>
      </c>
      <c r="AI1832" s="4"/>
    </row>
    <row r="1833" spans="1:35" ht="15" customHeight="1" x14ac:dyDescent="0.25">
      <c r="A1833" s="221"/>
      <c r="B1833" s="405"/>
      <c r="C1833" s="274">
        <v>4865</v>
      </c>
      <c r="D1833" s="275">
        <v>43631</v>
      </c>
      <c r="E1833" s="276">
        <v>1.4</v>
      </c>
      <c r="F1833" s="277" t="s">
        <v>2</v>
      </c>
      <c r="G1833" s="227"/>
      <c r="H1833" s="227"/>
      <c r="I1833" s="227"/>
      <c r="J1833" s="227"/>
      <c r="K1833" s="415" t="s">
        <v>105</v>
      </c>
      <c r="L1833" s="26"/>
      <c r="M1833" s="25"/>
      <c r="N1833" s="23" t="str">
        <f t="shared" si="1014"/>
        <v/>
      </c>
      <c r="O1833" s="23" t="str">
        <f t="shared" si="1015"/>
        <v>◄</v>
      </c>
      <c r="P1833" s="24"/>
      <c r="Q1833" s="21"/>
      <c r="R1833" s="23" t="str">
        <f t="shared" si="1016"/>
        <v/>
      </c>
      <c r="S1833" s="23" t="str">
        <f t="shared" si="1017"/>
        <v>◄</v>
      </c>
      <c r="T1833" s="22"/>
      <c r="U1833" s="21"/>
      <c r="V1833" s="20"/>
      <c r="W1833" s="19"/>
      <c r="X1833" s="18">
        <f t="shared" si="1018"/>
        <v>0</v>
      </c>
      <c r="Y1833" s="17">
        <f t="shared" si="1018"/>
        <v>0</v>
      </c>
      <c r="Z1833" s="16"/>
      <c r="AA1833" s="15">
        <f t="shared" si="1019"/>
        <v>0</v>
      </c>
      <c r="AB1833" s="14">
        <f t="shared" si="1019"/>
        <v>0</v>
      </c>
      <c r="AC1833" s="12"/>
      <c r="AD1833" s="13"/>
      <c r="AE1833" s="12"/>
      <c r="AF1833" s="11"/>
      <c r="AG1833" s="11"/>
      <c r="AH1833" s="5" t="s">
        <v>0</v>
      </c>
      <c r="AI1833" s="4"/>
    </row>
    <row r="1834" spans="1:35" ht="15" customHeight="1" thickBot="1" x14ac:dyDescent="0.3">
      <c r="A1834" s="221"/>
      <c r="B1834" s="232" t="s">
        <v>104</v>
      </c>
      <c r="C1834" s="274"/>
      <c r="D1834" s="275">
        <v>43631</v>
      </c>
      <c r="E1834" s="276">
        <v>7</v>
      </c>
      <c r="F1834" s="277" t="s">
        <v>2</v>
      </c>
      <c r="G1834" s="227"/>
      <c r="H1834" s="227"/>
      <c r="I1834" s="227"/>
      <c r="J1834" s="227"/>
      <c r="K1834" s="414" t="s">
        <v>103</v>
      </c>
      <c r="L1834" s="26"/>
      <c r="M1834" s="25"/>
      <c r="N1834" s="23" t="str">
        <f t="shared" si="1014"/>
        <v/>
      </c>
      <c r="O1834" s="23" t="str">
        <f t="shared" si="1015"/>
        <v>◄</v>
      </c>
      <c r="P1834" s="24"/>
      <c r="Q1834" s="21"/>
      <c r="R1834" s="23" t="str">
        <f t="shared" si="1016"/>
        <v/>
      </c>
      <c r="S1834" s="23" t="str">
        <f t="shared" si="1017"/>
        <v>◄</v>
      </c>
      <c r="T1834" s="22"/>
      <c r="U1834" s="21"/>
      <c r="V1834" s="20"/>
      <c r="W1834" s="19"/>
      <c r="X1834" s="18">
        <f t="shared" si="1018"/>
        <v>0</v>
      </c>
      <c r="Y1834" s="17">
        <f t="shared" si="1018"/>
        <v>0</v>
      </c>
      <c r="Z1834" s="16"/>
      <c r="AA1834" s="15">
        <f t="shared" si="1019"/>
        <v>0</v>
      </c>
      <c r="AB1834" s="14">
        <f t="shared" si="1019"/>
        <v>0</v>
      </c>
      <c r="AC1834" s="12"/>
      <c r="AD1834" s="13"/>
      <c r="AE1834" s="12"/>
      <c r="AF1834" s="11"/>
      <c r="AG1834" s="11"/>
      <c r="AH1834" s="5" t="s">
        <v>0</v>
      </c>
      <c r="AI1834" s="4"/>
    </row>
    <row r="1835" spans="1:35" ht="15" customHeight="1" thickTop="1" thickBot="1" x14ac:dyDescent="0.25">
      <c r="A1835" s="214">
        <f>ROWS(A1836:A1838)-1</f>
        <v>2</v>
      </c>
      <c r="B1835" s="334" t="s">
        <v>102</v>
      </c>
      <c r="C1835" s="334"/>
      <c r="D1835" s="334"/>
      <c r="E1835" s="334"/>
      <c r="F1835" s="335"/>
      <c r="G1835" s="334"/>
      <c r="H1835" s="334"/>
      <c r="I1835" s="334"/>
      <c r="J1835" s="334"/>
      <c r="K1835" s="333"/>
      <c r="L1835" s="6">
        <v>43631</v>
      </c>
      <c r="M1835" s="34" t="s">
        <v>101</v>
      </c>
      <c r="N1835" s="23"/>
      <c r="O1835" s="33" t="str">
        <f>IF(COUNTIF(N1836:N1838,"?")&gt;0,"?",IF(AND(P1835="◄",Q1835="►"),"◄►",IF(P1835="◄","◄",IF(Q1835="►","►",""))))</f>
        <v>◄</v>
      </c>
      <c r="P1835" s="32" t="str">
        <f>IF(SUM(P1836:P1838)+1=ROWS(P1836:P1838)-COUNTIF(P1836:P1838,"-"),"","◄")</f>
        <v>◄</v>
      </c>
      <c r="Q1835" s="31" t="str">
        <f>IF(SUM(Q1836:Q1838)&gt;0,"►","")</f>
        <v/>
      </c>
      <c r="R1835" s="23"/>
      <c r="S1835" s="33" t="str">
        <f>IF(COUNTIF(R1836:R1838,"?")&gt;0,"?",IF(AND(T1835="◄",U1835="►"),"◄►",IF(T1835="◄","◄",IF(U1835="►","►",""))))</f>
        <v>◄</v>
      </c>
      <c r="T1835" s="32" t="str">
        <f>IF(SUM(T1836:T1838)+1=ROWS(T1836:T1838)-COUNTIF(T1836:T1838,"-"),"","◄")</f>
        <v>◄</v>
      </c>
      <c r="U1835" s="31" t="str">
        <f>IF(SUM(U1836:U1838)&gt;0,"►","")</f>
        <v/>
      </c>
      <c r="V1835" s="10">
        <f>ROWS(V1836:V1838)-1</f>
        <v>2</v>
      </c>
      <c r="W1835" s="30">
        <f>SUM(W1836:W1838)-W1838</f>
        <v>0</v>
      </c>
      <c r="X1835" s="29" t="s">
        <v>17</v>
      </c>
      <c r="Y1835" s="28"/>
      <c r="Z1835" s="30">
        <f>SUM(Z1836:Z1838)-Z1838</f>
        <v>0</v>
      </c>
      <c r="AA1835" s="29" t="s">
        <v>17</v>
      </c>
      <c r="AB1835" s="28"/>
      <c r="AC1835" s="12"/>
      <c r="AD1835" s="13"/>
      <c r="AE1835" s="12"/>
      <c r="AF1835" s="11"/>
      <c r="AG1835" s="11"/>
      <c r="AH1835" s="5" t="s">
        <v>0</v>
      </c>
      <c r="AI1835" s="4"/>
    </row>
    <row r="1836" spans="1:35" ht="15" customHeight="1" x14ac:dyDescent="0.25">
      <c r="A1836" s="221"/>
      <c r="B1836" s="405"/>
      <c r="C1836" s="274" t="s">
        <v>99</v>
      </c>
      <c r="D1836" s="275">
        <v>43631</v>
      </c>
      <c r="E1836" s="276">
        <v>1.84</v>
      </c>
      <c r="F1836" s="277" t="s">
        <v>21</v>
      </c>
      <c r="G1836" s="227"/>
      <c r="H1836" s="227"/>
      <c r="I1836" s="227"/>
      <c r="J1836" s="227"/>
      <c r="K1836" s="415" t="s">
        <v>100</v>
      </c>
      <c r="L1836" s="26"/>
      <c r="M1836" s="25"/>
      <c r="N1836" s="23" t="str">
        <f>IF(O1836="?","?","")</f>
        <v/>
      </c>
      <c r="O1836" s="23" t="str">
        <f>IF(AND(P1836="",Q1836&gt;0),"?",IF(P1836="","◄",IF(Q1836&gt;=1,"►","")))</f>
        <v>◄</v>
      </c>
      <c r="P1836" s="24"/>
      <c r="Q1836" s="21"/>
      <c r="R1836" s="23" t="str">
        <f>IF(S1836="?","?","")</f>
        <v/>
      </c>
      <c r="S1836" s="23" t="str">
        <f>IF(AND(T1836="",U1836&gt;0),"?",IF(T1836="","◄",IF(U1836&gt;=1,"►","")))</f>
        <v>◄</v>
      </c>
      <c r="T1836" s="22"/>
      <c r="U1836" s="21"/>
      <c r="V1836" s="20"/>
      <c r="W1836" s="19"/>
      <c r="X1836" s="18">
        <f>(P1836*W1836)</f>
        <v>0</v>
      </c>
      <c r="Y1836" s="17">
        <f>(Q1836*X1836)</f>
        <v>0</v>
      </c>
      <c r="Z1836" s="16"/>
      <c r="AA1836" s="15">
        <f>(T1836*Z1836)</f>
        <v>0</v>
      </c>
      <c r="AB1836" s="14">
        <f>(U1836*AA1836)</f>
        <v>0</v>
      </c>
      <c r="AC1836" s="12"/>
      <c r="AD1836" s="13"/>
      <c r="AE1836" s="12"/>
      <c r="AF1836" s="11"/>
      <c r="AG1836" s="11"/>
      <c r="AH1836" s="5" t="s">
        <v>0</v>
      </c>
      <c r="AI1836" s="4"/>
    </row>
    <row r="1837" spans="1:35" ht="15" customHeight="1" thickBot="1" x14ac:dyDescent="0.3">
      <c r="A1837" s="221"/>
      <c r="B1837" s="252" t="s">
        <v>23</v>
      </c>
      <c r="C1837" s="242" t="s">
        <v>99</v>
      </c>
      <c r="D1837" s="275">
        <v>43631</v>
      </c>
      <c r="E1837" s="276">
        <v>9.2000000000000011</v>
      </c>
      <c r="F1837" s="277" t="s">
        <v>21</v>
      </c>
      <c r="G1837" s="227"/>
      <c r="H1837" s="227"/>
      <c r="I1837" s="227"/>
      <c r="J1837" s="227"/>
      <c r="K1837" s="414" t="s">
        <v>98</v>
      </c>
      <c r="L1837" s="26"/>
      <c r="M1837" s="25"/>
      <c r="N1837" s="23" t="str">
        <f>IF(O1837="?","?","")</f>
        <v/>
      </c>
      <c r="O1837" s="23" t="str">
        <f>IF(AND(P1837="",Q1837&gt;0),"?",IF(P1837="","◄",IF(Q1837&gt;=1,"►","")))</f>
        <v>◄</v>
      </c>
      <c r="P1837" s="24"/>
      <c r="Q1837" s="21"/>
      <c r="R1837" s="23" t="str">
        <f>IF(S1837="?","?","")</f>
        <v/>
      </c>
      <c r="S1837" s="23" t="str">
        <f>IF(AND(T1837="",U1837&gt;0),"?",IF(T1837="","◄",IF(U1837&gt;=1,"►","")))</f>
        <v>◄</v>
      </c>
      <c r="T1837" s="22"/>
      <c r="U1837" s="21"/>
      <c r="V1837" s="20"/>
      <c r="W1837" s="19"/>
      <c r="X1837" s="18">
        <f>(P1837*W1837)</f>
        <v>0</v>
      </c>
      <c r="Y1837" s="17">
        <f>(Q1837*X1837)</f>
        <v>0</v>
      </c>
      <c r="Z1837" s="16"/>
      <c r="AA1837" s="15">
        <f>(T1837*Z1837)</f>
        <v>0</v>
      </c>
      <c r="AB1837" s="14">
        <f>(U1837*AA1837)</f>
        <v>0</v>
      </c>
      <c r="AC1837" s="12"/>
      <c r="AD1837" s="13"/>
      <c r="AE1837" s="12"/>
      <c r="AF1837" s="11"/>
      <c r="AG1837" s="11"/>
      <c r="AH1837" s="5" t="s">
        <v>0</v>
      </c>
      <c r="AI1837" s="4"/>
    </row>
    <row r="1838" spans="1:35" ht="15" customHeight="1" thickTop="1" thickBot="1" x14ac:dyDescent="0.25">
      <c r="A1838" s="214">
        <f>ROWS(A1839:A1845)-1</f>
        <v>6</v>
      </c>
      <c r="B1838" s="334" t="s">
        <v>97</v>
      </c>
      <c r="C1838" s="334"/>
      <c r="D1838" s="334"/>
      <c r="E1838" s="334"/>
      <c r="F1838" s="335"/>
      <c r="G1838" s="334"/>
      <c r="H1838" s="334"/>
      <c r="I1838" s="334"/>
      <c r="J1838" s="334"/>
      <c r="K1838" s="333"/>
      <c r="L1838" s="6">
        <v>43631</v>
      </c>
      <c r="M1838" s="34" t="s">
        <v>96</v>
      </c>
      <c r="N1838" s="23"/>
      <c r="O1838" s="33" t="str">
        <f>IF(COUNTIF(N1839:N1845,"?")&gt;0,"?",IF(AND(P1838="◄",Q1838="►"),"◄►",IF(P1838="◄","◄",IF(Q1838="►","►",""))))</f>
        <v>◄</v>
      </c>
      <c r="P1838" s="32" t="str">
        <f>IF(SUM(P1839:P1845)+1=ROWS(P1839:P1845)-COUNTIF(P1839:P1845,"-"),"","◄")</f>
        <v>◄</v>
      </c>
      <c r="Q1838" s="31" t="str">
        <f>IF(SUM(Q1839:Q1845)&gt;0,"►","")</f>
        <v/>
      </c>
      <c r="R1838" s="23"/>
      <c r="S1838" s="33" t="str">
        <f>IF(COUNTIF(R1839:R1845,"?")&gt;0,"?",IF(AND(T1838="◄",U1838="►"),"◄►",IF(T1838="◄","◄",IF(U1838="►","►",""))))</f>
        <v>◄</v>
      </c>
      <c r="T1838" s="32" t="str">
        <f>IF(SUM(T1839:T1845)+1=ROWS(T1839:T1845)-COUNTIF(T1839:T1845,"-"),"","◄")</f>
        <v>◄</v>
      </c>
      <c r="U1838" s="31" t="str">
        <f>IF(SUM(U1839:U1845)&gt;0,"►","")</f>
        <v/>
      </c>
      <c r="V1838" s="10">
        <f>ROWS(V1839:V1845)-1</f>
        <v>6</v>
      </c>
      <c r="W1838" s="30">
        <f>SUM(W1839:W1845)-W1845</f>
        <v>0</v>
      </c>
      <c r="X1838" s="29" t="s">
        <v>17</v>
      </c>
      <c r="Y1838" s="28"/>
      <c r="Z1838" s="30">
        <f>SUM(Z1839:Z1845)-Z1845</f>
        <v>0</v>
      </c>
      <c r="AA1838" s="29" t="s">
        <v>17</v>
      </c>
      <c r="AB1838" s="28"/>
      <c r="AC1838" s="12"/>
      <c r="AD1838" s="13"/>
      <c r="AE1838" s="12"/>
      <c r="AF1838" s="11"/>
      <c r="AG1838" s="11"/>
      <c r="AH1838" s="5" t="s">
        <v>0</v>
      </c>
      <c r="AI1838" s="4"/>
    </row>
    <row r="1839" spans="1:35" ht="15" customHeight="1" x14ac:dyDescent="0.25">
      <c r="A1839" s="221"/>
      <c r="B1839" s="405"/>
      <c r="C1839" s="274" t="s">
        <v>95</v>
      </c>
      <c r="D1839" s="275">
        <v>43631</v>
      </c>
      <c r="E1839" s="276">
        <v>0.92</v>
      </c>
      <c r="F1839" s="277" t="s">
        <v>13</v>
      </c>
      <c r="G1839" s="227"/>
      <c r="H1839" s="227"/>
      <c r="I1839" s="227"/>
      <c r="J1839" s="227"/>
      <c r="K1839" s="415" t="s">
        <v>94</v>
      </c>
      <c r="L1839" s="26"/>
      <c r="M1839" s="25"/>
      <c r="N1839" s="23" t="str">
        <f t="shared" ref="N1839:N1844" si="1020">IF(O1839="?","?","")</f>
        <v/>
      </c>
      <c r="O1839" s="23" t="str">
        <f t="shared" ref="O1839:O1844" si="1021">IF(AND(P1839="",Q1839&gt;0),"?",IF(P1839="","◄",IF(Q1839&gt;=1,"►","")))</f>
        <v>◄</v>
      </c>
      <c r="P1839" s="24"/>
      <c r="Q1839" s="21"/>
      <c r="R1839" s="23" t="str">
        <f t="shared" ref="R1839:R1844" si="1022">IF(S1839="?","?","")</f>
        <v/>
      </c>
      <c r="S1839" s="23" t="str">
        <f t="shared" ref="S1839:S1844" si="1023">IF(AND(T1839="",U1839&gt;0),"?",IF(T1839="","◄",IF(U1839&gt;=1,"►","")))</f>
        <v>◄</v>
      </c>
      <c r="T1839" s="22"/>
      <c r="U1839" s="21"/>
      <c r="V1839" s="20"/>
      <c r="W1839" s="19"/>
      <c r="X1839" s="18">
        <f t="shared" ref="X1839:Y1844" si="1024">(P1839*W1839)</f>
        <v>0</v>
      </c>
      <c r="Y1839" s="17">
        <f t="shared" si="1024"/>
        <v>0</v>
      </c>
      <c r="Z1839" s="16"/>
      <c r="AA1839" s="15">
        <f t="shared" ref="AA1839:AB1844" si="1025">(T1839*Z1839)</f>
        <v>0</v>
      </c>
      <c r="AB1839" s="14">
        <f t="shared" si="1025"/>
        <v>0</v>
      </c>
      <c r="AC1839" s="12"/>
      <c r="AD1839" s="13"/>
      <c r="AE1839" s="12"/>
      <c r="AF1839" s="11"/>
      <c r="AG1839" s="11"/>
      <c r="AH1839" s="5" t="s">
        <v>0</v>
      </c>
      <c r="AI1839" s="4"/>
    </row>
    <row r="1840" spans="1:35" ht="15" customHeight="1" x14ac:dyDescent="0.25">
      <c r="A1840" s="221"/>
      <c r="B1840" s="405"/>
      <c r="C1840" s="274">
        <v>4868</v>
      </c>
      <c r="D1840" s="275">
        <v>43631</v>
      </c>
      <c r="E1840" s="276">
        <v>0.92</v>
      </c>
      <c r="F1840" s="277" t="s">
        <v>13</v>
      </c>
      <c r="G1840" s="227"/>
      <c r="H1840" s="227"/>
      <c r="I1840" s="227"/>
      <c r="J1840" s="227"/>
      <c r="K1840" s="415" t="s">
        <v>93</v>
      </c>
      <c r="L1840" s="26"/>
      <c r="M1840" s="25"/>
      <c r="N1840" s="23" t="str">
        <f t="shared" si="1020"/>
        <v/>
      </c>
      <c r="O1840" s="23" t="str">
        <f t="shared" si="1021"/>
        <v>◄</v>
      </c>
      <c r="P1840" s="24"/>
      <c r="Q1840" s="21"/>
      <c r="R1840" s="23" t="str">
        <f t="shared" si="1022"/>
        <v/>
      </c>
      <c r="S1840" s="23" t="str">
        <f t="shared" si="1023"/>
        <v>◄</v>
      </c>
      <c r="T1840" s="22"/>
      <c r="U1840" s="21"/>
      <c r="V1840" s="20"/>
      <c r="W1840" s="19"/>
      <c r="X1840" s="18">
        <f t="shared" si="1024"/>
        <v>0</v>
      </c>
      <c r="Y1840" s="17">
        <f t="shared" si="1024"/>
        <v>0</v>
      </c>
      <c r="Z1840" s="16"/>
      <c r="AA1840" s="15">
        <f t="shared" si="1025"/>
        <v>0</v>
      </c>
      <c r="AB1840" s="14">
        <f t="shared" si="1025"/>
        <v>0</v>
      </c>
      <c r="AC1840" s="12"/>
      <c r="AD1840" s="13"/>
      <c r="AE1840" s="12"/>
      <c r="AF1840" s="11"/>
      <c r="AG1840" s="11"/>
      <c r="AH1840" s="5" t="s">
        <v>0</v>
      </c>
      <c r="AI1840" s="4"/>
    </row>
    <row r="1841" spans="1:35" ht="15" customHeight="1" x14ac:dyDescent="0.25">
      <c r="A1841" s="221"/>
      <c r="B1841" s="405"/>
      <c r="C1841" s="274">
        <v>4869</v>
      </c>
      <c r="D1841" s="275">
        <v>43631</v>
      </c>
      <c r="E1841" s="276">
        <v>0.92</v>
      </c>
      <c r="F1841" s="277" t="s">
        <v>13</v>
      </c>
      <c r="G1841" s="227"/>
      <c r="H1841" s="227"/>
      <c r="I1841" s="227"/>
      <c r="J1841" s="227"/>
      <c r="K1841" s="415" t="s">
        <v>92</v>
      </c>
      <c r="L1841" s="26"/>
      <c r="M1841" s="25"/>
      <c r="N1841" s="23" t="str">
        <f t="shared" si="1020"/>
        <v/>
      </c>
      <c r="O1841" s="23" t="str">
        <f t="shared" si="1021"/>
        <v>◄</v>
      </c>
      <c r="P1841" s="24"/>
      <c r="Q1841" s="21"/>
      <c r="R1841" s="23" t="str">
        <f t="shared" si="1022"/>
        <v/>
      </c>
      <c r="S1841" s="23" t="str">
        <f t="shared" si="1023"/>
        <v>◄</v>
      </c>
      <c r="T1841" s="22"/>
      <c r="U1841" s="21"/>
      <c r="V1841" s="20"/>
      <c r="W1841" s="19"/>
      <c r="X1841" s="18">
        <f t="shared" si="1024"/>
        <v>0</v>
      </c>
      <c r="Y1841" s="17">
        <f t="shared" si="1024"/>
        <v>0</v>
      </c>
      <c r="Z1841" s="16"/>
      <c r="AA1841" s="15">
        <f t="shared" si="1025"/>
        <v>0</v>
      </c>
      <c r="AB1841" s="14">
        <f t="shared" si="1025"/>
        <v>0</v>
      </c>
      <c r="AC1841" s="12"/>
      <c r="AD1841" s="13"/>
      <c r="AE1841" s="12"/>
      <c r="AF1841" s="11"/>
      <c r="AG1841" s="11"/>
      <c r="AH1841" s="5" t="s">
        <v>0</v>
      </c>
      <c r="AI1841" s="4"/>
    </row>
    <row r="1842" spans="1:35" ht="15" customHeight="1" x14ac:dyDescent="0.25">
      <c r="A1842" s="221"/>
      <c r="B1842" s="405"/>
      <c r="C1842" s="274">
        <v>4870</v>
      </c>
      <c r="D1842" s="275">
        <v>43631</v>
      </c>
      <c r="E1842" s="276">
        <v>0.92</v>
      </c>
      <c r="F1842" s="277" t="s">
        <v>13</v>
      </c>
      <c r="G1842" s="227"/>
      <c r="H1842" s="227"/>
      <c r="I1842" s="227"/>
      <c r="J1842" s="227"/>
      <c r="K1842" s="415" t="s">
        <v>91</v>
      </c>
      <c r="L1842" s="26"/>
      <c r="M1842" s="25"/>
      <c r="N1842" s="23" t="str">
        <f t="shared" si="1020"/>
        <v/>
      </c>
      <c r="O1842" s="23" t="str">
        <f t="shared" si="1021"/>
        <v>◄</v>
      </c>
      <c r="P1842" s="24"/>
      <c r="Q1842" s="21"/>
      <c r="R1842" s="23" t="str">
        <f t="shared" si="1022"/>
        <v/>
      </c>
      <c r="S1842" s="23" t="str">
        <f t="shared" si="1023"/>
        <v>◄</v>
      </c>
      <c r="T1842" s="22"/>
      <c r="U1842" s="21"/>
      <c r="V1842" s="20"/>
      <c r="W1842" s="19"/>
      <c r="X1842" s="18">
        <f t="shared" si="1024"/>
        <v>0</v>
      </c>
      <c r="Y1842" s="17">
        <f t="shared" si="1024"/>
        <v>0</v>
      </c>
      <c r="Z1842" s="16"/>
      <c r="AA1842" s="15">
        <f t="shared" si="1025"/>
        <v>0</v>
      </c>
      <c r="AB1842" s="14">
        <f t="shared" si="1025"/>
        <v>0</v>
      </c>
      <c r="AC1842" s="12"/>
      <c r="AD1842" s="13"/>
      <c r="AE1842" s="12"/>
      <c r="AF1842" s="11"/>
      <c r="AG1842" s="11"/>
      <c r="AH1842" s="5" t="s">
        <v>0</v>
      </c>
      <c r="AI1842" s="4"/>
    </row>
    <row r="1843" spans="1:35" ht="15" customHeight="1" x14ac:dyDescent="0.25">
      <c r="A1843" s="221"/>
      <c r="B1843" s="405"/>
      <c r="C1843" s="274">
        <v>4871</v>
      </c>
      <c r="D1843" s="275">
        <v>43631</v>
      </c>
      <c r="E1843" s="276">
        <v>0.92</v>
      </c>
      <c r="F1843" s="277" t="s">
        <v>13</v>
      </c>
      <c r="G1843" s="227"/>
      <c r="H1843" s="227"/>
      <c r="I1843" s="227"/>
      <c r="J1843" s="227"/>
      <c r="K1843" s="415" t="s">
        <v>90</v>
      </c>
      <c r="L1843" s="26"/>
      <c r="M1843" s="25"/>
      <c r="N1843" s="23" t="str">
        <f t="shared" si="1020"/>
        <v/>
      </c>
      <c r="O1843" s="23" t="str">
        <f t="shared" si="1021"/>
        <v>◄</v>
      </c>
      <c r="P1843" s="24"/>
      <c r="Q1843" s="21"/>
      <c r="R1843" s="23" t="str">
        <f t="shared" si="1022"/>
        <v/>
      </c>
      <c r="S1843" s="23" t="str">
        <f t="shared" si="1023"/>
        <v>◄</v>
      </c>
      <c r="T1843" s="22"/>
      <c r="U1843" s="21"/>
      <c r="V1843" s="20"/>
      <c r="W1843" s="19"/>
      <c r="X1843" s="18">
        <f t="shared" si="1024"/>
        <v>0</v>
      </c>
      <c r="Y1843" s="17">
        <f t="shared" si="1024"/>
        <v>0</v>
      </c>
      <c r="Z1843" s="16"/>
      <c r="AA1843" s="15">
        <f t="shared" si="1025"/>
        <v>0</v>
      </c>
      <c r="AB1843" s="14">
        <f t="shared" si="1025"/>
        <v>0</v>
      </c>
      <c r="AC1843" s="12"/>
      <c r="AD1843" s="13"/>
      <c r="AE1843" s="12"/>
      <c r="AF1843" s="11"/>
      <c r="AG1843" s="11"/>
      <c r="AH1843" s="5" t="s">
        <v>0</v>
      </c>
      <c r="AI1843" s="4"/>
    </row>
    <row r="1844" spans="1:35" ht="15" customHeight="1" thickBot="1" x14ac:dyDescent="0.3">
      <c r="A1844" s="221"/>
      <c r="B1844" s="232" t="s">
        <v>89</v>
      </c>
      <c r="C1844" s="274"/>
      <c r="D1844" s="275">
        <v>43631</v>
      </c>
      <c r="E1844" s="276">
        <v>4.6000000000000005</v>
      </c>
      <c r="F1844" s="277" t="s">
        <v>13</v>
      </c>
      <c r="G1844" s="227"/>
      <c r="H1844" s="227"/>
      <c r="I1844" s="227"/>
      <c r="J1844" s="227"/>
      <c r="K1844" s="414" t="s">
        <v>88</v>
      </c>
      <c r="L1844" s="26"/>
      <c r="M1844" s="25"/>
      <c r="N1844" s="23" t="str">
        <f t="shared" si="1020"/>
        <v/>
      </c>
      <c r="O1844" s="23" t="str">
        <f t="shared" si="1021"/>
        <v>◄</v>
      </c>
      <c r="P1844" s="24"/>
      <c r="Q1844" s="21"/>
      <c r="R1844" s="23" t="str">
        <f t="shared" si="1022"/>
        <v/>
      </c>
      <c r="S1844" s="23" t="str">
        <f t="shared" si="1023"/>
        <v>◄</v>
      </c>
      <c r="T1844" s="22"/>
      <c r="U1844" s="21"/>
      <c r="V1844" s="20"/>
      <c r="W1844" s="19"/>
      <c r="X1844" s="18">
        <f t="shared" si="1024"/>
        <v>0</v>
      </c>
      <c r="Y1844" s="17">
        <f t="shared" si="1024"/>
        <v>0</v>
      </c>
      <c r="Z1844" s="16"/>
      <c r="AA1844" s="15">
        <f t="shared" si="1025"/>
        <v>0</v>
      </c>
      <c r="AB1844" s="14">
        <f t="shared" si="1025"/>
        <v>0</v>
      </c>
      <c r="AC1844" s="12"/>
      <c r="AD1844" s="13"/>
      <c r="AE1844" s="12"/>
      <c r="AF1844" s="11"/>
      <c r="AG1844" s="11"/>
      <c r="AH1844" s="5" t="s">
        <v>0</v>
      </c>
      <c r="AI1844" s="4"/>
    </row>
    <row r="1845" spans="1:35" ht="15" customHeight="1" thickTop="1" thickBot="1" x14ac:dyDescent="0.25">
      <c r="A1845" s="214">
        <f>ROWS(A1846:A1852)-1</f>
        <v>6</v>
      </c>
      <c r="B1845" s="334" t="s">
        <v>87</v>
      </c>
      <c r="C1845" s="334"/>
      <c r="D1845" s="334"/>
      <c r="E1845" s="334"/>
      <c r="F1845" s="335"/>
      <c r="G1845" s="334"/>
      <c r="H1845" s="334"/>
      <c r="I1845" s="334"/>
      <c r="J1845" s="334"/>
      <c r="K1845" s="333"/>
      <c r="L1845" s="6">
        <v>43701</v>
      </c>
      <c r="M1845" s="34" t="s">
        <v>86</v>
      </c>
      <c r="N1845" s="23"/>
      <c r="O1845" s="33" t="str">
        <f>IF(COUNTIF(N1846:N1852,"?")&gt;0,"?",IF(AND(P1845="◄",Q1845="►"),"◄►",IF(P1845="◄","◄",IF(Q1845="►","►",""))))</f>
        <v>◄</v>
      </c>
      <c r="P1845" s="32" t="str">
        <f>IF(SUM(P1846:P1852)+1=ROWS(P1846:P1852)-COUNTIF(P1846:P1852,"-"),"","◄")</f>
        <v>◄</v>
      </c>
      <c r="Q1845" s="31" t="str">
        <f>IF(SUM(Q1846:Q1852)&gt;0,"►","")</f>
        <v/>
      </c>
      <c r="R1845" s="23"/>
      <c r="S1845" s="33" t="str">
        <f>IF(COUNTIF(R1846:R1852,"?")&gt;0,"?",IF(AND(T1845="◄",U1845="►"),"◄►",IF(T1845="◄","◄",IF(U1845="►","►",""))))</f>
        <v>◄</v>
      </c>
      <c r="T1845" s="32" t="str">
        <f>IF(SUM(T1846:T1852)+1=ROWS(T1846:T1852)-COUNTIF(T1846:T1852,"-"),"","◄")</f>
        <v>◄</v>
      </c>
      <c r="U1845" s="31" t="str">
        <f>IF(SUM(U1846:U1852)&gt;0,"►","")</f>
        <v/>
      </c>
      <c r="V1845" s="10">
        <f>ROWS(V1846:V1852)-1</f>
        <v>6</v>
      </c>
      <c r="W1845" s="30">
        <f>SUM(W1846:W1852)-W1852</f>
        <v>0</v>
      </c>
      <c r="X1845" s="29" t="s">
        <v>17</v>
      </c>
      <c r="Y1845" s="28"/>
      <c r="Z1845" s="30">
        <f>SUM(Z1846:Z1852)-Z1852</f>
        <v>0</v>
      </c>
      <c r="AA1845" s="29" t="s">
        <v>17</v>
      </c>
      <c r="AB1845" s="28"/>
      <c r="AC1845" s="43" t="str">
        <f>IF(AD1845="◄","◄",IF(AD1845="ok","►",""))</f>
        <v>◄</v>
      </c>
      <c r="AD1845" s="42" t="str">
        <f>IF(AD1846&gt;0,"OK","◄")</f>
        <v>◄</v>
      </c>
      <c r="AE1845" s="41" t="str">
        <f>IF(AND(AF1845="◄",AG1845="►"),"◄?►",IF(AF1845="◄","◄",IF(AG1845="►","►","")))</f>
        <v>◄</v>
      </c>
      <c r="AF1845" s="32" t="str">
        <f>IF(AF1846&gt;0,"","◄")</f>
        <v>◄</v>
      </c>
      <c r="AG1845" s="31" t="str">
        <f>IF(AG1846&gt;0,"►","")</f>
        <v/>
      </c>
      <c r="AH1845" s="5" t="s">
        <v>0</v>
      </c>
      <c r="AI1845" s="4"/>
    </row>
    <row r="1846" spans="1:35" ht="15" customHeight="1" x14ac:dyDescent="0.25">
      <c r="A1846" s="221"/>
      <c r="B1846" s="405"/>
      <c r="C1846" s="274" t="s">
        <v>85</v>
      </c>
      <c r="D1846" s="275">
        <v>43701</v>
      </c>
      <c r="E1846" s="276">
        <v>0.92</v>
      </c>
      <c r="F1846" s="277" t="s">
        <v>13</v>
      </c>
      <c r="G1846" s="227"/>
      <c r="H1846" s="227"/>
      <c r="I1846" s="227"/>
      <c r="J1846" s="227"/>
      <c r="K1846" s="415" t="s">
        <v>84</v>
      </c>
      <c r="L1846" s="26"/>
      <c r="M1846" s="25"/>
      <c r="N1846" s="23" t="str">
        <f t="shared" ref="N1846:N1851" si="1026">IF(O1846="?","?","")</f>
        <v/>
      </c>
      <c r="O1846" s="23" t="str">
        <f t="shared" ref="O1846:O1851" si="1027">IF(AND(P1846="",Q1846&gt;0),"?",IF(P1846="","◄",IF(Q1846&gt;=1,"►","")))</f>
        <v>◄</v>
      </c>
      <c r="P1846" s="24"/>
      <c r="Q1846" s="21"/>
      <c r="R1846" s="23" t="str">
        <f t="shared" ref="R1846:R1851" si="1028">IF(S1846="?","?","")</f>
        <v/>
      </c>
      <c r="S1846" s="23" t="str">
        <f t="shared" ref="S1846:S1851" si="1029">IF(AND(T1846="",U1846&gt;0),"?",IF(T1846="","◄",IF(U1846&gt;=1,"►","")))</f>
        <v>◄</v>
      </c>
      <c r="T1846" s="22"/>
      <c r="U1846" s="21"/>
      <c r="V1846" s="20"/>
      <c r="W1846" s="19"/>
      <c r="X1846" s="18">
        <f t="shared" ref="X1846:Y1851" si="1030">(P1846*W1846)</f>
        <v>0</v>
      </c>
      <c r="Y1846" s="17">
        <f t="shared" si="1030"/>
        <v>0</v>
      </c>
      <c r="Z1846" s="16"/>
      <c r="AA1846" s="15">
        <f t="shared" ref="AA1846:AB1851" si="1031">(T1846*Z1846)</f>
        <v>0</v>
      </c>
      <c r="AB1846" s="14">
        <f t="shared" si="1031"/>
        <v>0</v>
      </c>
      <c r="AC1846" s="39" t="str">
        <f>IF(AD1846&gt;0,"ok","◄")</f>
        <v>◄</v>
      </c>
      <c r="AD1846" s="40"/>
      <c r="AE1846" s="39" t="str">
        <f>IF(AND(AF1846="",AG1846&gt;0),"?",IF(AF1846="","◄",IF(AG1846&gt;=1,"►","")))</f>
        <v>◄</v>
      </c>
      <c r="AF1846" s="38"/>
      <c r="AG1846" s="37"/>
      <c r="AH1846" s="5" t="s">
        <v>0</v>
      </c>
      <c r="AI1846" s="4"/>
    </row>
    <row r="1847" spans="1:35" ht="15" customHeight="1" x14ac:dyDescent="0.25">
      <c r="A1847" s="221"/>
      <c r="B1847" s="405"/>
      <c r="C1847" s="274">
        <v>4873</v>
      </c>
      <c r="D1847" s="275">
        <v>43701</v>
      </c>
      <c r="E1847" s="276">
        <v>0.92</v>
      </c>
      <c r="F1847" s="277" t="s">
        <v>13</v>
      </c>
      <c r="G1847" s="227"/>
      <c r="H1847" s="227"/>
      <c r="I1847" s="227"/>
      <c r="J1847" s="227"/>
      <c r="K1847" s="415" t="s">
        <v>83</v>
      </c>
      <c r="L1847" s="26"/>
      <c r="M1847" s="25"/>
      <c r="N1847" s="23" t="str">
        <f t="shared" si="1026"/>
        <v/>
      </c>
      <c r="O1847" s="23" t="str">
        <f t="shared" si="1027"/>
        <v>◄</v>
      </c>
      <c r="P1847" s="24"/>
      <c r="Q1847" s="21"/>
      <c r="R1847" s="23" t="str">
        <f t="shared" si="1028"/>
        <v/>
      </c>
      <c r="S1847" s="23" t="str">
        <f t="shared" si="1029"/>
        <v>◄</v>
      </c>
      <c r="T1847" s="22"/>
      <c r="U1847" s="21"/>
      <c r="V1847" s="20"/>
      <c r="W1847" s="19"/>
      <c r="X1847" s="18">
        <f t="shared" si="1030"/>
        <v>0</v>
      </c>
      <c r="Y1847" s="17">
        <f t="shared" si="1030"/>
        <v>0</v>
      </c>
      <c r="Z1847" s="16"/>
      <c r="AA1847" s="15">
        <f t="shared" si="1031"/>
        <v>0</v>
      </c>
      <c r="AB1847" s="14">
        <f t="shared" si="1031"/>
        <v>0</v>
      </c>
      <c r="AC1847" s="12"/>
      <c r="AD1847" s="13"/>
      <c r="AE1847" s="12"/>
      <c r="AF1847" s="149" t="str">
        <f>LEFT(M1845,17)</f>
        <v>▬ Philanews Nr. 3</v>
      </c>
      <c r="AG1847" s="150"/>
      <c r="AH1847" s="5" t="s">
        <v>0</v>
      </c>
      <c r="AI1847" s="4"/>
    </row>
    <row r="1848" spans="1:35" ht="15" customHeight="1" x14ac:dyDescent="0.25">
      <c r="A1848" s="221"/>
      <c r="B1848" s="405"/>
      <c r="C1848" s="274">
        <v>4874</v>
      </c>
      <c r="D1848" s="275">
        <v>43701</v>
      </c>
      <c r="E1848" s="276">
        <v>0.92</v>
      </c>
      <c r="F1848" s="277" t="s">
        <v>13</v>
      </c>
      <c r="G1848" s="227"/>
      <c r="H1848" s="227"/>
      <c r="I1848" s="227"/>
      <c r="J1848" s="227"/>
      <c r="K1848" s="415" t="s">
        <v>82</v>
      </c>
      <c r="L1848" s="26"/>
      <c r="M1848" s="25"/>
      <c r="N1848" s="23" t="str">
        <f t="shared" si="1026"/>
        <v/>
      </c>
      <c r="O1848" s="23" t="str">
        <f t="shared" si="1027"/>
        <v>◄</v>
      </c>
      <c r="P1848" s="24"/>
      <c r="Q1848" s="21"/>
      <c r="R1848" s="23" t="str">
        <f t="shared" si="1028"/>
        <v/>
      </c>
      <c r="S1848" s="23" t="str">
        <f t="shared" si="1029"/>
        <v>◄</v>
      </c>
      <c r="T1848" s="22"/>
      <c r="U1848" s="21"/>
      <c r="V1848" s="20"/>
      <c r="W1848" s="19"/>
      <c r="X1848" s="18">
        <f t="shared" si="1030"/>
        <v>0</v>
      </c>
      <c r="Y1848" s="17">
        <f t="shared" si="1030"/>
        <v>0</v>
      </c>
      <c r="Z1848" s="16"/>
      <c r="AA1848" s="15">
        <f t="shared" si="1031"/>
        <v>0</v>
      </c>
      <c r="AB1848" s="14">
        <f t="shared" si="1031"/>
        <v>0</v>
      </c>
      <c r="AC1848" s="12"/>
      <c r="AD1848" s="13"/>
      <c r="AE1848" s="12"/>
      <c r="AF1848" s="151"/>
      <c r="AG1848" s="152"/>
      <c r="AH1848" s="5" t="s">
        <v>0</v>
      </c>
      <c r="AI1848" s="4"/>
    </row>
    <row r="1849" spans="1:35" ht="15" customHeight="1" x14ac:dyDescent="0.25">
      <c r="A1849" s="221"/>
      <c r="B1849" s="405"/>
      <c r="C1849" s="274">
        <v>4875</v>
      </c>
      <c r="D1849" s="275">
        <v>43701</v>
      </c>
      <c r="E1849" s="276">
        <v>0.92</v>
      </c>
      <c r="F1849" s="277" t="s">
        <v>13</v>
      </c>
      <c r="G1849" s="227"/>
      <c r="H1849" s="227"/>
      <c r="I1849" s="227"/>
      <c r="J1849" s="227"/>
      <c r="K1849" s="415" t="s">
        <v>81</v>
      </c>
      <c r="L1849" s="26"/>
      <c r="M1849" s="25"/>
      <c r="N1849" s="23" t="str">
        <f t="shared" si="1026"/>
        <v/>
      </c>
      <c r="O1849" s="23" t="str">
        <f t="shared" si="1027"/>
        <v>◄</v>
      </c>
      <c r="P1849" s="24"/>
      <c r="Q1849" s="21"/>
      <c r="R1849" s="23" t="str">
        <f t="shared" si="1028"/>
        <v/>
      </c>
      <c r="S1849" s="23" t="str">
        <f t="shared" si="1029"/>
        <v>◄</v>
      </c>
      <c r="T1849" s="22"/>
      <c r="U1849" s="21"/>
      <c r="V1849" s="20"/>
      <c r="W1849" s="19"/>
      <c r="X1849" s="18">
        <f t="shared" si="1030"/>
        <v>0</v>
      </c>
      <c r="Y1849" s="17">
        <f t="shared" si="1030"/>
        <v>0</v>
      </c>
      <c r="Z1849" s="16"/>
      <c r="AA1849" s="15">
        <f t="shared" si="1031"/>
        <v>0</v>
      </c>
      <c r="AB1849" s="14">
        <f t="shared" si="1031"/>
        <v>0</v>
      </c>
      <c r="AC1849" s="12"/>
      <c r="AD1849" s="13"/>
      <c r="AE1849" s="12"/>
      <c r="AF1849" s="36" t="s">
        <v>47</v>
      </c>
      <c r="AG1849" s="35">
        <f>D1846</f>
        <v>43701</v>
      </c>
      <c r="AH1849" s="5" t="s">
        <v>0</v>
      </c>
      <c r="AI1849" s="4"/>
    </row>
    <row r="1850" spans="1:35" ht="15" customHeight="1" x14ac:dyDescent="0.25">
      <c r="A1850" s="221"/>
      <c r="B1850" s="405"/>
      <c r="C1850" s="274">
        <v>4876</v>
      </c>
      <c r="D1850" s="275">
        <v>43701</v>
      </c>
      <c r="E1850" s="276">
        <v>0.92</v>
      </c>
      <c r="F1850" s="277" t="s">
        <v>13</v>
      </c>
      <c r="G1850" s="227"/>
      <c r="H1850" s="227"/>
      <c r="I1850" s="227"/>
      <c r="J1850" s="227"/>
      <c r="K1850" s="415" t="s">
        <v>80</v>
      </c>
      <c r="L1850" s="26"/>
      <c r="M1850" s="25"/>
      <c r="N1850" s="23" t="str">
        <f t="shared" si="1026"/>
        <v/>
      </c>
      <c r="O1850" s="23" t="str">
        <f t="shared" si="1027"/>
        <v>◄</v>
      </c>
      <c r="P1850" s="24"/>
      <c r="Q1850" s="21"/>
      <c r="R1850" s="23" t="str">
        <f t="shared" si="1028"/>
        <v/>
      </c>
      <c r="S1850" s="23" t="str">
        <f t="shared" si="1029"/>
        <v>◄</v>
      </c>
      <c r="T1850" s="22"/>
      <c r="U1850" s="21"/>
      <c r="V1850" s="20"/>
      <c r="W1850" s="19"/>
      <c r="X1850" s="18">
        <f t="shared" si="1030"/>
        <v>0</v>
      </c>
      <c r="Y1850" s="17">
        <f t="shared" si="1030"/>
        <v>0</v>
      </c>
      <c r="Z1850" s="16"/>
      <c r="AA1850" s="15">
        <f t="shared" si="1031"/>
        <v>0</v>
      </c>
      <c r="AB1850" s="14">
        <f t="shared" si="1031"/>
        <v>0</v>
      </c>
      <c r="AC1850" s="12"/>
      <c r="AD1850" s="13"/>
      <c r="AE1850" s="12"/>
      <c r="AF1850" s="11"/>
      <c r="AG1850" s="11"/>
      <c r="AH1850" s="5" t="s">
        <v>0</v>
      </c>
      <c r="AI1850" s="4"/>
    </row>
    <row r="1851" spans="1:35" ht="15" customHeight="1" thickBot="1" x14ac:dyDescent="0.3">
      <c r="A1851" s="221"/>
      <c r="B1851" s="232" t="s">
        <v>79</v>
      </c>
      <c r="C1851" s="274"/>
      <c r="D1851" s="275">
        <v>43701</v>
      </c>
      <c r="E1851" s="276">
        <v>4.6000000000000005</v>
      </c>
      <c r="F1851" s="277" t="s">
        <v>13</v>
      </c>
      <c r="G1851" s="227"/>
      <c r="H1851" s="227"/>
      <c r="I1851" s="227"/>
      <c r="J1851" s="227"/>
      <c r="K1851" s="414" t="s">
        <v>78</v>
      </c>
      <c r="L1851" s="26"/>
      <c r="M1851" s="25"/>
      <c r="N1851" s="23" t="str">
        <f t="shared" si="1026"/>
        <v/>
      </c>
      <c r="O1851" s="23" t="str">
        <f t="shared" si="1027"/>
        <v>◄</v>
      </c>
      <c r="P1851" s="24"/>
      <c r="Q1851" s="21"/>
      <c r="R1851" s="23" t="str">
        <f t="shared" si="1028"/>
        <v/>
      </c>
      <c r="S1851" s="23" t="str">
        <f t="shared" si="1029"/>
        <v>◄</v>
      </c>
      <c r="T1851" s="22"/>
      <c r="U1851" s="21"/>
      <c r="V1851" s="20"/>
      <c r="W1851" s="19"/>
      <c r="X1851" s="18">
        <f t="shared" si="1030"/>
        <v>0</v>
      </c>
      <c r="Y1851" s="17">
        <f t="shared" si="1030"/>
        <v>0</v>
      </c>
      <c r="Z1851" s="16"/>
      <c r="AA1851" s="15">
        <f t="shared" si="1031"/>
        <v>0</v>
      </c>
      <c r="AB1851" s="14">
        <f t="shared" si="1031"/>
        <v>0</v>
      </c>
      <c r="AC1851" s="12"/>
      <c r="AD1851" s="13"/>
      <c r="AE1851" s="12"/>
      <c r="AF1851" s="11"/>
      <c r="AG1851" s="11"/>
      <c r="AH1851" s="5" t="s">
        <v>0</v>
      </c>
      <c r="AI1851" s="4"/>
    </row>
    <row r="1852" spans="1:35" ht="15" customHeight="1" thickTop="1" thickBot="1" x14ac:dyDescent="0.25">
      <c r="A1852" s="214">
        <f>ROWS(A1853:A1857)-1</f>
        <v>4</v>
      </c>
      <c r="B1852" s="334" t="s">
        <v>77</v>
      </c>
      <c r="C1852" s="334"/>
      <c r="D1852" s="334"/>
      <c r="E1852" s="334"/>
      <c r="F1852" s="335"/>
      <c r="G1852" s="334"/>
      <c r="H1852" s="334"/>
      <c r="I1852" s="334"/>
      <c r="J1852" s="334"/>
      <c r="K1852" s="333"/>
      <c r="L1852" s="6">
        <v>43701</v>
      </c>
      <c r="M1852" s="34" t="s">
        <v>76</v>
      </c>
      <c r="N1852" s="23"/>
      <c r="O1852" s="33" t="str">
        <f>IF(COUNTIF(N1853:N1857,"?")&gt;0,"?",IF(AND(P1852="◄",Q1852="►"),"◄►",IF(P1852="◄","◄",IF(Q1852="►","►",""))))</f>
        <v>◄</v>
      </c>
      <c r="P1852" s="32" t="str">
        <f>IF(SUM(P1853:P1857)+1=ROWS(P1853:P1857)-COUNTIF(P1853:P1857,"-"),"","◄")</f>
        <v>◄</v>
      </c>
      <c r="Q1852" s="31" t="str">
        <f>IF(SUM(Q1853:Q1857)&gt;0,"►","")</f>
        <v/>
      </c>
      <c r="R1852" s="23"/>
      <c r="S1852" s="33" t="str">
        <f>IF(COUNTIF(R1853:R1857,"?")&gt;0,"?",IF(AND(T1852="◄",U1852="►"),"◄►",IF(T1852="◄","◄",IF(U1852="►","►",""))))</f>
        <v>◄</v>
      </c>
      <c r="T1852" s="32" t="str">
        <f>IF(SUM(T1853:T1857)+1=ROWS(T1853:T1857)-COUNTIF(T1853:T1857,"-"),"","◄")</f>
        <v>◄</v>
      </c>
      <c r="U1852" s="31" t="str">
        <f>IF(SUM(U1853:U1857)&gt;0,"►","")</f>
        <v/>
      </c>
      <c r="V1852" s="10">
        <f>ROWS(V1853:V1857)-1</f>
        <v>4</v>
      </c>
      <c r="W1852" s="30">
        <f>SUM(W1853:W1857)-W1857</f>
        <v>0</v>
      </c>
      <c r="X1852" s="29" t="s">
        <v>17</v>
      </c>
      <c r="Y1852" s="28"/>
      <c r="Z1852" s="30">
        <f>SUM(Z1853:Z1857)-Z1857</f>
        <v>0</v>
      </c>
      <c r="AA1852" s="29" t="s">
        <v>17</v>
      </c>
      <c r="AB1852" s="28"/>
      <c r="AC1852" s="12"/>
      <c r="AD1852" s="13"/>
      <c r="AE1852" s="12"/>
      <c r="AF1852" s="11"/>
      <c r="AG1852" s="11"/>
      <c r="AH1852" s="5" t="s">
        <v>0</v>
      </c>
      <c r="AI1852" s="4"/>
    </row>
    <row r="1853" spans="1:35" ht="15" customHeight="1" x14ac:dyDescent="0.25">
      <c r="A1853" s="221"/>
      <c r="B1853" s="405"/>
      <c r="C1853" s="274" t="s">
        <v>75</v>
      </c>
      <c r="D1853" s="275">
        <v>43701</v>
      </c>
      <c r="E1853" s="276">
        <v>1.84</v>
      </c>
      <c r="F1853" s="277" t="s">
        <v>21</v>
      </c>
      <c r="G1853" s="227"/>
      <c r="H1853" s="227"/>
      <c r="I1853" s="227"/>
      <c r="J1853" s="227"/>
      <c r="K1853" s="415" t="s">
        <v>74</v>
      </c>
      <c r="L1853" s="26"/>
      <c r="M1853" s="25"/>
      <c r="N1853" s="23" t="str">
        <f t="shared" ref="N1853:N1859" si="1032">IF(O1853="?","?","")</f>
        <v/>
      </c>
      <c r="O1853" s="23" t="str">
        <f t="shared" ref="O1853:O1859" si="1033">IF(AND(P1853="",Q1853&gt;0),"?",IF(P1853="","◄",IF(Q1853&gt;=1,"►","")))</f>
        <v>◄</v>
      </c>
      <c r="P1853" s="24"/>
      <c r="Q1853" s="21"/>
      <c r="R1853" s="23" t="str">
        <f t="shared" ref="R1853:R1859" si="1034">IF(S1853="?","?","")</f>
        <v/>
      </c>
      <c r="S1853" s="23" t="str">
        <f t="shared" ref="S1853:S1859" si="1035">IF(AND(T1853="",U1853&gt;0),"?",IF(T1853="","◄",IF(U1853&gt;=1,"►","")))</f>
        <v>◄</v>
      </c>
      <c r="T1853" s="22"/>
      <c r="U1853" s="21"/>
      <c r="V1853" s="20"/>
      <c r="W1853" s="19"/>
      <c r="X1853" s="18">
        <f t="shared" ref="X1853:Y1859" si="1036">(P1853*W1853)</f>
        <v>0</v>
      </c>
      <c r="Y1853" s="17">
        <f t="shared" si="1036"/>
        <v>0</v>
      </c>
      <c r="Z1853" s="16"/>
      <c r="AA1853" s="15">
        <f t="shared" ref="AA1853:AB1859" si="1037">(T1853*Z1853)</f>
        <v>0</v>
      </c>
      <c r="AB1853" s="14">
        <f t="shared" si="1037"/>
        <v>0</v>
      </c>
      <c r="AC1853" s="12"/>
      <c r="AD1853" s="13"/>
      <c r="AE1853" s="12"/>
      <c r="AF1853" s="11"/>
      <c r="AG1853" s="11"/>
      <c r="AH1853" s="5" t="s">
        <v>0</v>
      </c>
      <c r="AI1853" s="4"/>
    </row>
    <row r="1854" spans="1:35" ht="15" customHeight="1" x14ac:dyDescent="0.25">
      <c r="A1854" s="221"/>
      <c r="B1854" s="405"/>
      <c r="C1854" s="274">
        <v>4878</v>
      </c>
      <c r="D1854" s="275">
        <v>43701</v>
      </c>
      <c r="E1854" s="276">
        <v>1.84</v>
      </c>
      <c r="F1854" s="277" t="s">
        <v>21</v>
      </c>
      <c r="G1854" s="227"/>
      <c r="H1854" s="227"/>
      <c r="I1854" s="227"/>
      <c r="J1854" s="227"/>
      <c r="K1854" s="415" t="s">
        <v>73</v>
      </c>
      <c r="L1854" s="26"/>
      <c r="M1854" s="25"/>
      <c r="N1854" s="23" t="str">
        <f t="shared" si="1032"/>
        <v/>
      </c>
      <c r="O1854" s="23" t="str">
        <f t="shared" si="1033"/>
        <v>◄</v>
      </c>
      <c r="P1854" s="24"/>
      <c r="Q1854" s="21"/>
      <c r="R1854" s="23" t="str">
        <f t="shared" si="1034"/>
        <v/>
      </c>
      <c r="S1854" s="23" t="str">
        <f t="shared" si="1035"/>
        <v>◄</v>
      </c>
      <c r="T1854" s="22"/>
      <c r="U1854" s="21"/>
      <c r="V1854" s="20"/>
      <c r="W1854" s="19"/>
      <c r="X1854" s="18">
        <f t="shared" si="1036"/>
        <v>0</v>
      </c>
      <c r="Y1854" s="17">
        <f t="shared" si="1036"/>
        <v>0</v>
      </c>
      <c r="Z1854" s="16"/>
      <c r="AA1854" s="15">
        <f t="shared" si="1037"/>
        <v>0</v>
      </c>
      <c r="AB1854" s="14">
        <f t="shared" si="1037"/>
        <v>0</v>
      </c>
      <c r="AC1854" s="12"/>
      <c r="AD1854" s="13"/>
      <c r="AE1854" s="12"/>
      <c r="AF1854" s="11"/>
      <c r="AG1854" s="11"/>
      <c r="AH1854" s="5" t="s">
        <v>0</v>
      </c>
      <c r="AI1854" s="4"/>
    </row>
    <row r="1855" spans="1:35" ht="15" customHeight="1" x14ac:dyDescent="0.25">
      <c r="A1855" s="221"/>
      <c r="B1855" s="405"/>
      <c r="C1855" s="274">
        <v>4879</v>
      </c>
      <c r="D1855" s="275">
        <v>43701</v>
      </c>
      <c r="E1855" s="276">
        <v>1.84</v>
      </c>
      <c r="F1855" s="277" t="s">
        <v>21</v>
      </c>
      <c r="G1855" s="227"/>
      <c r="H1855" s="227"/>
      <c r="I1855" s="227"/>
      <c r="J1855" s="227"/>
      <c r="K1855" s="415" t="s">
        <v>72</v>
      </c>
      <c r="L1855" s="26"/>
      <c r="M1855" s="25"/>
      <c r="N1855" s="23" t="str">
        <f t="shared" si="1032"/>
        <v/>
      </c>
      <c r="O1855" s="23" t="str">
        <f t="shared" si="1033"/>
        <v>◄</v>
      </c>
      <c r="P1855" s="24"/>
      <c r="Q1855" s="21"/>
      <c r="R1855" s="23" t="str">
        <f t="shared" si="1034"/>
        <v/>
      </c>
      <c r="S1855" s="23" t="str">
        <f t="shared" si="1035"/>
        <v>◄</v>
      </c>
      <c r="T1855" s="22"/>
      <c r="U1855" s="21"/>
      <c r="V1855" s="20"/>
      <c r="W1855" s="19"/>
      <c r="X1855" s="18">
        <f t="shared" si="1036"/>
        <v>0</v>
      </c>
      <c r="Y1855" s="17">
        <f t="shared" si="1036"/>
        <v>0</v>
      </c>
      <c r="Z1855" s="16"/>
      <c r="AA1855" s="15">
        <f t="shared" si="1037"/>
        <v>0</v>
      </c>
      <c r="AB1855" s="14">
        <f t="shared" si="1037"/>
        <v>0</v>
      </c>
      <c r="AC1855" s="12"/>
      <c r="AD1855" s="13"/>
      <c r="AE1855" s="12"/>
      <c r="AF1855" s="11"/>
      <c r="AG1855" s="11"/>
      <c r="AH1855" s="5" t="s">
        <v>0</v>
      </c>
      <c r="AI1855" s="4"/>
    </row>
    <row r="1856" spans="1:35" ht="15" customHeight="1" x14ac:dyDescent="0.25">
      <c r="A1856" s="221"/>
      <c r="B1856" s="405"/>
      <c r="C1856" s="274">
        <v>4880</v>
      </c>
      <c r="D1856" s="275">
        <v>43701</v>
      </c>
      <c r="E1856" s="276">
        <v>1.84</v>
      </c>
      <c r="F1856" s="277" t="s">
        <v>21</v>
      </c>
      <c r="G1856" s="227"/>
      <c r="H1856" s="227"/>
      <c r="I1856" s="227"/>
      <c r="J1856" s="227"/>
      <c r="K1856" s="415" t="s">
        <v>71</v>
      </c>
      <c r="L1856" s="26"/>
      <c r="M1856" s="25"/>
      <c r="N1856" s="23" t="str">
        <f t="shared" si="1032"/>
        <v/>
      </c>
      <c r="O1856" s="23" t="str">
        <f t="shared" si="1033"/>
        <v>◄</v>
      </c>
      <c r="P1856" s="24"/>
      <c r="Q1856" s="21"/>
      <c r="R1856" s="23" t="str">
        <f t="shared" si="1034"/>
        <v/>
      </c>
      <c r="S1856" s="23" t="str">
        <f t="shared" si="1035"/>
        <v>◄</v>
      </c>
      <c r="T1856" s="22"/>
      <c r="U1856" s="21"/>
      <c r="V1856" s="20"/>
      <c r="W1856" s="19"/>
      <c r="X1856" s="18">
        <f t="shared" si="1036"/>
        <v>0</v>
      </c>
      <c r="Y1856" s="17">
        <f t="shared" si="1036"/>
        <v>0</v>
      </c>
      <c r="Z1856" s="16"/>
      <c r="AA1856" s="15">
        <f t="shared" si="1037"/>
        <v>0</v>
      </c>
      <c r="AB1856" s="14">
        <f t="shared" si="1037"/>
        <v>0</v>
      </c>
      <c r="AC1856" s="12"/>
      <c r="AD1856" s="13"/>
      <c r="AE1856" s="12"/>
      <c r="AF1856" s="11"/>
      <c r="AG1856" s="11"/>
      <c r="AH1856" s="5" t="s">
        <v>0</v>
      </c>
      <c r="AI1856" s="4"/>
    </row>
    <row r="1857" spans="1:35" ht="15" customHeight="1" x14ac:dyDescent="0.25">
      <c r="A1857" s="221"/>
      <c r="B1857" s="405"/>
      <c r="C1857" s="274">
        <v>4881</v>
      </c>
      <c r="D1857" s="275">
        <v>43701</v>
      </c>
      <c r="E1857" s="276">
        <v>1.84</v>
      </c>
      <c r="F1857" s="277" t="s">
        <v>21</v>
      </c>
      <c r="G1857" s="227"/>
      <c r="H1857" s="227"/>
      <c r="I1857" s="227"/>
      <c r="J1857" s="227"/>
      <c r="K1857" s="415" t="s">
        <v>70</v>
      </c>
      <c r="L1857" s="26"/>
      <c r="M1857" s="25"/>
      <c r="N1857" s="23" t="str">
        <f t="shared" si="1032"/>
        <v/>
      </c>
      <c r="O1857" s="23" t="str">
        <f t="shared" si="1033"/>
        <v>◄</v>
      </c>
      <c r="P1857" s="24"/>
      <c r="Q1857" s="21"/>
      <c r="R1857" s="23" t="str">
        <f t="shared" si="1034"/>
        <v/>
      </c>
      <c r="S1857" s="23" t="str">
        <f t="shared" si="1035"/>
        <v>◄</v>
      </c>
      <c r="T1857" s="22"/>
      <c r="U1857" s="21"/>
      <c r="V1857" s="20"/>
      <c r="W1857" s="19"/>
      <c r="X1857" s="18">
        <f t="shared" si="1036"/>
        <v>0</v>
      </c>
      <c r="Y1857" s="17">
        <f t="shared" si="1036"/>
        <v>0</v>
      </c>
      <c r="Z1857" s="16"/>
      <c r="AA1857" s="15">
        <f t="shared" si="1037"/>
        <v>0</v>
      </c>
      <c r="AB1857" s="14">
        <f t="shared" si="1037"/>
        <v>0</v>
      </c>
      <c r="AC1857" s="12"/>
      <c r="AD1857" s="13"/>
      <c r="AE1857" s="12"/>
      <c r="AF1857" s="11"/>
      <c r="AG1857" s="11"/>
      <c r="AH1857" s="5" t="s">
        <v>0</v>
      </c>
      <c r="AI1857" s="4"/>
    </row>
    <row r="1858" spans="1:35" ht="15" customHeight="1" x14ac:dyDescent="0.25">
      <c r="A1858" s="221"/>
      <c r="B1858" s="405"/>
      <c r="C1858" s="281" t="s">
        <v>69</v>
      </c>
      <c r="D1858" s="275">
        <v>43540</v>
      </c>
      <c r="E1858" s="276">
        <v>7.36</v>
      </c>
      <c r="F1858" s="277" t="s">
        <v>21</v>
      </c>
      <c r="G1858" s="227"/>
      <c r="H1858" s="274">
        <v>4878</v>
      </c>
      <c r="I1858" s="289" t="s">
        <v>0</v>
      </c>
      <c r="J1858" s="274">
        <v>4881</v>
      </c>
      <c r="K1858" s="412" t="s">
        <v>68</v>
      </c>
      <c r="L1858" s="26"/>
      <c r="M1858" s="25"/>
      <c r="N1858" s="23" t="str">
        <f t="shared" si="1032"/>
        <v/>
      </c>
      <c r="O1858" s="23" t="str">
        <f t="shared" si="1033"/>
        <v>◄</v>
      </c>
      <c r="P1858" s="24"/>
      <c r="Q1858" s="21"/>
      <c r="R1858" s="23" t="str">
        <f t="shared" si="1034"/>
        <v/>
      </c>
      <c r="S1858" s="23" t="str">
        <f t="shared" si="1035"/>
        <v>◄</v>
      </c>
      <c r="T1858" s="22"/>
      <c r="U1858" s="21"/>
      <c r="V1858" s="20"/>
      <c r="W1858" s="19"/>
      <c r="X1858" s="18">
        <f t="shared" si="1036"/>
        <v>0</v>
      </c>
      <c r="Y1858" s="17">
        <f t="shared" si="1036"/>
        <v>0</v>
      </c>
      <c r="Z1858" s="16"/>
      <c r="AA1858" s="15">
        <f t="shared" si="1037"/>
        <v>0</v>
      </c>
      <c r="AB1858" s="14">
        <f t="shared" si="1037"/>
        <v>0</v>
      </c>
      <c r="AC1858" s="12"/>
      <c r="AD1858" s="13"/>
      <c r="AE1858" s="12"/>
      <c r="AF1858" s="11"/>
      <c r="AG1858" s="11"/>
      <c r="AH1858" s="5" t="s">
        <v>0</v>
      </c>
      <c r="AI1858" s="4"/>
    </row>
    <row r="1859" spans="1:35" ht="15" customHeight="1" thickBot="1" x14ac:dyDescent="0.3">
      <c r="A1859" s="221"/>
      <c r="B1859" s="232" t="s">
        <v>67</v>
      </c>
      <c r="C1859" s="274"/>
      <c r="D1859" s="275">
        <v>43701</v>
      </c>
      <c r="E1859" s="276">
        <v>9.2000000000000011</v>
      </c>
      <c r="F1859" s="277" t="s">
        <v>21</v>
      </c>
      <c r="G1859" s="227"/>
      <c r="H1859" s="227"/>
      <c r="I1859" s="227"/>
      <c r="J1859" s="227"/>
      <c r="K1859" s="414" t="s">
        <v>66</v>
      </c>
      <c r="L1859" s="26"/>
      <c r="M1859" s="25"/>
      <c r="N1859" s="23" t="str">
        <f t="shared" si="1032"/>
        <v/>
      </c>
      <c r="O1859" s="23" t="str">
        <f t="shared" si="1033"/>
        <v>◄</v>
      </c>
      <c r="P1859" s="24"/>
      <c r="Q1859" s="21"/>
      <c r="R1859" s="23" t="str">
        <f t="shared" si="1034"/>
        <v/>
      </c>
      <c r="S1859" s="23" t="str">
        <f t="shared" si="1035"/>
        <v>◄</v>
      </c>
      <c r="T1859" s="22"/>
      <c r="U1859" s="21"/>
      <c r="V1859" s="20"/>
      <c r="W1859" s="19"/>
      <c r="X1859" s="18">
        <f t="shared" si="1036"/>
        <v>0</v>
      </c>
      <c r="Y1859" s="17">
        <f t="shared" si="1036"/>
        <v>0</v>
      </c>
      <c r="Z1859" s="16"/>
      <c r="AA1859" s="15">
        <f t="shared" si="1037"/>
        <v>0</v>
      </c>
      <c r="AB1859" s="14">
        <f t="shared" si="1037"/>
        <v>0</v>
      </c>
      <c r="AC1859" s="12"/>
      <c r="AD1859" s="13"/>
      <c r="AE1859" s="12"/>
      <c r="AF1859" s="11"/>
      <c r="AG1859" s="11"/>
      <c r="AH1859" s="5" t="s">
        <v>0</v>
      </c>
      <c r="AI1859" s="4"/>
    </row>
    <row r="1860" spans="1:35" ht="15" customHeight="1" thickTop="1" thickBot="1" x14ac:dyDescent="0.25">
      <c r="A1860" s="214">
        <f>ROWS(A1861:A1863)-1</f>
        <v>2</v>
      </c>
      <c r="B1860" s="334" t="s">
        <v>65</v>
      </c>
      <c r="C1860" s="334"/>
      <c r="D1860" s="334"/>
      <c r="E1860" s="334"/>
      <c r="F1860" s="335"/>
      <c r="G1860" s="334"/>
      <c r="H1860" s="334"/>
      <c r="I1860" s="334"/>
      <c r="J1860" s="334"/>
      <c r="K1860" s="333"/>
      <c r="L1860" s="6">
        <v>43701</v>
      </c>
      <c r="M1860" s="34" t="s">
        <v>64</v>
      </c>
      <c r="N1860" s="23"/>
      <c r="O1860" s="33" t="str">
        <f>IF(COUNTIF(N1861:N1863,"?")&gt;0,"?",IF(AND(P1860="◄",Q1860="►"),"◄►",IF(P1860="◄","◄",IF(Q1860="►","►",""))))</f>
        <v>◄</v>
      </c>
      <c r="P1860" s="32" t="str">
        <f>IF(SUM(P1861:P1863)+1=ROWS(P1861:P1863)-COUNTIF(P1861:P1863,"-"),"","◄")</f>
        <v>◄</v>
      </c>
      <c r="Q1860" s="31" t="str">
        <f>IF(SUM(Q1861:Q1863)&gt;0,"►","")</f>
        <v/>
      </c>
      <c r="R1860" s="23"/>
      <c r="S1860" s="33" t="str">
        <f>IF(COUNTIF(R1861:R1863,"?")&gt;0,"?",IF(AND(T1860="◄",U1860="►"),"◄►",IF(T1860="◄","◄",IF(U1860="►","►",""))))</f>
        <v>◄</v>
      </c>
      <c r="T1860" s="32" t="str">
        <f>IF(SUM(T1861:T1863)+1=ROWS(T1861:T1863)-COUNTIF(T1861:T1863,"-"),"","◄")</f>
        <v>◄</v>
      </c>
      <c r="U1860" s="31" t="str">
        <f>IF(SUM(U1861:U1863)&gt;0,"►","")</f>
        <v/>
      </c>
      <c r="V1860" s="10">
        <f>ROWS(V1861:V1863)-1</f>
        <v>2</v>
      </c>
      <c r="W1860" s="30">
        <f>SUM(W1861:W1863)-W1863</f>
        <v>0</v>
      </c>
      <c r="X1860" s="29" t="s">
        <v>17</v>
      </c>
      <c r="Y1860" s="28"/>
      <c r="Z1860" s="30">
        <f>SUM(Z1861:Z1863)-Z1863</f>
        <v>0</v>
      </c>
      <c r="AA1860" s="29" t="s">
        <v>17</v>
      </c>
      <c r="AB1860" s="28"/>
      <c r="AC1860" s="12"/>
      <c r="AD1860" s="13"/>
      <c r="AE1860" s="12"/>
      <c r="AF1860" s="11"/>
      <c r="AG1860" s="11"/>
      <c r="AH1860" s="5" t="s">
        <v>0</v>
      </c>
      <c r="AI1860" s="4"/>
    </row>
    <row r="1861" spans="1:35" ht="31.2" customHeight="1" x14ac:dyDescent="0.25">
      <c r="A1861" s="221"/>
      <c r="B1861" s="417"/>
      <c r="C1861" s="274" t="s">
        <v>62</v>
      </c>
      <c r="D1861" s="275">
        <v>43701</v>
      </c>
      <c r="E1861" s="276">
        <v>1.84</v>
      </c>
      <c r="F1861" s="277" t="s">
        <v>21</v>
      </c>
      <c r="G1861" s="227"/>
      <c r="H1861" s="227"/>
      <c r="I1861" s="227"/>
      <c r="J1861" s="227"/>
      <c r="K1861" s="416" t="s">
        <v>63</v>
      </c>
      <c r="L1861" s="26"/>
      <c r="M1861" s="25"/>
      <c r="N1861" s="23" t="str">
        <f>IF(O1861="?","?","")</f>
        <v/>
      </c>
      <c r="O1861" s="23" t="str">
        <f>IF(AND(P1861="",Q1861&gt;0),"?",IF(P1861="","◄",IF(Q1861&gt;=1,"►","")))</f>
        <v>◄</v>
      </c>
      <c r="P1861" s="24"/>
      <c r="Q1861" s="21"/>
      <c r="R1861" s="23" t="str">
        <f>IF(S1861="?","?","")</f>
        <v/>
      </c>
      <c r="S1861" s="23" t="str">
        <f>IF(AND(T1861="",U1861&gt;0),"?",IF(T1861="","◄",IF(U1861&gt;=1,"►","")))</f>
        <v>◄</v>
      </c>
      <c r="T1861" s="22"/>
      <c r="U1861" s="21"/>
      <c r="V1861" s="20"/>
      <c r="W1861" s="19"/>
      <c r="X1861" s="18">
        <f>(P1861*W1861)</f>
        <v>0</v>
      </c>
      <c r="Y1861" s="17">
        <f>(Q1861*X1861)</f>
        <v>0</v>
      </c>
      <c r="Z1861" s="16"/>
      <c r="AA1861" s="15">
        <f>(T1861*Z1861)</f>
        <v>0</v>
      </c>
      <c r="AB1861" s="14">
        <f>(U1861*AA1861)</f>
        <v>0</v>
      </c>
      <c r="AC1861" s="12"/>
      <c r="AD1861" s="13"/>
      <c r="AE1861" s="12"/>
      <c r="AF1861" s="11"/>
      <c r="AG1861" s="11"/>
      <c r="AH1861" s="5" t="s">
        <v>0</v>
      </c>
      <c r="AI1861" s="4"/>
    </row>
    <row r="1862" spans="1:35" ht="15" customHeight="1" thickBot="1" x14ac:dyDescent="0.3">
      <c r="A1862" s="221"/>
      <c r="B1862" s="252" t="s">
        <v>23</v>
      </c>
      <c r="C1862" s="242" t="s">
        <v>62</v>
      </c>
      <c r="D1862" s="275">
        <v>43701</v>
      </c>
      <c r="E1862" s="276">
        <v>9.2000000000000011</v>
      </c>
      <c r="F1862" s="277" t="s">
        <v>21</v>
      </c>
      <c r="G1862" s="227"/>
      <c r="H1862" s="227"/>
      <c r="I1862" s="227"/>
      <c r="J1862" s="227"/>
      <c r="K1862" s="414" t="s">
        <v>61</v>
      </c>
      <c r="L1862" s="26"/>
      <c r="M1862" s="25"/>
      <c r="N1862" s="23" t="str">
        <f>IF(O1862="?","?","")</f>
        <v/>
      </c>
      <c r="O1862" s="23" t="str">
        <f>IF(AND(P1862="",Q1862&gt;0),"?",IF(P1862="","◄",IF(Q1862&gt;=1,"►","")))</f>
        <v>◄</v>
      </c>
      <c r="P1862" s="24"/>
      <c r="Q1862" s="21"/>
      <c r="R1862" s="23" t="str">
        <f>IF(S1862="?","?","")</f>
        <v/>
      </c>
      <c r="S1862" s="23" t="str">
        <f>IF(AND(T1862="",U1862&gt;0),"?",IF(T1862="","◄",IF(U1862&gt;=1,"►","")))</f>
        <v>◄</v>
      </c>
      <c r="T1862" s="22"/>
      <c r="U1862" s="21"/>
      <c r="V1862" s="20"/>
      <c r="W1862" s="19"/>
      <c r="X1862" s="18">
        <f>(P1862*W1862)</f>
        <v>0</v>
      </c>
      <c r="Y1862" s="17">
        <f>(Q1862*X1862)</f>
        <v>0</v>
      </c>
      <c r="Z1862" s="16"/>
      <c r="AA1862" s="15">
        <f>(T1862*Z1862)</f>
        <v>0</v>
      </c>
      <c r="AB1862" s="14">
        <f>(U1862*AA1862)</f>
        <v>0</v>
      </c>
      <c r="AC1862" s="12"/>
      <c r="AD1862" s="13"/>
      <c r="AE1862" s="12"/>
      <c r="AF1862" s="11"/>
      <c r="AG1862" s="11"/>
      <c r="AH1862" s="5" t="s">
        <v>0</v>
      </c>
      <c r="AI1862" s="4"/>
    </row>
    <row r="1863" spans="1:35" ht="15" customHeight="1" thickTop="1" thickBot="1" x14ac:dyDescent="0.25">
      <c r="A1863" s="214">
        <f>ROWS(A1864:A1866)-1</f>
        <v>2</v>
      </c>
      <c r="B1863" s="334" t="s">
        <v>60</v>
      </c>
      <c r="C1863" s="334"/>
      <c r="D1863" s="334"/>
      <c r="E1863" s="334"/>
      <c r="F1863" s="335"/>
      <c r="G1863" s="334"/>
      <c r="H1863" s="334"/>
      <c r="I1863" s="334"/>
      <c r="J1863" s="334"/>
      <c r="K1863" s="333"/>
      <c r="L1863" s="6">
        <v>43701</v>
      </c>
      <c r="M1863" s="34" t="s">
        <v>59</v>
      </c>
      <c r="N1863" s="23"/>
      <c r="O1863" s="33" t="str">
        <f>IF(COUNTIF(N1864:N1866,"?")&gt;0,"?",IF(AND(P1863="◄",Q1863="►"),"◄►",IF(P1863="◄","◄",IF(Q1863="►","►",""))))</f>
        <v>◄</v>
      </c>
      <c r="P1863" s="32" t="str">
        <f>IF(SUM(P1864:P1866)+1=ROWS(P1864:P1866)-COUNTIF(P1864:P1866,"-"),"","◄")</f>
        <v>◄</v>
      </c>
      <c r="Q1863" s="31" t="str">
        <f>IF(SUM(Q1864:Q1866)&gt;0,"►","")</f>
        <v/>
      </c>
      <c r="R1863" s="23"/>
      <c r="S1863" s="33" t="str">
        <f>IF(COUNTIF(R1864:R1866,"?")&gt;0,"?",IF(AND(T1863="◄",U1863="►"),"◄►",IF(T1863="◄","◄",IF(U1863="►","►",""))))</f>
        <v>◄</v>
      </c>
      <c r="T1863" s="32" t="str">
        <f>IF(SUM(T1864:T1866)+1=ROWS(T1864:T1866)-COUNTIF(T1864:T1866,"-"),"","◄")</f>
        <v>◄</v>
      </c>
      <c r="U1863" s="31" t="str">
        <f>IF(SUM(U1864:U1866)&gt;0,"►","")</f>
        <v/>
      </c>
      <c r="V1863" s="10">
        <f>ROWS(V1864:V1866)-1</f>
        <v>2</v>
      </c>
      <c r="W1863" s="30">
        <f>SUM(W1864:W1866)-W1866</f>
        <v>0</v>
      </c>
      <c r="X1863" s="29" t="s">
        <v>17</v>
      </c>
      <c r="Y1863" s="28"/>
      <c r="Z1863" s="30">
        <f>SUM(Z1864:Z1866)-Z1866</f>
        <v>0</v>
      </c>
      <c r="AA1863" s="29" t="s">
        <v>17</v>
      </c>
      <c r="AB1863" s="28"/>
      <c r="AC1863" s="12"/>
      <c r="AD1863" s="13"/>
      <c r="AE1863" s="12"/>
      <c r="AF1863" s="11"/>
      <c r="AG1863" s="11"/>
      <c r="AH1863" s="5" t="s">
        <v>0</v>
      </c>
      <c r="AI1863" s="4"/>
    </row>
    <row r="1864" spans="1:35" ht="15" customHeight="1" x14ac:dyDescent="0.25">
      <c r="A1864" s="221"/>
      <c r="B1864" s="417"/>
      <c r="C1864" s="274" t="s">
        <v>56</v>
      </c>
      <c r="D1864" s="275">
        <v>43701</v>
      </c>
      <c r="E1864" s="276">
        <v>1.84</v>
      </c>
      <c r="F1864" s="277" t="s">
        <v>13</v>
      </c>
      <c r="G1864" s="227"/>
      <c r="H1864" s="227"/>
      <c r="I1864" s="227"/>
      <c r="J1864" s="227"/>
      <c r="K1864" s="415" t="s">
        <v>58</v>
      </c>
      <c r="L1864" s="26"/>
      <c r="M1864" s="25"/>
      <c r="N1864" s="23" t="str">
        <f>IF(O1864="?","?","")</f>
        <v/>
      </c>
      <c r="O1864" s="23" t="str">
        <f>IF(AND(P1864="",Q1864&gt;0),"?",IF(P1864="","◄",IF(Q1864&gt;=1,"►","")))</f>
        <v>◄</v>
      </c>
      <c r="P1864" s="24"/>
      <c r="Q1864" s="21"/>
      <c r="R1864" s="23" t="str">
        <f>IF(S1864="?","?","")</f>
        <v/>
      </c>
      <c r="S1864" s="23" t="str">
        <f>IF(AND(T1864="",U1864&gt;0),"?",IF(T1864="","◄",IF(U1864&gt;=1,"►","")))</f>
        <v>◄</v>
      </c>
      <c r="T1864" s="22"/>
      <c r="U1864" s="21"/>
      <c r="V1864" s="20"/>
      <c r="W1864" s="19"/>
      <c r="X1864" s="18">
        <f>(P1864*W1864)</f>
        <v>0</v>
      </c>
      <c r="Y1864" s="17">
        <f>(Q1864*X1864)</f>
        <v>0</v>
      </c>
      <c r="Z1864" s="16"/>
      <c r="AA1864" s="15">
        <f>(T1864*Z1864)</f>
        <v>0</v>
      </c>
      <c r="AB1864" s="14">
        <f>(U1864*AA1864)</f>
        <v>0</v>
      </c>
      <c r="AC1864" s="12"/>
      <c r="AD1864" s="13"/>
      <c r="AE1864" s="12"/>
      <c r="AF1864" s="11"/>
      <c r="AG1864" s="11"/>
      <c r="AH1864" s="5" t="s">
        <v>0</v>
      </c>
      <c r="AI1864" s="4"/>
    </row>
    <row r="1865" spans="1:35" ht="15" customHeight="1" thickBot="1" x14ac:dyDescent="0.3">
      <c r="A1865" s="221"/>
      <c r="B1865" s="252" t="s">
        <v>57</v>
      </c>
      <c r="C1865" s="242" t="s">
        <v>56</v>
      </c>
      <c r="D1865" s="275">
        <v>43701</v>
      </c>
      <c r="E1865" s="276">
        <v>18.400000000000002</v>
      </c>
      <c r="F1865" s="277" t="s">
        <v>13</v>
      </c>
      <c r="G1865" s="227"/>
      <c r="H1865" s="227"/>
      <c r="I1865" s="227"/>
      <c r="J1865" s="227"/>
      <c r="K1865" s="414" t="s">
        <v>55</v>
      </c>
      <c r="L1865" s="26"/>
      <c r="M1865" s="25"/>
      <c r="N1865" s="23" t="str">
        <f>IF(O1865="?","?","")</f>
        <v/>
      </c>
      <c r="O1865" s="23" t="str">
        <f>IF(AND(P1865="",Q1865&gt;0),"?",IF(P1865="","◄",IF(Q1865&gt;=1,"►","")))</f>
        <v>◄</v>
      </c>
      <c r="P1865" s="24"/>
      <c r="Q1865" s="21"/>
      <c r="R1865" s="23" t="str">
        <f>IF(S1865="?","?","")</f>
        <v/>
      </c>
      <c r="S1865" s="23" t="str">
        <f>IF(AND(T1865="",U1865&gt;0),"?",IF(T1865="","◄",IF(U1865&gt;=1,"►","")))</f>
        <v>◄</v>
      </c>
      <c r="T1865" s="22"/>
      <c r="U1865" s="21"/>
      <c r="V1865" s="20"/>
      <c r="W1865" s="19"/>
      <c r="X1865" s="18">
        <f>(P1865*W1865)</f>
        <v>0</v>
      </c>
      <c r="Y1865" s="17">
        <f>(Q1865*X1865)</f>
        <v>0</v>
      </c>
      <c r="Z1865" s="16"/>
      <c r="AA1865" s="15">
        <f>(T1865*Z1865)</f>
        <v>0</v>
      </c>
      <c r="AB1865" s="14">
        <f>(U1865*AA1865)</f>
        <v>0</v>
      </c>
      <c r="AC1865" s="12"/>
      <c r="AD1865" s="13"/>
      <c r="AE1865" s="12"/>
      <c r="AF1865" s="11"/>
      <c r="AG1865" s="11"/>
      <c r="AH1865" s="5" t="s">
        <v>0</v>
      </c>
      <c r="AI1865" s="4"/>
    </row>
    <row r="1866" spans="1:35" ht="15" customHeight="1" thickTop="1" thickBot="1" x14ac:dyDescent="0.25">
      <c r="A1866" s="214">
        <f>ROWS(A1867:A1874)-1</f>
        <v>7</v>
      </c>
      <c r="B1866" s="336" t="s">
        <v>54</v>
      </c>
      <c r="C1866" s="418"/>
      <c r="D1866" s="418"/>
      <c r="E1866" s="418"/>
      <c r="F1866" s="418"/>
      <c r="G1866" s="418"/>
      <c r="H1866" s="418"/>
      <c r="I1866" s="418"/>
      <c r="J1866" s="418"/>
      <c r="K1866" s="418"/>
      <c r="L1866" s="6">
        <v>43757</v>
      </c>
      <c r="M1866" s="34" t="s">
        <v>53</v>
      </c>
      <c r="N1866" s="23"/>
      <c r="O1866" s="33" t="str">
        <f>IF(COUNTIF(N1867:N1874,"?")&gt;0,"?",IF(AND(P1866="◄",Q1866="►"),"◄►",IF(P1866="◄","◄",IF(Q1866="►","►",""))))</f>
        <v>◄</v>
      </c>
      <c r="P1866" s="32" t="str">
        <f>IF(SUM(P1867:P1874)+1=ROWS(P1867:P1874)-COUNTIF(P1867:P1874,"-"),"","◄")</f>
        <v>◄</v>
      </c>
      <c r="Q1866" s="31" t="str">
        <f>IF(SUM(Q1867:Q1874)&gt;0,"►","")</f>
        <v/>
      </c>
      <c r="R1866" s="23"/>
      <c r="S1866" s="33" t="str">
        <f>IF(COUNTIF(R1867:R1874,"?")&gt;0,"?",IF(AND(T1866="◄",U1866="►"),"◄►",IF(T1866="◄","◄",IF(U1866="►","►",""))))</f>
        <v>◄</v>
      </c>
      <c r="T1866" s="32" t="str">
        <f>IF(SUM(T1867:T1874)+1=ROWS(T1867:T1874)-COUNTIF(T1867:T1874,"-"),"","◄")</f>
        <v>◄</v>
      </c>
      <c r="U1866" s="31" t="str">
        <f>IF(SUM(U1867:U1874)&gt;0,"►","")</f>
        <v/>
      </c>
      <c r="V1866" s="10">
        <f>ROWS(V1867:V1874)-1</f>
        <v>7</v>
      </c>
      <c r="W1866" s="30">
        <f>SUM(W1867:W1874)-W1874</f>
        <v>0</v>
      </c>
      <c r="X1866" s="29" t="s">
        <v>17</v>
      </c>
      <c r="Y1866" s="28"/>
      <c r="Z1866" s="30">
        <f>SUM(Z1867:Z1874)-Z1874</f>
        <v>0</v>
      </c>
      <c r="AA1866" s="29" t="s">
        <v>17</v>
      </c>
      <c r="AB1866" s="28"/>
      <c r="AC1866" s="43" t="str">
        <f>IF(AD1866="◄","◄",IF(AD1866="ok","►",""))</f>
        <v>◄</v>
      </c>
      <c r="AD1866" s="42" t="str">
        <f>IF(AD1867&gt;0,"OK","◄")</f>
        <v>◄</v>
      </c>
      <c r="AE1866" s="41" t="str">
        <f>IF(AND(AF1866="◄",AG1866="►"),"◄?►",IF(AF1866="◄","◄",IF(AG1866="►","►","")))</f>
        <v>◄</v>
      </c>
      <c r="AF1866" s="32" t="str">
        <f>IF(AF1867&gt;0,"","◄")</f>
        <v>◄</v>
      </c>
      <c r="AG1866" s="31" t="str">
        <f>IF(AG1867&gt;0,"►","")</f>
        <v/>
      </c>
      <c r="AH1866" s="5" t="s">
        <v>0</v>
      </c>
      <c r="AI1866" s="4"/>
    </row>
    <row r="1867" spans="1:35" ht="15" customHeight="1" x14ac:dyDescent="0.25">
      <c r="A1867" s="221"/>
      <c r="B1867" s="417"/>
      <c r="C1867" s="274" t="s">
        <v>52</v>
      </c>
      <c r="D1867" s="275">
        <v>43757</v>
      </c>
      <c r="E1867" s="276">
        <v>1.62</v>
      </c>
      <c r="F1867" s="277" t="s">
        <v>27</v>
      </c>
      <c r="G1867" s="227"/>
      <c r="H1867" s="227"/>
      <c r="I1867" s="227"/>
      <c r="J1867" s="227"/>
      <c r="K1867" s="415" t="s">
        <v>51</v>
      </c>
      <c r="L1867" s="26"/>
      <c r="M1867" s="25"/>
      <c r="N1867" s="23" t="str">
        <f t="shared" ref="N1867:N1873" si="1038">IF(O1867="?","?","")</f>
        <v/>
      </c>
      <c r="O1867" s="23" t="str">
        <f t="shared" ref="O1867:O1873" si="1039">IF(AND(P1867="",Q1867&gt;0),"?",IF(P1867="","◄",IF(Q1867&gt;=1,"►","")))</f>
        <v>◄</v>
      </c>
      <c r="P1867" s="24"/>
      <c r="Q1867" s="21"/>
      <c r="R1867" s="23" t="str">
        <f t="shared" ref="R1867:R1873" si="1040">IF(S1867="?","?","")</f>
        <v/>
      </c>
      <c r="S1867" s="23" t="str">
        <f t="shared" ref="S1867:S1873" si="1041">IF(AND(T1867="",U1867&gt;0),"?",IF(T1867="","◄",IF(U1867&gt;=1,"►","")))</f>
        <v>◄</v>
      </c>
      <c r="T1867" s="22"/>
      <c r="U1867" s="21"/>
      <c r="V1867" s="20"/>
      <c r="W1867" s="19"/>
      <c r="X1867" s="18">
        <f t="shared" ref="X1867:Y1873" si="1042">(P1867*W1867)</f>
        <v>0</v>
      </c>
      <c r="Y1867" s="17">
        <f t="shared" si="1042"/>
        <v>0</v>
      </c>
      <c r="Z1867" s="16"/>
      <c r="AA1867" s="15">
        <f t="shared" ref="AA1867:AB1873" si="1043">(T1867*Z1867)</f>
        <v>0</v>
      </c>
      <c r="AB1867" s="14">
        <f t="shared" si="1043"/>
        <v>0</v>
      </c>
      <c r="AC1867" s="39" t="str">
        <f>IF(AD1867&gt;0,"ok","◄")</f>
        <v>◄</v>
      </c>
      <c r="AD1867" s="40"/>
      <c r="AE1867" s="39" t="str">
        <f>IF(AND(AF1867="",AG1867&gt;0),"?",IF(AF1867="","◄",IF(AG1867&gt;=1,"►","")))</f>
        <v>◄</v>
      </c>
      <c r="AF1867" s="38"/>
      <c r="AG1867" s="37"/>
      <c r="AH1867" s="5" t="s">
        <v>0</v>
      </c>
      <c r="AI1867" s="4"/>
    </row>
    <row r="1868" spans="1:35" ht="15" customHeight="1" x14ac:dyDescent="0.25">
      <c r="A1868" s="221"/>
      <c r="B1868" s="417"/>
      <c r="C1868" s="274">
        <v>4885</v>
      </c>
      <c r="D1868" s="275">
        <v>43757</v>
      </c>
      <c r="E1868" s="276">
        <v>1.62</v>
      </c>
      <c r="F1868" s="277" t="s">
        <v>27</v>
      </c>
      <c r="G1868" s="227"/>
      <c r="H1868" s="227"/>
      <c r="I1868" s="227"/>
      <c r="J1868" s="227"/>
      <c r="K1868" s="415" t="s">
        <v>50</v>
      </c>
      <c r="L1868" s="26"/>
      <c r="M1868" s="25"/>
      <c r="N1868" s="23" t="str">
        <f t="shared" si="1038"/>
        <v/>
      </c>
      <c r="O1868" s="23" t="str">
        <f t="shared" si="1039"/>
        <v>◄</v>
      </c>
      <c r="P1868" s="24"/>
      <c r="Q1868" s="21"/>
      <c r="R1868" s="23" t="str">
        <f t="shared" si="1040"/>
        <v/>
      </c>
      <c r="S1868" s="23" t="str">
        <f t="shared" si="1041"/>
        <v>◄</v>
      </c>
      <c r="T1868" s="22"/>
      <c r="U1868" s="21"/>
      <c r="V1868" s="20"/>
      <c r="W1868" s="19"/>
      <c r="X1868" s="18">
        <f t="shared" si="1042"/>
        <v>0</v>
      </c>
      <c r="Y1868" s="17">
        <f t="shared" si="1042"/>
        <v>0</v>
      </c>
      <c r="Z1868" s="16"/>
      <c r="AA1868" s="15">
        <f t="shared" si="1043"/>
        <v>0</v>
      </c>
      <c r="AB1868" s="14">
        <f t="shared" si="1043"/>
        <v>0</v>
      </c>
      <c r="AC1868" s="12"/>
      <c r="AD1868" s="13"/>
      <c r="AE1868" s="12"/>
      <c r="AF1868" s="149" t="str">
        <f>LEFT(M1866,17)</f>
        <v>▬ Philanews Nr. 4</v>
      </c>
      <c r="AG1868" s="150"/>
      <c r="AH1868" s="5" t="s">
        <v>0</v>
      </c>
      <c r="AI1868" s="4"/>
    </row>
    <row r="1869" spans="1:35" ht="15" customHeight="1" x14ac:dyDescent="0.25">
      <c r="A1869" s="221"/>
      <c r="B1869" s="417"/>
      <c r="C1869" s="274">
        <v>4886</v>
      </c>
      <c r="D1869" s="275">
        <v>43757</v>
      </c>
      <c r="E1869" s="276">
        <v>1.62</v>
      </c>
      <c r="F1869" s="277" t="s">
        <v>27</v>
      </c>
      <c r="G1869" s="227"/>
      <c r="H1869" s="227"/>
      <c r="I1869" s="227"/>
      <c r="J1869" s="227"/>
      <c r="K1869" s="415" t="s">
        <v>49</v>
      </c>
      <c r="L1869" s="26"/>
      <c r="M1869" s="25"/>
      <c r="N1869" s="23" t="str">
        <f t="shared" si="1038"/>
        <v/>
      </c>
      <c r="O1869" s="23" t="str">
        <f t="shared" si="1039"/>
        <v>◄</v>
      </c>
      <c r="P1869" s="24"/>
      <c r="Q1869" s="21"/>
      <c r="R1869" s="23" t="str">
        <f t="shared" si="1040"/>
        <v/>
      </c>
      <c r="S1869" s="23" t="str">
        <f t="shared" si="1041"/>
        <v>◄</v>
      </c>
      <c r="T1869" s="22"/>
      <c r="U1869" s="21"/>
      <c r="V1869" s="20"/>
      <c r="W1869" s="19"/>
      <c r="X1869" s="18">
        <f t="shared" si="1042"/>
        <v>0</v>
      </c>
      <c r="Y1869" s="17">
        <f t="shared" si="1042"/>
        <v>0</v>
      </c>
      <c r="Z1869" s="16"/>
      <c r="AA1869" s="15">
        <f t="shared" si="1043"/>
        <v>0</v>
      </c>
      <c r="AB1869" s="14">
        <f t="shared" si="1043"/>
        <v>0</v>
      </c>
      <c r="AC1869" s="12"/>
      <c r="AD1869" s="13"/>
      <c r="AE1869" s="12"/>
      <c r="AF1869" s="151"/>
      <c r="AG1869" s="152"/>
      <c r="AH1869" s="5" t="s">
        <v>0</v>
      </c>
      <c r="AI1869" s="4"/>
    </row>
    <row r="1870" spans="1:35" ht="15" customHeight="1" x14ac:dyDescent="0.25">
      <c r="A1870" s="221"/>
      <c r="B1870" s="417"/>
      <c r="C1870" s="274">
        <v>4887</v>
      </c>
      <c r="D1870" s="275">
        <v>43757</v>
      </c>
      <c r="E1870" s="276">
        <v>1.62</v>
      </c>
      <c r="F1870" s="277" t="s">
        <v>27</v>
      </c>
      <c r="G1870" s="227"/>
      <c r="H1870" s="227"/>
      <c r="I1870" s="227"/>
      <c r="J1870" s="227"/>
      <c r="K1870" s="415" t="s">
        <v>48</v>
      </c>
      <c r="L1870" s="26"/>
      <c r="M1870" s="25"/>
      <c r="N1870" s="23" t="str">
        <f t="shared" si="1038"/>
        <v/>
      </c>
      <c r="O1870" s="23" t="str">
        <f t="shared" si="1039"/>
        <v>◄</v>
      </c>
      <c r="P1870" s="24"/>
      <c r="Q1870" s="21"/>
      <c r="R1870" s="23" t="str">
        <f t="shared" si="1040"/>
        <v/>
      </c>
      <c r="S1870" s="23" t="str">
        <f t="shared" si="1041"/>
        <v>◄</v>
      </c>
      <c r="T1870" s="22"/>
      <c r="U1870" s="21"/>
      <c r="V1870" s="20"/>
      <c r="W1870" s="19"/>
      <c r="X1870" s="18">
        <f t="shared" si="1042"/>
        <v>0</v>
      </c>
      <c r="Y1870" s="17">
        <f t="shared" si="1042"/>
        <v>0</v>
      </c>
      <c r="Z1870" s="16"/>
      <c r="AA1870" s="15">
        <f t="shared" si="1043"/>
        <v>0</v>
      </c>
      <c r="AB1870" s="14">
        <f t="shared" si="1043"/>
        <v>0</v>
      </c>
      <c r="AC1870" s="12"/>
      <c r="AD1870" s="13"/>
      <c r="AE1870" s="12"/>
      <c r="AF1870" s="36" t="s">
        <v>47</v>
      </c>
      <c r="AG1870" s="35">
        <f>D1867</f>
        <v>43757</v>
      </c>
      <c r="AH1870" s="5" t="s">
        <v>0</v>
      </c>
      <c r="AI1870" s="4"/>
    </row>
    <row r="1871" spans="1:35" ht="15" customHeight="1" x14ac:dyDescent="0.25">
      <c r="A1871" s="221"/>
      <c r="B1871" s="417"/>
      <c r="C1871" s="274">
        <v>4888</v>
      </c>
      <c r="D1871" s="275">
        <v>43757</v>
      </c>
      <c r="E1871" s="276">
        <v>1.62</v>
      </c>
      <c r="F1871" s="277" t="s">
        <v>27</v>
      </c>
      <c r="G1871" s="227"/>
      <c r="H1871" s="227"/>
      <c r="I1871" s="227"/>
      <c r="J1871" s="227"/>
      <c r="K1871" s="415" t="s">
        <v>46</v>
      </c>
      <c r="L1871" s="26"/>
      <c r="M1871" s="25"/>
      <c r="N1871" s="23" t="str">
        <f t="shared" si="1038"/>
        <v/>
      </c>
      <c r="O1871" s="23" t="str">
        <f t="shared" si="1039"/>
        <v>◄</v>
      </c>
      <c r="P1871" s="24"/>
      <c r="Q1871" s="21"/>
      <c r="R1871" s="23" t="str">
        <f t="shared" si="1040"/>
        <v/>
      </c>
      <c r="S1871" s="23" t="str">
        <f t="shared" si="1041"/>
        <v>◄</v>
      </c>
      <c r="T1871" s="22"/>
      <c r="U1871" s="21"/>
      <c r="V1871" s="20"/>
      <c r="W1871" s="19"/>
      <c r="X1871" s="18">
        <f t="shared" si="1042"/>
        <v>0</v>
      </c>
      <c r="Y1871" s="17">
        <f t="shared" si="1042"/>
        <v>0</v>
      </c>
      <c r="Z1871" s="16"/>
      <c r="AA1871" s="15">
        <f t="shared" si="1043"/>
        <v>0</v>
      </c>
      <c r="AB1871" s="14">
        <f t="shared" si="1043"/>
        <v>0</v>
      </c>
      <c r="AC1871" s="12"/>
      <c r="AD1871" s="13"/>
      <c r="AE1871" s="12"/>
      <c r="AF1871" s="11"/>
      <c r="AG1871" s="11"/>
      <c r="AH1871" s="5" t="s">
        <v>0</v>
      </c>
      <c r="AI1871" s="4"/>
    </row>
    <row r="1872" spans="1:35" ht="15" customHeight="1" x14ac:dyDescent="0.25">
      <c r="A1872" s="221"/>
      <c r="B1872" s="405"/>
      <c r="C1872" s="281" t="s">
        <v>45</v>
      </c>
      <c r="D1872" s="275">
        <v>43540</v>
      </c>
      <c r="E1872" s="276">
        <v>4.8600000000000003</v>
      </c>
      <c r="F1872" s="277" t="s">
        <v>27</v>
      </c>
      <c r="G1872" s="227"/>
      <c r="H1872" s="274">
        <v>4885</v>
      </c>
      <c r="I1872" s="289">
        <v>4886</v>
      </c>
      <c r="J1872" s="274">
        <v>4887</v>
      </c>
      <c r="K1872" s="412" t="s">
        <v>44</v>
      </c>
      <c r="L1872" s="26"/>
      <c r="M1872" s="25"/>
      <c r="N1872" s="23" t="str">
        <f t="shared" si="1038"/>
        <v/>
      </c>
      <c r="O1872" s="23" t="str">
        <f t="shared" si="1039"/>
        <v>◄</v>
      </c>
      <c r="P1872" s="24"/>
      <c r="Q1872" s="21"/>
      <c r="R1872" s="23" t="str">
        <f t="shared" si="1040"/>
        <v/>
      </c>
      <c r="S1872" s="23" t="str">
        <f t="shared" si="1041"/>
        <v>◄</v>
      </c>
      <c r="T1872" s="22"/>
      <c r="U1872" s="21"/>
      <c r="V1872" s="20"/>
      <c r="W1872" s="19"/>
      <c r="X1872" s="18">
        <f t="shared" si="1042"/>
        <v>0</v>
      </c>
      <c r="Y1872" s="17">
        <f t="shared" si="1042"/>
        <v>0</v>
      </c>
      <c r="Z1872" s="16"/>
      <c r="AA1872" s="15">
        <f t="shared" si="1043"/>
        <v>0</v>
      </c>
      <c r="AB1872" s="14">
        <f t="shared" si="1043"/>
        <v>0</v>
      </c>
      <c r="AC1872" s="12"/>
      <c r="AD1872" s="13"/>
      <c r="AE1872" s="12"/>
      <c r="AF1872" s="11"/>
      <c r="AG1872" s="11"/>
      <c r="AH1872" s="5" t="s">
        <v>0</v>
      </c>
      <c r="AI1872" s="4"/>
    </row>
    <row r="1873" spans="1:35" ht="30" customHeight="1" thickBot="1" x14ac:dyDescent="0.3">
      <c r="A1873" s="221"/>
      <c r="B1873" s="232" t="s">
        <v>43</v>
      </c>
      <c r="C1873" s="274"/>
      <c r="D1873" s="275">
        <v>43757</v>
      </c>
      <c r="E1873" s="276">
        <v>8.1000000000000014</v>
      </c>
      <c r="F1873" s="277" t="s">
        <v>27</v>
      </c>
      <c r="G1873" s="227"/>
      <c r="H1873" s="227"/>
      <c r="I1873" s="227"/>
      <c r="J1873" s="227"/>
      <c r="K1873" s="419" t="s">
        <v>42</v>
      </c>
      <c r="L1873" s="26"/>
      <c r="M1873" s="25"/>
      <c r="N1873" s="23" t="str">
        <f t="shared" si="1038"/>
        <v/>
      </c>
      <c r="O1873" s="23" t="str">
        <f t="shared" si="1039"/>
        <v>◄</v>
      </c>
      <c r="P1873" s="24"/>
      <c r="Q1873" s="21"/>
      <c r="R1873" s="23" t="str">
        <f t="shared" si="1040"/>
        <v/>
      </c>
      <c r="S1873" s="23" t="str">
        <f t="shared" si="1041"/>
        <v>◄</v>
      </c>
      <c r="T1873" s="22"/>
      <c r="U1873" s="21"/>
      <c r="V1873" s="20"/>
      <c r="W1873" s="19"/>
      <c r="X1873" s="18">
        <f t="shared" si="1042"/>
        <v>0</v>
      </c>
      <c r="Y1873" s="17">
        <f t="shared" si="1042"/>
        <v>0</v>
      </c>
      <c r="Z1873" s="16"/>
      <c r="AA1873" s="15">
        <f t="shared" si="1043"/>
        <v>0</v>
      </c>
      <c r="AB1873" s="14">
        <f t="shared" si="1043"/>
        <v>0</v>
      </c>
      <c r="AC1873" s="12"/>
      <c r="AD1873" s="13"/>
      <c r="AE1873" s="12"/>
      <c r="AF1873" s="11"/>
      <c r="AG1873" s="11"/>
      <c r="AH1873" s="5" t="s">
        <v>0</v>
      </c>
      <c r="AI1873" s="4"/>
    </row>
    <row r="1874" spans="1:35" ht="15" customHeight="1" thickTop="1" thickBot="1" x14ac:dyDescent="0.25">
      <c r="A1874" s="214">
        <f>ROWS(A1875:A1884)-1</f>
        <v>9</v>
      </c>
      <c r="B1874" s="334" t="s">
        <v>41</v>
      </c>
      <c r="C1874" s="334"/>
      <c r="D1874" s="334"/>
      <c r="E1874" s="334"/>
      <c r="F1874" s="335"/>
      <c r="G1874" s="334"/>
      <c r="H1874" s="334"/>
      <c r="I1874" s="334"/>
      <c r="J1874" s="334"/>
      <c r="K1874" s="333"/>
      <c r="L1874" s="6">
        <v>43757</v>
      </c>
      <c r="M1874" s="34" t="s">
        <v>40</v>
      </c>
      <c r="N1874" s="23"/>
      <c r="O1874" s="33" t="str">
        <f>IF(COUNTIF(N1875:N1884,"?")&gt;0,"?",IF(AND(P1874="◄",Q1874="►"),"◄►",IF(P1874="◄","◄",IF(Q1874="►","►",""))))</f>
        <v>◄</v>
      </c>
      <c r="P1874" s="32" t="str">
        <f>IF(SUM(P1875:P1884)+1=ROWS(P1875:P1884)-COUNTIF(P1875:P1884,"-"),"","◄")</f>
        <v>◄</v>
      </c>
      <c r="Q1874" s="31" t="str">
        <f>IF(SUM(Q1875:Q1884)&gt;0,"►","")</f>
        <v/>
      </c>
      <c r="R1874" s="23"/>
      <c r="S1874" s="33" t="str">
        <f>IF(COUNTIF(R1875:R1884,"?")&gt;0,"?",IF(AND(T1874="◄",U1874="►"),"◄►",IF(T1874="◄","◄",IF(U1874="►","►",""))))</f>
        <v>◄</v>
      </c>
      <c r="T1874" s="32" t="str">
        <f>IF(SUM(T1875:T1884)+1=ROWS(T1875:T1884)-COUNTIF(T1875:T1884,"-"),"","◄")</f>
        <v>◄</v>
      </c>
      <c r="U1874" s="31" t="str">
        <f>IF(SUM(U1875:U1884)&gt;0,"►","")</f>
        <v/>
      </c>
      <c r="V1874" s="10">
        <f>ROWS(V1875:V1884)-1</f>
        <v>9</v>
      </c>
      <c r="W1874" s="30">
        <f>SUM(W1875:W1884)-W1884</f>
        <v>0</v>
      </c>
      <c r="X1874" s="29" t="s">
        <v>17</v>
      </c>
      <c r="Y1874" s="28"/>
      <c r="Z1874" s="30">
        <f>SUM(Z1875:Z1884)-Z1884</f>
        <v>0</v>
      </c>
      <c r="AA1874" s="29" t="s">
        <v>17</v>
      </c>
      <c r="AB1874" s="28"/>
      <c r="AC1874" s="12"/>
      <c r="AD1874" s="13"/>
      <c r="AE1874" s="12"/>
      <c r="AF1874" s="11"/>
      <c r="AG1874" s="11"/>
      <c r="AH1874" s="5" t="s">
        <v>0</v>
      </c>
      <c r="AI1874" s="4"/>
    </row>
    <row r="1875" spans="1:35" ht="28.8" customHeight="1" x14ac:dyDescent="0.25">
      <c r="A1875" s="221"/>
      <c r="B1875" s="417"/>
      <c r="C1875" s="274" t="s">
        <v>39</v>
      </c>
      <c r="D1875" s="275">
        <v>43757</v>
      </c>
      <c r="E1875" s="276">
        <v>1.62</v>
      </c>
      <c r="F1875" s="277" t="s">
        <v>27</v>
      </c>
      <c r="G1875" s="227"/>
      <c r="H1875" s="227"/>
      <c r="I1875" s="227"/>
      <c r="J1875" s="227"/>
      <c r="K1875" s="420" t="s">
        <v>38</v>
      </c>
      <c r="L1875" s="26"/>
      <c r="M1875" s="25"/>
      <c r="N1875" s="23" t="str">
        <f t="shared" ref="N1875:N1883" si="1044">IF(O1875="?","?","")</f>
        <v/>
      </c>
      <c r="O1875" s="23" t="str">
        <f t="shared" ref="O1875:O1883" si="1045">IF(AND(P1875="",Q1875&gt;0),"?",IF(P1875="","◄",IF(Q1875&gt;=1,"►","")))</f>
        <v>◄</v>
      </c>
      <c r="P1875" s="24"/>
      <c r="Q1875" s="21"/>
      <c r="R1875" s="23" t="str">
        <f t="shared" ref="R1875:R1883" si="1046">IF(S1875="?","?","")</f>
        <v/>
      </c>
      <c r="S1875" s="23" t="str">
        <f t="shared" ref="S1875:S1883" si="1047">IF(AND(T1875="",U1875&gt;0),"?",IF(T1875="","◄",IF(U1875&gt;=1,"►","")))</f>
        <v>◄</v>
      </c>
      <c r="T1875" s="22"/>
      <c r="U1875" s="21"/>
      <c r="V1875" s="20"/>
      <c r="W1875" s="19"/>
      <c r="X1875" s="18">
        <f t="shared" ref="X1875:X1883" si="1048">(P1875*W1875)</f>
        <v>0</v>
      </c>
      <c r="Y1875" s="17">
        <f t="shared" ref="Y1875:Y1883" si="1049">(Q1875*X1875)</f>
        <v>0</v>
      </c>
      <c r="Z1875" s="16"/>
      <c r="AA1875" s="15">
        <f t="shared" ref="AA1875:AA1883" si="1050">(T1875*Z1875)</f>
        <v>0</v>
      </c>
      <c r="AB1875" s="14">
        <f t="shared" ref="AB1875:AB1883" si="1051">(U1875*AA1875)</f>
        <v>0</v>
      </c>
      <c r="AC1875" s="12"/>
      <c r="AD1875" s="13"/>
      <c r="AE1875" s="12"/>
      <c r="AF1875" s="11"/>
      <c r="AG1875" s="11"/>
      <c r="AH1875" s="5" t="s">
        <v>0</v>
      </c>
      <c r="AI1875" s="4"/>
    </row>
    <row r="1876" spans="1:35" ht="28.8" customHeight="1" x14ac:dyDescent="0.25">
      <c r="A1876" s="221"/>
      <c r="B1876" s="417"/>
      <c r="C1876" s="274">
        <v>4890</v>
      </c>
      <c r="D1876" s="275">
        <v>43757</v>
      </c>
      <c r="E1876" s="276">
        <v>1.62</v>
      </c>
      <c r="F1876" s="277" t="s">
        <v>27</v>
      </c>
      <c r="G1876" s="227"/>
      <c r="H1876" s="227"/>
      <c r="I1876" s="227"/>
      <c r="J1876" s="227"/>
      <c r="K1876" s="420" t="s">
        <v>37</v>
      </c>
      <c r="L1876" s="26"/>
      <c r="M1876" s="25"/>
      <c r="N1876" s="23" t="str">
        <f t="shared" si="1044"/>
        <v/>
      </c>
      <c r="O1876" s="23" t="str">
        <f t="shared" si="1045"/>
        <v>◄</v>
      </c>
      <c r="P1876" s="24"/>
      <c r="Q1876" s="21"/>
      <c r="R1876" s="23" t="str">
        <f t="shared" si="1046"/>
        <v/>
      </c>
      <c r="S1876" s="23" t="str">
        <f t="shared" si="1047"/>
        <v>◄</v>
      </c>
      <c r="T1876" s="22"/>
      <c r="U1876" s="21"/>
      <c r="V1876" s="20"/>
      <c r="W1876" s="19"/>
      <c r="X1876" s="18">
        <f t="shared" si="1048"/>
        <v>0</v>
      </c>
      <c r="Y1876" s="17">
        <f t="shared" si="1049"/>
        <v>0</v>
      </c>
      <c r="Z1876" s="16"/>
      <c r="AA1876" s="15">
        <f t="shared" si="1050"/>
        <v>0</v>
      </c>
      <c r="AB1876" s="14">
        <f t="shared" si="1051"/>
        <v>0</v>
      </c>
      <c r="AC1876" s="12"/>
      <c r="AD1876" s="13"/>
      <c r="AE1876" s="12"/>
      <c r="AF1876" s="11"/>
      <c r="AG1876" s="11"/>
      <c r="AH1876" s="5" t="s">
        <v>0</v>
      </c>
      <c r="AI1876" s="4"/>
    </row>
    <row r="1877" spans="1:35" ht="13.2" customHeight="1" x14ac:dyDescent="0.25">
      <c r="A1877" s="221"/>
      <c r="B1877" s="417"/>
      <c r="C1877" s="274">
        <v>4891</v>
      </c>
      <c r="D1877" s="275">
        <v>43757</v>
      </c>
      <c r="E1877" s="276">
        <v>1.62</v>
      </c>
      <c r="F1877" s="277" t="s">
        <v>27</v>
      </c>
      <c r="G1877" s="227"/>
      <c r="H1877" s="227"/>
      <c r="I1877" s="227"/>
      <c r="J1877" s="227"/>
      <c r="K1877" s="415" t="s">
        <v>36</v>
      </c>
      <c r="L1877" s="26"/>
      <c r="M1877" s="25"/>
      <c r="N1877" s="23" t="str">
        <f t="shared" si="1044"/>
        <v/>
      </c>
      <c r="O1877" s="23" t="str">
        <f t="shared" si="1045"/>
        <v>◄</v>
      </c>
      <c r="P1877" s="24"/>
      <c r="Q1877" s="21"/>
      <c r="R1877" s="23" t="str">
        <f t="shared" si="1046"/>
        <v/>
      </c>
      <c r="S1877" s="23" t="str">
        <f t="shared" si="1047"/>
        <v>◄</v>
      </c>
      <c r="T1877" s="22"/>
      <c r="U1877" s="21"/>
      <c r="V1877" s="20"/>
      <c r="W1877" s="19"/>
      <c r="X1877" s="18">
        <f t="shared" si="1048"/>
        <v>0</v>
      </c>
      <c r="Y1877" s="17">
        <f t="shared" si="1049"/>
        <v>0</v>
      </c>
      <c r="Z1877" s="16"/>
      <c r="AA1877" s="15">
        <f t="shared" si="1050"/>
        <v>0</v>
      </c>
      <c r="AB1877" s="14">
        <f t="shared" si="1051"/>
        <v>0</v>
      </c>
      <c r="AC1877" s="12"/>
      <c r="AD1877" s="13"/>
      <c r="AE1877" s="12"/>
      <c r="AF1877" s="11"/>
      <c r="AG1877" s="11"/>
      <c r="AH1877" s="5" t="s">
        <v>0</v>
      </c>
      <c r="AI1877" s="4"/>
    </row>
    <row r="1878" spans="1:35" ht="28.8" customHeight="1" x14ac:dyDescent="0.25">
      <c r="A1878" s="221"/>
      <c r="B1878" s="417"/>
      <c r="C1878" s="274">
        <v>4892</v>
      </c>
      <c r="D1878" s="275">
        <v>43757</v>
      </c>
      <c r="E1878" s="276">
        <v>1.62</v>
      </c>
      <c r="F1878" s="277" t="s">
        <v>27</v>
      </c>
      <c r="G1878" s="227"/>
      <c r="H1878" s="227"/>
      <c r="I1878" s="227"/>
      <c r="J1878" s="227"/>
      <c r="K1878" s="420" t="s">
        <v>35</v>
      </c>
      <c r="L1878" s="26"/>
      <c r="M1878" s="25"/>
      <c r="N1878" s="23" t="str">
        <f t="shared" si="1044"/>
        <v/>
      </c>
      <c r="O1878" s="23" t="str">
        <f t="shared" si="1045"/>
        <v>◄</v>
      </c>
      <c r="P1878" s="24"/>
      <c r="Q1878" s="21"/>
      <c r="R1878" s="23" t="str">
        <f t="shared" si="1046"/>
        <v/>
      </c>
      <c r="S1878" s="23" t="str">
        <f t="shared" si="1047"/>
        <v>◄</v>
      </c>
      <c r="T1878" s="22"/>
      <c r="U1878" s="21"/>
      <c r="V1878" s="20"/>
      <c r="W1878" s="19"/>
      <c r="X1878" s="18">
        <f t="shared" si="1048"/>
        <v>0</v>
      </c>
      <c r="Y1878" s="17">
        <f t="shared" si="1049"/>
        <v>0</v>
      </c>
      <c r="Z1878" s="16"/>
      <c r="AA1878" s="15">
        <f t="shared" si="1050"/>
        <v>0</v>
      </c>
      <c r="AB1878" s="14">
        <f t="shared" si="1051"/>
        <v>0</v>
      </c>
      <c r="AC1878" s="12"/>
      <c r="AD1878" s="13"/>
      <c r="AE1878" s="12"/>
      <c r="AF1878" s="11"/>
      <c r="AG1878" s="11"/>
      <c r="AH1878" s="5" t="s">
        <v>0</v>
      </c>
      <c r="AI1878" s="4"/>
    </row>
    <row r="1879" spans="1:35" ht="15" customHeight="1" x14ac:dyDescent="0.25">
      <c r="A1879" s="221"/>
      <c r="B1879" s="417"/>
      <c r="C1879" s="274">
        <v>4893</v>
      </c>
      <c r="D1879" s="275">
        <v>43757</v>
      </c>
      <c r="E1879" s="276">
        <v>1.62</v>
      </c>
      <c r="F1879" s="277" t="s">
        <v>27</v>
      </c>
      <c r="G1879" s="227"/>
      <c r="H1879" s="227"/>
      <c r="I1879" s="227"/>
      <c r="J1879" s="227"/>
      <c r="K1879" s="415" t="s">
        <v>34</v>
      </c>
      <c r="L1879" s="26"/>
      <c r="M1879" s="25"/>
      <c r="N1879" s="23" t="str">
        <f t="shared" si="1044"/>
        <v/>
      </c>
      <c r="O1879" s="23" t="str">
        <f t="shared" si="1045"/>
        <v>◄</v>
      </c>
      <c r="P1879" s="24"/>
      <c r="Q1879" s="21"/>
      <c r="R1879" s="23" t="str">
        <f t="shared" si="1046"/>
        <v/>
      </c>
      <c r="S1879" s="23" t="str">
        <f t="shared" si="1047"/>
        <v>◄</v>
      </c>
      <c r="T1879" s="22"/>
      <c r="U1879" s="21"/>
      <c r="V1879" s="20"/>
      <c r="W1879" s="19"/>
      <c r="X1879" s="18">
        <f t="shared" si="1048"/>
        <v>0</v>
      </c>
      <c r="Y1879" s="17">
        <f t="shared" si="1049"/>
        <v>0</v>
      </c>
      <c r="Z1879" s="16"/>
      <c r="AA1879" s="15">
        <f t="shared" si="1050"/>
        <v>0</v>
      </c>
      <c r="AB1879" s="14">
        <f t="shared" si="1051"/>
        <v>0</v>
      </c>
      <c r="AC1879" s="12"/>
      <c r="AD1879" s="13"/>
      <c r="AE1879" s="12"/>
      <c r="AF1879" s="11"/>
      <c r="AG1879" s="11"/>
      <c r="AH1879" s="5" t="s">
        <v>0</v>
      </c>
      <c r="AI1879" s="4"/>
    </row>
    <row r="1880" spans="1:35" ht="15" customHeight="1" x14ac:dyDescent="0.25">
      <c r="A1880" s="221"/>
      <c r="B1880" s="417"/>
      <c r="C1880" s="281" t="s">
        <v>33</v>
      </c>
      <c r="D1880" s="275">
        <v>43757</v>
      </c>
      <c r="E1880" s="276">
        <v>1.62</v>
      </c>
      <c r="F1880" s="277" t="s">
        <v>27</v>
      </c>
      <c r="G1880" s="227"/>
      <c r="H1880" s="227"/>
      <c r="I1880" s="227"/>
      <c r="J1880" s="274">
        <v>4890</v>
      </c>
      <c r="K1880" s="412" t="s">
        <v>32</v>
      </c>
      <c r="L1880" s="26"/>
      <c r="M1880" s="25"/>
      <c r="N1880" s="23" t="str">
        <f t="shared" si="1044"/>
        <v/>
      </c>
      <c r="O1880" s="23" t="str">
        <f t="shared" si="1045"/>
        <v>◄</v>
      </c>
      <c r="P1880" s="24"/>
      <c r="Q1880" s="21"/>
      <c r="R1880" s="23" t="str">
        <f t="shared" si="1046"/>
        <v/>
      </c>
      <c r="S1880" s="23" t="str">
        <f t="shared" si="1047"/>
        <v>◄</v>
      </c>
      <c r="T1880" s="22"/>
      <c r="U1880" s="21"/>
      <c r="V1880" s="20"/>
      <c r="W1880" s="19"/>
      <c r="X1880" s="18">
        <f t="shared" si="1048"/>
        <v>0</v>
      </c>
      <c r="Y1880" s="17">
        <f t="shared" si="1049"/>
        <v>0</v>
      </c>
      <c r="Z1880" s="16"/>
      <c r="AA1880" s="15">
        <f t="shared" si="1050"/>
        <v>0</v>
      </c>
      <c r="AB1880" s="14">
        <f t="shared" si="1051"/>
        <v>0</v>
      </c>
      <c r="AC1880" s="12"/>
      <c r="AD1880" s="13"/>
      <c r="AE1880" s="12"/>
      <c r="AF1880" s="11"/>
      <c r="AG1880" s="11"/>
      <c r="AH1880" s="5" t="s">
        <v>0</v>
      </c>
      <c r="AI1880" s="4"/>
    </row>
    <row r="1881" spans="1:35" ht="15" customHeight="1" x14ac:dyDescent="0.25">
      <c r="A1881" s="221"/>
      <c r="B1881" s="417"/>
      <c r="C1881" s="281" t="s">
        <v>31</v>
      </c>
      <c r="D1881" s="275">
        <v>43757</v>
      </c>
      <c r="E1881" s="276">
        <v>1.62</v>
      </c>
      <c r="F1881" s="277" t="s">
        <v>27</v>
      </c>
      <c r="G1881" s="227"/>
      <c r="H1881" s="227"/>
      <c r="I1881" s="227"/>
      <c r="J1881" s="274">
        <v>4892</v>
      </c>
      <c r="K1881" s="412" t="s">
        <v>29</v>
      </c>
      <c r="L1881" s="26"/>
      <c r="M1881" s="25"/>
      <c r="N1881" s="23" t="str">
        <f t="shared" si="1044"/>
        <v/>
      </c>
      <c r="O1881" s="23" t="str">
        <f t="shared" si="1045"/>
        <v>◄</v>
      </c>
      <c r="P1881" s="24"/>
      <c r="Q1881" s="21"/>
      <c r="R1881" s="23" t="str">
        <f t="shared" si="1046"/>
        <v/>
      </c>
      <c r="S1881" s="23" t="str">
        <f t="shared" si="1047"/>
        <v>◄</v>
      </c>
      <c r="T1881" s="22"/>
      <c r="U1881" s="21"/>
      <c r="V1881" s="20"/>
      <c r="W1881" s="19"/>
      <c r="X1881" s="18">
        <f t="shared" si="1048"/>
        <v>0</v>
      </c>
      <c r="Y1881" s="17">
        <f t="shared" si="1049"/>
        <v>0</v>
      </c>
      <c r="Z1881" s="16"/>
      <c r="AA1881" s="15">
        <f t="shared" si="1050"/>
        <v>0</v>
      </c>
      <c r="AB1881" s="14">
        <f t="shared" si="1051"/>
        <v>0</v>
      </c>
      <c r="AC1881" s="12"/>
      <c r="AD1881" s="13"/>
      <c r="AE1881" s="12"/>
      <c r="AF1881" s="11"/>
      <c r="AG1881" s="11"/>
      <c r="AH1881" s="5" t="s">
        <v>0</v>
      </c>
      <c r="AI1881" s="4"/>
    </row>
    <row r="1882" spans="1:35" ht="15" customHeight="1" x14ac:dyDescent="0.25">
      <c r="A1882" s="221"/>
      <c r="B1882" s="417"/>
      <c r="C1882" s="281" t="s">
        <v>30</v>
      </c>
      <c r="D1882" s="275">
        <v>43757</v>
      </c>
      <c r="E1882" s="276">
        <v>1.62</v>
      </c>
      <c r="F1882" s="277" t="s">
        <v>27</v>
      </c>
      <c r="G1882" s="227"/>
      <c r="H1882" s="227"/>
      <c r="I1882" s="227"/>
      <c r="J1882" s="274">
        <v>4893</v>
      </c>
      <c r="K1882" s="412" t="s">
        <v>29</v>
      </c>
      <c r="L1882" s="26"/>
      <c r="M1882" s="25"/>
      <c r="N1882" s="23" t="str">
        <f t="shared" si="1044"/>
        <v/>
      </c>
      <c r="O1882" s="23" t="str">
        <f t="shared" si="1045"/>
        <v>◄</v>
      </c>
      <c r="P1882" s="24"/>
      <c r="Q1882" s="21"/>
      <c r="R1882" s="23" t="str">
        <f t="shared" si="1046"/>
        <v/>
      </c>
      <c r="S1882" s="23" t="str">
        <f t="shared" si="1047"/>
        <v>◄</v>
      </c>
      <c r="T1882" s="22"/>
      <c r="U1882" s="21"/>
      <c r="V1882" s="20"/>
      <c r="W1882" s="19"/>
      <c r="X1882" s="18">
        <f t="shared" si="1048"/>
        <v>0</v>
      </c>
      <c r="Y1882" s="17">
        <f t="shared" si="1049"/>
        <v>0</v>
      </c>
      <c r="Z1882" s="16"/>
      <c r="AA1882" s="15">
        <f t="shared" si="1050"/>
        <v>0</v>
      </c>
      <c r="AB1882" s="14">
        <f t="shared" si="1051"/>
        <v>0</v>
      </c>
      <c r="AC1882" s="12"/>
      <c r="AD1882" s="13"/>
      <c r="AE1882" s="12"/>
      <c r="AF1882" s="11"/>
      <c r="AG1882" s="11"/>
      <c r="AH1882" s="5" t="s">
        <v>0</v>
      </c>
      <c r="AI1882" s="4"/>
    </row>
    <row r="1883" spans="1:35" ht="15" customHeight="1" thickBot="1" x14ac:dyDescent="0.3">
      <c r="A1883" s="221"/>
      <c r="B1883" s="232" t="s">
        <v>28</v>
      </c>
      <c r="C1883" s="274"/>
      <c r="D1883" s="275">
        <v>43757</v>
      </c>
      <c r="E1883" s="276">
        <v>8.1000000000000014</v>
      </c>
      <c r="F1883" s="277" t="s">
        <v>27</v>
      </c>
      <c r="G1883" s="227"/>
      <c r="H1883" s="227"/>
      <c r="I1883" s="227"/>
      <c r="J1883" s="227"/>
      <c r="K1883" s="414" t="s">
        <v>26</v>
      </c>
      <c r="L1883" s="26"/>
      <c r="M1883" s="25"/>
      <c r="N1883" s="23" t="str">
        <f t="shared" si="1044"/>
        <v/>
      </c>
      <c r="O1883" s="23" t="str">
        <f t="shared" si="1045"/>
        <v>◄</v>
      </c>
      <c r="P1883" s="24"/>
      <c r="Q1883" s="21"/>
      <c r="R1883" s="23" t="str">
        <f t="shared" si="1046"/>
        <v/>
      </c>
      <c r="S1883" s="23" t="str">
        <f t="shared" si="1047"/>
        <v>◄</v>
      </c>
      <c r="T1883" s="22"/>
      <c r="U1883" s="21"/>
      <c r="V1883" s="20"/>
      <c r="W1883" s="19"/>
      <c r="X1883" s="18">
        <f t="shared" si="1048"/>
        <v>0</v>
      </c>
      <c r="Y1883" s="17">
        <f t="shared" si="1049"/>
        <v>0</v>
      </c>
      <c r="Z1883" s="16"/>
      <c r="AA1883" s="15">
        <f t="shared" si="1050"/>
        <v>0</v>
      </c>
      <c r="AB1883" s="14">
        <f t="shared" si="1051"/>
        <v>0</v>
      </c>
      <c r="AC1883" s="12"/>
      <c r="AD1883" s="13"/>
      <c r="AE1883" s="12"/>
      <c r="AF1883" s="11"/>
      <c r="AG1883" s="11"/>
      <c r="AH1883" s="5" t="s">
        <v>0</v>
      </c>
      <c r="AI1883" s="4"/>
    </row>
    <row r="1884" spans="1:35" ht="15" customHeight="1" thickTop="1" thickBot="1" x14ac:dyDescent="0.25">
      <c r="A1884" s="214">
        <f>ROWS(A1885:A1887)-1</f>
        <v>2</v>
      </c>
      <c r="B1884" s="334" t="s">
        <v>25</v>
      </c>
      <c r="C1884" s="334"/>
      <c r="D1884" s="334"/>
      <c r="E1884" s="334"/>
      <c r="F1884" s="335"/>
      <c r="G1884" s="334"/>
      <c r="H1884" s="334"/>
      <c r="I1884" s="334"/>
      <c r="J1884" s="334"/>
      <c r="K1884" s="333"/>
      <c r="L1884" s="6">
        <v>43757</v>
      </c>
      <c r="M1884" s="34" t="s">
        <v>24</v>
      </c>
      <c r="N1884" s="23"/>
      <c r="O1884" s="33" t="str">
        <f>IF(COUNTIF(N1885:N1887,"?")&gt;0,"?",IF(AND(P1884="◄",Q1884="►"),"◄►",IF(P1884="◄","◄",IF(Q1884="►","►",""))))</f>
        <v>◄</v>
      </c>
      <c r="P1884" s="32" t="str">
        <f>IF(SUM(P1885:P1887)+1=ROWS(P1885:P1887)-COUNTIF(P1885:P1887,"-"),"","◄")</f>
        <v>◄</v>
      </c>
      <c r="Q1884" s="31" t="str">
        <f>IF(SUM(Q1885:Q1887)&gt;0,"►","")</f>
        <v/>
      </c>
      <c r="R1884" s="23"/>
      <c r="S1884" s="33" t="str">
        <f>IF(COUNTIF(R1885:R1887,"?")&gt;0,"?",IF(AND(T1884="◄",U1884="►"),"◄►",IF(T1884="◄","◄",IF(U1884="►","►",""))))</f>
        <v>◄</v>
      </c>
      <c r="T1884" s="32" t="str">
        <f>IF(SUM(T1885:T1887)+1=ROWS(T1885:T1887)-COUNTIF(T1885:T1887,"-"),"","◄")</f>
        <v>◄</v>
      </c>
      <c r="U1884" s="31" t="str">
        <f>IF(SUM(U1885:U1887)&gt;0,"►","")</f>
        <v/>
      </c>
      <c r="V1884" s="10">
        <f>ROWS(V1885:V1887)-1</f>
        <v>2</v>
      </c>
      <c r="W1884" s="30">
        <f>SUM(W1885:W1887)-W1887</f>
        <v>0</v>
      </c>
      <c r="X1884" s="29" t="s">
        <v>17</v>
      </c>
      <c r="Y1884" s="28"/>
      <c r="Z1884" s="30">
        <f>SUM(Z1885:Z1887)-Z1887</f>
        <v>0</v>
      </c>
      <c r="AA1884" s="29" t="s">
        <v>17</v>
      </c>
      <c r="AB1884" s="28"/>
      <c r="AC1884" s="12"/>
      <c r="AD1884" s="13"/>
      <c r="AE1884" s="12"/>
      <c r="AF1884" s="11"/>
      <c r="AG1884" s="11"/>
      <c r="AH1884" s="5" t="s">
        <v>0</v>
      </c>
      <c r="AI1884" s="4"/>
    </row>
    <row r="1885" spans="1:35" ht="15" customHeight="1" x14ac:dyDescent="0.25">
      <c r="A1885" s="221"/>
      <c r="B1885" s="417"/>
      <c r="C1885" s="274" t="s">
        <v>22</v>
      </c>
      <c r="D1885" s="275">
        <v>43757</v>
      </c>
      <c r="E1885" s="276">
        <v>8.1000000000000014</v>
      </c>
      <c r="F1885" s="277" t="s">
        <v>21</v>
      </c>
      <c r="G1885" s="227"/>
      <c r="H1885" s="227"/>
      <c r="I1885" s="227"/>
      <c r="J1885" s="227"/>
      <c r="K1885" s="415" t="s">
        <v>20</v>
      </c>
      <c r="L1885" s="26"/>
      <c r="M1885" s="25"/>
      <c r="N1885" s="23" t="str">
        <f>IF(O1885="?","?","")</f>
        <v/>
      </c>
      <c r="O1885" s="23" t="str">
        <f>IF(AND(P1885="",Q1885&gt;0),"?",IF(P1885="","◄",IF(Q1885&gt;=1,"►","")))</f>
        <v>◄</v>
      </c>
      <c r="P1885" s="24"/>
      <c r="Q1885" s="21"/>
      <c r="R1885" s="23" t="str">
        <f>IF(S1885="?","?","")</f>
        <v/>
      </c>
      <c r="S1885" s="23" t="str">
        <f>IF(AND(T1885="",U1885&gt;0),"?",IF(T1885="","◄",IF(U1885&gt;=1,"►","")))</f>
        <v>◄</v>
      </c>
      <c r="T1885" s="22"/>
      <c r="U1885" s="21"/>
      <c r="V1885" s="20"/>
      <c r="W1885" s="19"/>
      <c r="X1885" s="18">
        <f>(P1885*W1885)</f>
        <v>0</v>
      </c>
      <c r="Y1885" s="17">
        <f>(Q1885*X1885)</f>
        <v>0</v>
      </c>
      <c r="Z1885" s="16"/>
      <c r="AA1885" s="15">
        <f>(T1885*Z1885)</f>
        <v>0</v>
      </c>
      <c r="AB1885" s="14">
        <f>(U1885*AA1885)</f>
        <v>0</v>
      </c>
      <c r="AC1885" s="12"/>
      <c r="AD1885" s="13"/>
      <c r="AE1885" s="12"/>
      <c r="AF1885" s="11"/>
      <c r="AG1885" s="11"/>
      <c r="AH1885" s="5" t="s">
        <v>0</v>
      </c>
      <c r="AI1885" s="4"/>
    </row>
    <row r="1886" spans="1:35" ht="15" customHeight="1" thickBot="1" x14ac:dyDescent="0.3">
      <c r="A1886" s="221"/>
      <c r="B1886" s="252" t="s">
        <v>23</v>
      </c>
      <c r="C1886" s="242" t="s">
        <v>22</v>
      </c>
      <c r="D1886" s="275">
        <v>43757</v>
      </c>
      <c r="E1886" s="276">
        <v>40.500000000000007</v>
      </c>
      <c r="F1886" s="277" t="s">
        <v>21</v>
      </c>
      <c r="G1886" s="227"/>
      <c r="H1886" s="227"/>
      <c r="I1886" s="227"/>
      <c r="J1886" s="227"/>
      <c r="K1886" s="414" t="s">
        <v>20</v>
      </c>
      <c r="L1886" s="26"/>
      <c r="M1886" s="25"/>
      <c r="N1886" s="23" t="str">
        <f>IF(O1886="?","?","")</f>
        <v/>
      </c>
      <c r="O1886" s="23" t="str">
        <f>IF(AND(P1886="",Q1886&gt;0),"?",IF(P1886="","◄",IF(Q1886&gt;=1,"►","")))</f>
        <v>◄</v>
      </c>
      <c r="P1886" s="24"/>
      <c r="Q1886" s="21"/>
      <c r="R1886" s="23" t="str">
        <f>IF(S1886="?","?","")</f>
        <v/>
      </c>
      <c r="S1886" s="23" t="str">
        <f>IF(AND(T1886="",U1886&gt;0),"?",IF(T1886="","◄",IF(U1886&gt;=1,"►","")))</f>
        <v>◄</v>
      </c>
      <c r="T1886" s="22"/>
      <c r="U1886" s="21"/>
      <c r="V1886" s="20"/>
      <c r="W1886" s="19"/>
      <c r="X1886" s="18">
        <f>(P1886*W1886)</f>
        <v>0</v>
      </c>
      <c r="Y1886" s="17">
        <f>(Q1886*X1886)</f>
        <v>0</v>
      </c>
      <c r="Z1886" s="16"/>
      <c r="AA1886" s="15">
        <f>(T1886*Z1886)</f>
        <v>0</v>
      </c>
      <c r="AB1886" s="14">
        <f>(U1886*AA1886)</f>
        <v>0</v>
      </c>
      <c r="AC1886" s="12"/>
      <c r="AD1886" s="13"/>
      <c r="AE1886" s="12"/>
      <c r="AF1886" s="11"/>
      <c r="AG1886" s="11"/>
      <c r="AH1886" s="5" t="s">
        <v>0</v>
      </c>
      <c r="AI1886" s="4"/>
    </row>
    <row r="1887" spans="1:35" ht="15" customHeight="1" thickTop="1" thickBot="1" x14ac:dyDescent="0.25">
      <c r="A1887" s="214">
        <f>ROWS(A1888:A1898)-1</f>
        <v>10</v>
      </c>
      <c r="B1887" s="334" t="s">
        <v>19</v>
      </c>
      <c r="C1887" s="334"/>
      <c r="D1887" s="334"/>
      <c r="E1887" s="334"/>
      <c r="F1887" s="335"/>
      <c r="G1887" s="334"/>
      <c r="H1887" s="334"/>
      <c r="I1887" s="334"/>
      <c r="J1887" s="334"/>
      <c r="K1887" s="333"/>
      <c r="L1887" s="6">
        <v>43757</v>
      </c>
      <c r="M1887" s="34" t="s">
        <v>18</v>
      </c>
      <c r="N1887" s="23"/>
      <c r="O1887" s="33" t="str">
        <f>IF(COUNTIF(N1888:N1898,"?")&gt;0,"?",IF(AND(P1887="◄",Q1887="►"),"◄►",IF(P1887="◄","◄",IF(Q1887="►","►",""))))</f>
        <v>◄</v>
      </c>
      <c r="P1887" s="32" t="str">
        <f>IF(SUM(P1888:P1898)+1=ROWS(P1888:P1898)-COUNTIF(P1888:P1898,"-"),"","◄")</f>
        <v>◄</v>
      </c>
      <c r="Q1887" s="31" t="str">
        <f>IF(SUM(Q1888:Q1898)&gt;0,"►","")</f>
        <v/>
      </c>
      <c r="R1887" s="23"/>
      <c r="S1887" s="33" t="str">
        <f>IF(COUNTIF(R1888:R1898,"?")&gt;0,"?",IF(AND(T1887="◄",U1887="►"),"◄►",IF(T1887="◄","◄",IF(U1887="►","►",""))))</f>
        <v>◄</v>
      </c>
      <c r="T1887" s="32" t="str">
        <f>IF(SUM(T1888:T1898)+1=ROWS(T1888:T1898)-COUNTIF(T1888:T1898,"-"),"","◄")</f>
        <v>◄</v>
      </c>
      <c r="U1887" s="31" t="str">
        <f>IF(SUM(U1888:U1898)&gt;0,"►","")</f>
        <v/>
      </c>
      <c r="V1887" s="10">
        <f>ROWS(V1888:V1898)-1</f>
        <v>10</v>
      </c>
      <c r="W1887" s="30">
        <f>SUM(W1888:W1898)-W1898</f>
        <v>0</v>
      </c>
      <c r="X1887" s="29" t="s">
        <v>17</v>
      </c>
      <c r="Y1887" s="28"/>
      <c r="Z1887" s="30">
        <f>SUM(Z1888:Z1898)-Z1898</f>
        <v>0</v>
      </c>
      <c r="AA1887" s="29" t="s">
        <v>17</v>
      </c>
      <c r="AB1887" s="28"/>
      <c r="AC1887" s="12"/>
      <c r="AD1887" s="13"/>
      <c r="AE1887" s="12"/>
      <c r="AF1887" s="11"/>
      <c r="AG1887" s="11"/>
      <c r="AH1887" s="5" t="s">
        <v>0</v>
      </c>
      <c r="AI1887" s="4"/>
    </row>
    <row r="1888" spans="1:35" ht="15" customHeight="1" x14ac:dyDescent="0.25">
      <c r="A1888" s="221"/>
      <c r="B1888" s="417"/>
      <c r="C1888" s="274">
        <v>4895</v>
      </c>
      <c r="D1888" s="275">
        <v>43757</v>
      </c>
      <c r="E1888" s="276">
        <v>0.92</v>
      </c>
      <c r="F1888" s="277" t="s">
        <v>13</v>
      </c>
      <c r="G1888" s="227"/>
      <c r="H1888" s="227"/>
      <c r="I1888" s="227"/>
      <c r="J1888" s="227"/>
      <c r="K1888" s="415" t="s">
        <v>10</v>
      </c>
      <c r="L1888" s="26"/>
      <c r="M1888" s="25"/>
      <c r="N1888" s="23" t="str">
        <f t="shared" ref="N1888:N1897" si="1052">IF(O1888="?","?","")</f>
        <v/>
      </c>
      <c r="O1888" s="23" t="str">
        <f t="shared" ref="O1888:O1897" si="1053">IF(AND(P1888="",Q1888&gt;0),"?",IF(P1888="","◄",IF(Q1888&gt;=1,"►","")))</f>
        <v>◄</v>
      </c>
      <c r="P1888" s="24"/>
      <c r="Q1888" s="21"/>
      <c r="R1888" s="23" t="str">
        <f t="shared" ref="R1888:R1897" si="1054">IF(S1888="?","?","")</f>
        <v/>
      </c>
      <c r="S1888" s="23" t="str">
        <f t="shared" ref="S1888:S1897" si="1055">IF(AND(T1888="",U1888&gt;0),"?",IF(T1888="","◄",IF(U1888&gt;=1,"►","")))</f>
        <v>◄</v>
      </c>
      <c r="T1888" s="22"/>
      <c r="U1888" s="21"/>
      <c r="V1888" s="20"/>
      <c r="W1888" s="19"/>
      <c r="X1888" s="18">
        <f t="shared" ref="X1888:X1897" si="1056">(P1888*W1888)</f>
        <v>0</v>
      </c>
      <c r="Y1888" s="17">
        <f t="shared" ref="Y1888:Y1897" si="1057">(Q1888*X1888)</f>
        <v>0</v>
      </c>
      <c r="Z1888" s="16"/>
      <c r="AA1888" s="15">
        <f t="shared" ref="AA1888:AA1897" si="1058">(T1888*Z1888)</f>
        <v>0</v>
      </c>
      <c r="AB1888" s="14">
        <f t="shared" ref="AB1888:AB1897" si="1059">(U1888*AA1888)</f>
        <v>0</v>
      </c>
      <c r="AC1888" s="12"/>
      <c r="AD1888" s="13"/>
      <c r="AE1888" s="12"/>
      <c r="AF1888" s="11"/>
      <c r="AG1888" s="11"/>
      <c r="AH1888" s="5" t="s">
        <v>0</v>
      </c>
      <c r="AI1888" s="4"/>
    </row>
    <row r="1889" spans="1:35" ht="15" customHeight="1" x14ac:dyDescent="0.25">
      <c r="A1889" s="221"/>
      <c r="B1889" s="417"/>
      <c r="C1889" s="281" t="s">
        <v>16</v>
      </c>
      <c r="D1889" s="275">
        <v>43757</v>
      </c>
      <c r="E1889" s="276">
        <v>0.92</v>
      </c>
      <c r="F1889" s="277" t="s">
        <v>13</v>
      </c>
      <c r="G1889" s="421"/>
      <c r="H1889" s="421"/>
      <c r="I1889" s="422"/>
      <c r="J1889" s="274">
        <v>4895</v>
      </c>
      <c r="K1889" s="412" t="s">
        <v>8</v>
      </c>
      <c r="L1889" s="26"/>
      <c r="M1889" s="25"/>
      <c r="N1889" s="23" t="str">
        <f t="shared" si="1052"/>
        <v/>
      </c>
      <c r="O1889" s="23" t="str">
        <f t="shared" si="1053"/>
        <v>◄</v>
      </c>
      <c r="P1889" s="24"/>
      <c r="Q1889" s="21"/>
      <c r="R1889" s="23" t="str">
        <f t="shared" si="1054"/>
        <v/>
      </c>
      <c r="S1889" s="23" t="str">
        <f t="shared" si="1055"/>
        <v>◄</v>
      </c>
      <c r="T1889" s="22"/>
      <c r="U1889" s="21"/>
      <c r="V1889" s="20"/>
      <c r="W1889" s="19"/>
      <c r="X1889" s="18">
        <f t="shared" si="1056"/>
        <v>0</v>
      </c>
      <c r="Y1889" s="17">
        <f t="shared" si="1057"/>
        <v>0</v>
      </c>
      <c r="Z1889" s="16"/>
      <c r="AA1889" s="15">
        <f t="shared" si="1058"/>
        <v>0</v>
      </c>
      <c r="AB1889" s="14">
        <f t="shared" si="1059"/>
        <v>0</v>
      </c>
      <c r="AC1889" s="12"/>
      <c r="AD1889" s="13"/>
      <c r="AE1889" s="12"/>
      <c r="AF1889" s="11"/>
      <c r="AG1889" s="11"/>
      <c r="AH1889" s="5" t="s">
        <v>0</v>
      </c>
      <c r="AI1889" s="4"/>
    </row>
    <row r="1890" spans="1:35" ht="15" customHeight="1" x14ac:dyDescent="0.25">
      <c r="A1890" s="221"/>
      <c r="B1890" s="417"/>
      <c r="C1890" s="281" t="s">
        <v>15</v>
      </c>
      <c r="D1890" s="275">
        <v>43757</v>
      </c>
      <c r="E1890" s="276">
        <v>0.92</v>
      </c>
      <c r="F1890" s="277" t="s">
        <v>13</v>
      </c>
      <c r="G1890" s="421"/>
      <c r="H1890" s="421"/>
      <c r="I1890" s="422"/>
      <c r="J1890" s="274">
        <v>4895</v>
      </c>
      <c r="K1890" s="412" t="s">
        <v>6</v>
      </c>
      <c r="L1890" s="26"/>
      <c r="M1890" s="25"/>
      <c r="N1890" s="23" t="str">
        <f t="shared" si="1052"/>
        <v/>
      </c>
      <c r="O1890" s="23" t="str">
        <f t="shared" si="1053"/>
        <v>◄</v>
      </c>
      <c r="P1890" s="24"/>
      <c r="Q1890" s="21"/>
      <c r="R1890" s="23" t="str">
        <f t="shared" si="1054"/>
        <v/>
      </c>
      <c r="S1890" s="23" t="str">
        <f t="shared" si="1055"/>
        <v>◄</v>
      </c>
      <c r="T1890" s="22"/>
      <c r="U1890" s="21"/>
      <c r="V1890" s="20"/>
      <c r="W1890" s="19"/>
      <c r="X1890" s="18">
        <f t="shared" si="1056"/>
        <v>0</v>
      </c>
      <c r="Y1890" s="17">
        <f t="shared" si="1057"/>
        <v>0</v>
      </c>
      <c r="Z1890" s="16"/>
      <c r="AA1890" s="15">
        <f t="shared" si="1058"/>
        <v>0</v>
      </c>
      <c r="AB1890" s="14">
        <f t="shared" si="1059"/>
        <v>0</v>
      </c>
      <c r="AC1890" s="12"/>
      <c r="AD1890" s="13"/>
      <c r="AE1890" s="12"/>
      <c r="AF1890" s="11"/>
      <c r="AG1890" s="11"/>
      <c r="AH1890" s="5" t="s">
        <v>0</v>
      </c>
      <c r="AI1890" s="4"/>
    </row>
    <row r="1891" spans="1:35" ht="15" customHeight="1" x14ac:dyDescent="0.25">
      <c r="A1891" s="221"/>
      <c r="B1891" s="417"/>
      <c r="C1891" s="281" t="s">
        <v>14</v>
      </c>
      <c r="D1891" s="275">
        <v>43757</v>
      </c>
      <c r="E1891" s="276">
        <v>0.92</v>
      </c>
      <c r="F1891" s="277" t="s">
        <v>13</v>
      </c>
      <c r="G1891" s="421"/>
      <c r="H1891" s="421"/>
      <c r="I1891" s="422"/>
      <c r="J1891" s="274">
        <v>4895</v>
      </c>
      <c r="K1891" s="412" t="s">
        <v>4</v>
      </c>
      <c r="L1891" s="26"/>
      <c r="M1891" s="25"/>
      <c r="N1891" s="23" t="str">
        <f t="shared" si="1052"/>
        <v/>
      </c>
      <c r="O1891" s="23" t="str">
        <f t="shared" si="1053"/>
        <v>◄</v>
      </c>
      <c r="P1891" s="24"/>
      <c r="Q1891" s="21"/>
      <c r="R1891" s="23" t="str">
        <f t="shared" si="1054"/>
        <v/>
      </c>
      <c r="S1891" s="23" t="str">
        <f t="shared" si="1055"/>
        <v>◄</v>
      </c>
      <c r="T1891" s="22"/>
      <c r="U1891" s="21"/>
      <c r="V1891" s="20"/>
      <c r="W1891" s="19"/>
      <c r="X1891" s="18">
        <f t="shared" si="1056"/>
        <v>0</v>
      </c>
      <c r="Y1891" s="17">
        <f t="shared" si="1057"/>
        <v>0</v>
      </c>
      <c r="Z1891" s="16"/>
      <c r="AA1891" s="15">
        <f t="shared" si="1058"/>
        <v>0</v>
      </c>
      <c r="AB1891" s="14">
        <f t="shared" si="1059"/>
        <v>0</v>
      </c>
      <c r="AC1891" s="12"/>
      <c r="AD1891" s="13"/>
      <c r="AE1891" s="12"/>
      <c r="AF1891" s="11"/>
      <c r="AG1891" s="11"/>
      <c r="AH1891" s="5" t="s">
        <v>0</v>
      </c>
      <c r="AI1891" s="4"/>
    </row>
    <row r="1892" spans="1:35" ht="32.4" customHeight="1" x14ac:dyDescent="0.25">
      <c r="A1892" s="221"/>
      <c r="B1892" s="374" t="s">
        <v>12</v>
      </c>
      <c r="C1892" s="274"/>
      <c r="D1892" s="224">
        <v>42443</v>
      </c>
      <c r="E1892" s="371">
        <v>11.299999999999999</v>
      </c>
      <c r="F1892" s="277" t="s">
        <v>2</v>
      </c>
      <c r="G1892" s="227"/>
      <c r="H1892" s="227"/>
      <c r="I1892" s="227"/>
      <c r="J1892" s="227"/>
      <c r="K1892" s="419" t="s">
        <v>11</v>
      </c>
      <c r="L1892" s="26"/>
      <c r="M1892" s="25"/>
      <c r="N1892" s="23" t="str">
        <f t="shared" si="1052"/>
        <v/>
      </c>
      <c r="O1892" s="23" t="str">
        <f t="shared" si="1053"/>
        <v>◄</v>
      </c>
      <c r="P1892" s="24"/>
      <c r="Q1892" s="21"/>
      <c r="R1892" s="23" t="str">
        <f t="shared" si="1054"/>
        <v/>
      </c>
      <c r="S1892" s="23" t="str">
        <f t="shared" si="1055"/>
        <v>◄</v>
      </c>
      <c r="T1892" s="22"/>
      <c r="U1892" s="21"/>
      <c r="V1892" s="20"/>
      <c r="W1892" s="19"/>
      <c r="X1892" s="18">
        <f t="shared" si="1056"/>
        <v>0</v>
      </c>
      <c r="Y1892" s="17">
        <f t="shared" si="1057"/>
        <v>0</v>
      </c>
      <c r="Z1892" s="16"/>
      <c r="AA1892" s="15">
        <f t="shared" si="1058"/>
        <v>0</v>
      </c>
      <c r="AB1892" s="14">
        <f t="shared" si="1059"/>
        <v>0</v>
      </c>
      <c r="AC1892" s="12"/>
      <c r="AD1892" s="13"/>
      <c r="AE1892" s="12"/>
      <c r="AF1892" s="11"/>
      <c r="AG1892" s="11"/>
      <c r="AH1892" s="5" t="s">
        <v>0</v>
      </c>
      <c r="AI1892" s="4"/>
    </row>
    <row r="1893" spans="1:35" ht="15" customHeight="1" x14ac:dyDescent="0.25">
      <c r="A1893" s="221"/>
      <c r="B1893" s="417"/>
      <c r="C1893" s="274">
        <v>4896</v>
      </c>
      <c r="D1893" s="224">
        <v>42443</v>
      </c>
      <c r="E1893" s="276">
        <v>1.4</v>
      </c>
      <c r="F1893" s="277" t="s">
        <v>2</v>
      </c>
      <c r="G1893" s="227"/>
      <c r="H1893" s="227"/>
      <c r="I1893" s="227"/>
      <c r="J1893" s="227"/>
      <c r="K1893" s="415" t="s">
        <v>10</v>
      </c>
      <c r="L1893" s="26"/>
      <c r="M1893" s="25"/>
      <c r="N1893" s="23" t="str">
        <f t="shared" si="1052"/>
        <v/>
      </c>
      <c r="O1893" s="23" t="str">
        <f t="shared" si="1053"/>
        <v>◄</v>
      </c>
      <c r="P1893" s="24"/>
      <c r="Q1893" s="21"/>
      <c r="R1893" s="23" t="str">
        <f t="shared" si="1054"/>
        <v/>
      </c>
      <c r="S1893" s="23" t="str">
        <f t="shared" si="1055"/>
        <v>◄</v>
      </c>
      <c r="T1893" s="22"/>
      <c r="U1893" s="21"/>
      <c r="V1893" s="20"/>
      <c r="W1893" s="19"/>
      <c r="X1893" s="18">
        <f t="shared" si="1056"/>
        <v>0</v>
      </c>
      <c r="Y1893" s="17">
        <f t="shared" si="1057"/>
        <v>0</v>
      </c>
      <c r="Z1893" s="16"/>
      <c r="AA1893" s="15">
        <f t="shared" si="1058"/>
        <v>0</v>
      </c>
      <c r="AB1893" s="14">
        <f t="shared" si="1059"/>
        <v>0</v>
      </c>
      <c r="AC1893" s="12"/>
      <c r="AD1893" s="13"/>
      <c r="AE1893" s="12"/>
      <c r="AF1893" s="11"/>
      <c r="AG1893" s="11"/>
      <c r="AH1893" s="5" t="s">
        <v>0</v>
      </c>
      <c r="AI1893" s="4"/>
    </row>
    <row r="1894" spans="1:35" ht="15" customHeight="1" x14ac:dyDescent="0.25">
      <c r="A1894" s="221"/>
      <c r="B1894" s="417"/>
      <c r="C1894" s="281" t="s">
        <v>9</v>
      </c>
      <c r="D1894" s="224">
        <v>42443</v>
      </c>
      <c r="E1894" s="276">
        <v>1.4</v>
      </c>
      <c r="F1894" s="277" t="s">
        <v>2</v>
      </c>
      <c r="G1894" s="421"/>
      <c r="H1894" s="421"/>
      <c r="I1894" s="422"/>
      <c r="J1894" s="274">
        <v>4896</v>
      </c>
      <c r="K1894" s="412" t="s">
        <v>8</v>
      </c>
      <c r="L1894" s="26"/>
      <c r="M1894" s="25"/>
      <c r="N1894" s="23" t="str">
        <f t="shared" si="1052"/>
        <v/>
      </c>
      <c r="O1894" s="23" t="str">
        <f t="shared" si="1053"/>
        <v>◄</v>
      </c>
      <c r="P1894" s="24"/>
      <c r="Q1894" s="21"/>
      <c r="R1894" s="23" t="str">
        <f t="shared" si="1054"/>
        <v/>
      </c>
      <c r="S1894" s="23" t="str">
        <f t="shared" si="1055"/>
        <v>◄</v>
      </c>
      <c r="T1894" s="22"/>
      <c r="U1894" s="21"/>
      <c r="V1894" s="20"/>
      <c r="W1894" s="19"/>
      <c r="X1894" s="18">
        <f t="shared" si="1056"/>
        <v>0</v>
      </c>
      <c r="Y1894" s="17">
        <f t="shared" si="1057"/>
        <v>0</v>
      </c>
      <c r="Z1894" s="16"/>
      <c r="AA1894" s="15">
        <f t="shared" si="1058"/>
        <v>0</v>
      </c>
      <c r="AB1894" s="14">
        <f t="shared" si="1059"/>
        <v>0</v>
      </c>
      <c r="AC1894" s="12"/>
      <c r="AD1894" s="13"/>
      <c r="AE1894" s="12"/>
      <c r="AF1894" s="11"/>
      <c r="AG1894" s="11"/>
      <c r="AH1894" s="5" t="s">
        <v>0</v>
      </c>
      <c r="AI1894" s="4"/>
    </row>
    <row r="1895" spans="1:35" ht="15" customHeight="1" x14ac:dyDescent="0.25">
      <c r="A1895" s="221"/>
      <c r="B1895" s="417"/>
      <c r="C1895" s="281" t="s">
        <v>7</v>
      </c>
      <c r="D1895" s="224">
        <v>42443</v>
      </c>
      <c r="E1895" s="276">
        <v>1.4</v>
      </c>
      <c r="F1895" s="277" t="s">
        <v>2</v>
      </c>
      <c r="G1895" s="421"/>
      <c r="H1895" s="421"/>
      <c r="I1895" s="422"/>
      <c r="J1895" s="274">
        <v>4896</v>
      </c>
      <c r="K1895" s="412" t="s">
        <v>6</v>
      </c>
      <c r="L1895" s="26"/>
      <c r="M1895" s="25"/>
      <c r="N1895" s="23" t="str">
        <f t="shared" si="1052"/>
        <v/>
      </c>
      <c r="O1895" s="23" t="str">
        <f t="shared" si="1053"/>
        <v>◄</v>
      </c>
      <c r="P1895" s="24"/>
      <c r="Q1895" s="21"/>
      <c r="R1895" s="23" t="str">
        <f t="shared" si="1054"/>
        <v/>
      </c>
      <c r="S1895" s="23" t="str">
        <f t="shared" si="1055"/>
        <v>◄</v>
      </c>
      <c r="T1895" s="22"/>
      <c r="U1895" s="21"/>
      <c r="V1895" s="20"/>
      <c r="W1895" s="19"/>
      <c r="X1895" s="18">
        <f t="shared" si="1056"/>
        <v>0</v>
      </c>
      <c r="Y1895" s="17">
        <f t="shared" si="1057"/>
        <v>0</v>
      </c>
      <c r="Z1895" s="16"/>
      <c r="AA1895" s="15">
        <f t="shared" si="1058"/>
        <v>0</v>
      </c>
      <c r="AB1895" s="14">
        <f t="shared" si="1059"/>
        <v>0</v>
      </c>
      <c r="AC1895" s="12"/>
      <c r="AD1895" s="13"/>
      <c r="AE1895" s="12"/>
      <c r="AF1895" s="11"/>
      <c r="AG1895" s="11"/>
      <c r="AH1895" s="5" t="s">
        <v>0</v>
      </c>
      <c r="AI1895" s="4"/>
    </row>
    <row r="1896" spans="1:35" ht="15" customHeight="1" x14ac:dyDescent="0.25">
      <c r="A1896" s="221"/>
      <c r="B1896" s="417"/>
      <c r="C1896" s="281" t="s">
        <v>5</v>
      </c>
      <c r="D1896" s="224">
        <v>42443</v>
      </c>
      <c r="E1896" s="276">
        <v>1.4</v>
      </c>
      <c r="F1896" s="277" t="s">
        <v>2</v>
      </c>
      <c r="G1896" s="421"/>
      <c r="H1896" s="421"/>
      <c r="I1896" s="422"/>
      <c r="J1896" s="274">
        <v>4896</v>
      </c>
      <c r="K1896" s="412" t="s">
        <v>4</v>
      </c>
      <c r="L1896" s="26"/>
      <c r="M1896" s="25"/>
      <c r="N1896" s="23" t="str">
        <f t="shared" si="1052"/>
        <v/>
      </c>
      <c r="O1896" s="23" t="str">
        <f t="shared" si="1053"/>
        <v>◄</v>
      </c>
      <c r="P1896" s="24"/>
      <c r="Q1896" s="21"/>
      <c r="R1896" s="23" t="str">
        <f t="shared" si="1054"/>
        <v/>
      </c>
      <c r="S1896" s="23" t="str">
        <f t="shared" si="1055"/>
        <v>◄</v>
      </c>
      <c r="T1896" s="22"/>
      <c r="U1896" s="21"/>
      <c r="V1896" s="20"/>
      <c r="W1896" s="19"/>
      <c r="X1896" s="18">
        <f t="shared" si="1056"/>
        <v>0</v>
      </c>
      <c r="Y1896" s="17">
        <f t="shared" si="1057"/>
        <v>0</v>
      </c>
      <c r="Z1896" s="16"/>
      <c r="AA1896" s="15">
        <f t="shared" si="1058"/>
        <v>0</v>
      </c>
      <c r="AB1896" s="14">
        <f t="shared" si="1059"/>
        <v>0</v>
      </c>
      <c r="AC1896" s="12"/>
      <c r="AD1896" s="13"/>
      <c r="AE1896" s="12"/>
      <c r="AF1896" s="11"/>
      <c r="AG1896" s="11"/>
      <c r="AH1896" s="5" t="s">
        <v>0</v>
      </c>
      <c r="AI1896" s="4"/>
    </row>
    <row r="1897" spans="1:35" ht="15" customHeight="1" x14ac:dyDescent="0.25">
      <c r="A1897" s="221"/>
      <c r="B1897" s="374" t="s">
        <v>3</v>
      </c>
      <c r="C1897" s="274"/>
      <c r="D1897" s="224">
        <v>42443</v>
      </c>
      <c r="E1897" s="371">
        <v>11.299999999999999</v>
      </c>
      <c r="F1897" s="277" t="s">
        <v>2</v>
      </c>
      <c r="G1897" s="227"/>
      <c r="H1897" s="227"/>
      <c r="I1897" s="227"/>
      <c r="J1897" s="227"/>
      <c r="K1897" s="419" t="s">
        <v>1</v>
      </c>
      <c r="L1897" s="26"/>
      <c r="M1897" s="25"/>
      <c r="N1897" s="23" t="str">
        <f t="shared" si="1052"/>
        <v/>
      </c>
      <c r="O1897" s="23" t="str">
        <f t="shared" si="1053"/>
        <v>◄</v>
      </c>
      <c r="P1897" s="24"/>
      <c r="Q1897" s="21"/>
      <c r="R1897" s="23" t="str">
        <f t="shared" si="1054"/>
        <v/>
      </c>
      <c r="S1897" s="23" t="str">
        <f t="shared" si="1055"/>
        <v>◄</v>
      </c>
      <c r="T1897" s="22"/>
      <c r="U1897" s="21"/>
      <c r="V1897" s="20"/>
      <c r="W1897" s="19"/>
      <c r="X1897" s="18">
        <f t="shared" si="1056"/>
        <v>0</v>
      </c>
      <c r="Y1897" s="17">
        <f t="shared" si="1057"/>
        <v>0</v>
      </c>
      <c r="Z1897" s="16"/>
      <c r="AA1897" s="15">
        <f t="shared" si="1058"/>
        <v>0</v>
      </c>
      <c r="AB1897" s="14">
        <f t="shared" si="1059"/>
        <v>0</v>
      </c>
      <c r="AC1897" s="12"/>
      <c r="AD1897" s="13"/>
      <c r="AE1897" s="12"/>
      <c r="AF1897" s="11"/>
      <c r="AG1897" s="11"/>
      <c r="AH1897" s="5" t="s">
        <v>0</v>
      </c>
      <c r="AI1897" s="4"/>
    </row>
    <row r="1898" spans="1:35" ht="15" customHeight="1" x14ac:dyDescent="0.3">
      <c r="A1898" s="423"/>
      <c r="B1898" s="336"/>
      <c r="C1898" s="336"/>
      <c r="D1898" s="336"/>
      <c r="E1898" s="336"/>
      <c r="F1898" s="336"/>
      <c r="G1898" s="336"/>
      <c r="H1898" s="336"/>
      <c r="I1898" s="336"/>
      <c r="J1898" s="336"/>
      <c r="K1898" s="333"/>
      <c r="L1898" s="6"/>
      <c r="M1898" s="6"/>
      <c r="N1898" s="8"/>
      <c r="O1898" s="6"/>
      <c r="P1898" s="6"/>
      <c r="Q1898" s="6"/>
      <c r="R1898" s="6"/>
      <c r="S1898" s="6"/>
      <c r="T1898" s="6"/>
      <c r="U1898" s="6"/>
      <c r="V1898" s="7"/>
      <c r="W1898" s="6"/>
      <c r="X1898" s="6"/>
      <c r="Y1898" s="6"/>
      <c r="Z1898" s="6"/>
      <c r="AA1898" s="6"/>
      <c r="AB1898" s="6"/>
      <c r="AC1898" s="6"/>
      <c r="AD1898" s="6"/>
      <c r="AE1898" s="6"/>
      <c r="AF1898" s="6"/>
      <c r="AG1898" s="6"/>
      <c r="AH1898" s="5"/>
      <c r="AI1898" s="4"/>
    </row>
  </sheetData>
  <sheetProtection sheet="1" objects="1" scenarios="1" autoFilter="0"/>
  <autoFilter ref="A1:AH1898" xr:uid="{00000000-0001-0000-0100-000000000000}"/>
  <mergeCells count="319">
    <mergeCell ref="B1866:K1866"/>
    <mergeCell ref="AF1868:AG1869"/>
    <mergeCell ref="B1898:J1898"/>
    <mergeCell ref="AF1679:AG1680"/>
    <mergeCell ref="AF1716:AG1717"/>
    <mergeCell ref="B1720:C1720"/>
    <mergeCell ref="B1754:K1754"/>
    <mergeCell ref="AF1756:AG1757"/>
    <mergeCell ref="AF1826:AG1827"/>
    <mergeCell ref="AF1502:AG1503"/>
    <mergeCell ref="AF1533:AG1534"/>
    <mergeCell ref="B1537:C1537"/>
    <mergeCell ref="AF1586:AG1587"/>
    <mergeCell ref="B1610:C1610"/>
    <mergeCell ref="H1626:I1626"/>
    <mergeCell ref="H1627:I1627"/>
    <mergeCell ref="AF1654:AG1655"/>
    <mergeCell ref="AF1847:AG1848"/>
    <mergeCell ref="AF1274:AG1275"/>
    <mergeCell ref="B1279:J1279"/>
    <mergeCell ref="AF1321:AG1322"/>
    <mergeCell ref="AF1359:AG1360"/>
    <mergeCell ref="AF1411:AG1412"/>
    <mergeCell ref="H1427:I1427"/>
    <mergeCell ref="H1428:I1428"/>
    <mergeCell ref="AF1451:AG1452"/>
    <mergeCell ref="B1468:C1468"/>
    <mergeCell ref="AF979:AG980"/>
    <mergeCell ref="AF1049:AG1050"/>
    <mergeCell ref="AF1125:AG1126"/>
    <mergeCell ref="AF1160:AG1161"/>
    <mergeCell ref="AF1195:AG1196"/>
    <mergeCell ref="AF1234:AG1235"/>
    <mergeCell ref="B1247:J1247"/>
    <mergeCell ref="B1250:J1250"/>
    <mergeCell ref="B1272:K1272"/>
    <mergeCell ref="H844:I844"/>
    <mergeCell ref="H845:I845"/>
    <mergeCell ref="B846:K846"/>
    <mergeCell ref="B864:K864"/>
    <mergeCell ref="AF871:AG872"/>
    <mergeCell ref="B907:J907"/>
    <mergeCell ref="AF912:AG913"/>
    <mergeCell ref="AF945:AG946"/>
    <mergeCell ref="B953:J953"/>
    <mergeCell ref="AF812:AG813"/>
    <mergeCell ref="H828:I828"/>
    <mergeCell ref="H829:I829"/>
    <mergeCell ref="B830:J830"/>
    <mergeCell ref="B836:K836"/>
    <mergeCell ref="H838:I838"/>
    <mergeCell ref="H839:I839"/>
    <mergeCell ref="H841:I841"/>
    <mergeCell ref="H842:I842"/>
    <mergeCell ref="H706:I706"/>
    <mergeCell ref="H710:I710"/>
    <mergeCell ref="H711:I711"/>
    <mergeCell ref="AF727:AG728"/>
    <mergeCell ref="B735:J735"/>
    <mergeCell ref="AF737:AG738"/>
    <mergeCell ref="B794:J794"/>
    <mergeCell ref="B802:J802"/>
    <mergeCell ref="B810:J810"/>
    <mergeCell ref="H542:I542"/>
    <mergeCell ref="H543:I543"/>
    <mergeCell ref="AF578:AG579"/>
    <mergeCell ref="K585:K586"/>
    <mergeCell ref="B603:K603"/>
    <mergeCell ref="AF616:AG617"/>
    <mergeCell ref="AF646:AG647"/>
    <mergeCell ref="AF685:AG686"/>
    <mergeCell ref="H705:I705"/>
    <mergeCell ref="H279:I279"/>
    <mergeCell ref="H284:I284"/>
    <mergeCell ref="H285:I285"/>
    <mergeCell ref="AF367:AG368"/>
    <mergeCell ref="AF419:AG420"/>
    <mergeCell ref="AF464:AG465"/>
    <mergeCell ref="K489:K490"/>
    <mergeCell ref="AF491:AG491"/>
    <mergeCell ref="AF540:AG541"/>
    <mergeCell ref="K287:K288"/>
    <mergeCell ref="K290:K291"/>
    <mergeCell ref="L261:M261"/>
    <mergeCell ref="L263:M263"/>
    <mergeCell ref="L264:M264"/>
    <mergeCell ref="L265:M265"/>
    <mergeCell ref="L266:M266"/>
    <mergeCell ref="AF269:AG270"/>
    <mergeCell ref="H272:I272"/>
    <mergeCell ref="H273:I273"/>
    <mergeCell ref="H278:I278"/>
    <mergeCell ref="L247:M247"/>
    <mergeCell ref="L248:M248"/>
    <mergeCell ref="L252:M252"/>
    <mergeCell ref="L253:M253"/>
    <mergeCell ref="L254:M254"/>
    <mergeCell ref="B256:K256"/>
    <mergeCell ref="L258:M258"/>
    <mergeCell ref="L259:M259"/>
    <mergeCell ref="L260:M260"/>
    <mergeCell ref="L237:M237"/>
    <mergeCell ref="L238:M238"/>
    <mergeCell ref="L239:M239"/>
    <mergeCell ref="L241:M241"/>
    <mergeCell ref="L242:M242"/>
    <mergeCell ref="L243:M243"/>
    <mergeCell ref="L244:M244"/>
    <mergeCell ref="L245:M245"/>
    <mergeCell ref="L246:M246"/>
    <mergeCell ref="L229:M229"/>
    <mergeCell ref="L230:M230"/>
    <mergeCell ref="AF230:AG231"/>
    <mergeCell ref="L231:M231"/>
    <mergeCell ref="L232:M232"/>
    <mergeCell ref="L233:M233"/>
    <mergeCell ref="L234:M234"/>
    <mergeCell ref="L235:M235"/>
    <mergeCell ref="L236:M236"/>
    <mergeCell ref="L221:M221"/>
    <mergeCell ref="L222:M222"/>
    <mergeCell ref="L223:M223"/>
    <mergeCell ref="L224:M224"/>
    <mergeCell ref="B225:C225"/>
    <mergeCell ref="L225:M225"/>
    <mergeCell ref="B226:C226"/>
    <mergeCell ref="L226:M226"/>
    <mergeCell ref="L227:M227"/>
    <mergeCell ref="L212:M212"/>
    <mergeCell ref="L213:M213"/>
    <mergeCell ref="L214:M214"/>
    <mergeCell ref="L215:M215"/>
    <mergeCell ref="L216:M216"/>
    <mergeCell ref="L217:M217"/>
    <mergeCell ref="L218:M218"/>
    <mergeCell ref="L219:M219"/>
    <mergeCell ref="L220:M220"/>
    <mergeCell ref="H203:I203"/>
    <mergeCell ref="H204:I204"/>
    <mergeCell ref="L206:M206"/>
    <mergeCell ref="L207:M207"/>
    <mergeCell ref="K203:K204"/>
    <mergeCell ref="L208:M208"/>
    <mergeCell ref="L209:M209"/>
    <mergeCell ref="L210:M210"/>
    <mergeCell ref="B211:D211"/>
    <mergeCell ref="L211:M211"/>
    <mergeCell ref="L196:M196"/>
    <mergeCell ref="H197:I197"/>
    <mergeCell ref="K197:K198"/>
    <mergeCell ref="H198:I198"/>
    <mergeCell ref="L199:M199"/>
    <mergeCell ref="H200:I200"/>
    <mergeCell ref="K200:K201"/>
    <mergeCell ref="H201:I201"/>
    <mergeCell ref="L202:M202"/>
    <mergeCell ref="L179:M179"/>
    <mergeCell ref="L182:M182"/>
    <mergeCell ref="L184:M184"/>
    <mergeCell ref="L185:M185"/>
    <mergeCell ref="L186:M186"/>
    <mergeCell ref="L187:M187"/>
    <mergeCell ref="L188:M188"/>
    <mergeCell ref="L189:M189"/>
    <mergeCell ref="B195:K195"/>
    <mergeCell ref="L167:M167"/>
    <mergeCell ref="L170:M170"/>
    <mergeCell ref="L171:M171"/>
    <mergeCell ref="L172:M172"/>
    <mergeCell ref="L173:M173"/>
    <mergeCell ref="L174:M174"/>
    <mergeCell ref="L175:M175"/>
    <mergeCell ref="L176:M176"/>
    <mergeCell ref="B177:K177"/>
    <mergeCell ref="H155:I155"/>
    <mergeCell ref="L157:M157"/>
    <mergeCell ref="L158:M158"/>
    <mergeCell ref="L159:M159"/>
    <mergeCell ref="H160:I160"/>
    <mergeCell ref="H161:I161"/>
    <mergeCell ref="L163:M163"/>
    <mergeCell ref="H164:I164"/>
    <mergeCell ref="H165:I165"/>
    <mergeCell ref="B146:K146"/>
    <mergeCell ref="L147:M147"/>
    <mergeCell ref="H148:I148"/>
    <mergeCell ref="H149:I149"/>
    <mergeCell ref="L150:M150"/>
    <mergeCell ref="H151:I151"/>
    <mergeCell ref="H152:I152"/>
    <mergeCell ref="L153:M153"/>
    <mergeCell ref="H154:I154"/>
    <mergeCell ref="H121:I121"/>
    <mergeCell ref="L123:M123"/>
    <mergeCell ref="AF124:AG125"/>
    <mergeCell ref="B130:K130"/>
    <mergeCell ref="L141:M141"/>
    <mergeCell ref="L143:M143"/>
    <mergeCell ref="H144:I144"/>
    <mergeCell ref="AF144:AG145"/>
    <mergeCell ref="H145:I145"/>
    <mergeCell ref="L111:M111"/>
    <mergeCell ref="L112:M112"/>
    <mergeCell ref="L113:M113"/>
    <mergeCell ref="L114:M114"/>
    <mergeCell ref="L115:M115"/>
    <mergeCell ref="L116:M116"/>
    <mergeCell ref="L117:M117"/>
    <mergeCell ref="L119:M119"/>
    <mergeCell ref="H120:I120"/>
    <mergeCell ref="L93:M93"/>
    <mergeCell ref="L94:M94"/>
    <mergeCell ref="L95:M95"/>
    <mergeCell ref="L96:M96"/>
    <mergeCell ref="L97:M97"/>
    <mergeCell ref="L98:M98"/>
    <mergeCell ref="L106:M106"/>
    <mergeCell ref="L108:M108"/>
    <mergeCell ref="L109:M109"/>
    <mergeCell ref="L83:M83"/>
    <mergeCell ref="L84:M84"/>
    <mergeCell ref="L85:M85"/>
    <mergeCell ref="H86:I86"/>
    <mergeCell ref="H87:I87"/>
    <mergeCell ref="L89:M89"/>
    <mergeCell ref="L90:M90"/>
    <mergeCell ref="L91:M91"/>
    <mergeCell ref="L92:M92"/>
    <mergeCell ref="L73:M73"/>
    <mergeCell ref="L74:M74"/>
    <mergeCell ref="L75:M75"/>
    <mergeCell ref="L76:M76"/>
    <mergeCell ref="L77:M77"/>
    <mergeCell ref="L78:M78"/>
    <mergeCell ref="L80:M80"/>
    <mergeCell ref="L81:M81"/>
    <mergeCell ref="L82:M82"/>
    <mergeCell ref="L63:M63"/>
    <mergeCell ref="L64:M64"/>
    <mergeCell ref="L65:M65"/>
    <mergeCell ref="L66:M66"/>
    <mergeCell ref="L68:M68"/>
    <mergeCell ref="L69:M69"/>
    <mergeCell ref="L70:M70"/>
    <mergeCell ref="L71:M71"/>
    <mergeCell ref="L72:M72"/>
    <mergeCell ref="L53:M53"/>
    <mergeCell ref="L54:M54"/>
    <mergeCell ref="L55:M55"/>
    <mergeCell ref="L56:M56"/>
    <mergeCell ref="L58:M58"/>
    <mergeCell ref="L59:M59"/>
    <mergeCell ref="AF59:AG60"/>
    <mergeCell ref="L60:M60"/>
    <mergeCell ref="L61:M61"/>
    <mergeCell ref="L42:M42"/>
    <mergeCell ref="H43:I43"/>
    <mergeCell ref="H44:I44"/>
    <mergeCell ref="L46:M46"/>
    <mergeCell ref="H47:I47"/>
    <mergeCell ref="H48:I48"/>
    <mergeCell ref="L50:M50"/>
    <mergeCell ref="L51:M51"/>
    <mergeCell ref="L52:M52"/>
    <mergeCell ref="L29:M29"/>
    <mergeCell ref="L30:M30"/>
    <mergeCell ref="L31:M31"/>
    <mergeCell ref="L33:M33"/>
    <mergeCell ref="L34:M34"/>
    <mergeCell ref="L35:M35"/>
    <mergeCell ref="L36:M36"/>
    <mergeCell ref="L37:M37"/>
    <mergeCell ref="L39:M39"/>
    <mergeCell ref="AF12:AG13"/>
    <mergeCell ref="L13:M13"/>
    <mergeCell ref="AC5:AC9"/>
    <mergeCell ref="AF5:AG5"/>
    <mergeCell ref="AD7:AD9"/>
    <mergeCell ref="AF7:AG9"/>
    <mergeCell ref="H14:I14"/>
    <mergeCell ref="H15:I15"/>
    <mergeCell ref="L18:M18"/>
    <mergeCell ref="L11:M11"/>
    <mergeCell ref="L12:M12"/>
    <mergeCell ref="AC3:AG3"/>
    <mergeCell ref="AH3:AH9"/>
    <mergeCell ref="L4:M4"/>
    <mergeCell ref="P4:Q4"/>
    <mergeCell ref="T4:U4"/>
    <mergeCell ref="W4:Y4"/>
    <mergeCell ref="Z4:AB4"/>
    <mergeCell ref="AF4:AG4"/>
    <mergeCell ref="N5:O9"/>
    <mergeCell ref="P5:Q5"/>
    <mergeCell ref="M7:M9"/>
    <mergeCell ref="X7:Y7"/>
    <mergeCell ref="AA7:AB7"/>
    <mergeCell ref="X9:Y9"/>
    <mergeCell ref="AA9:AB9"/>
    <mergeCell ref="P3:U3"/>
    <mergeCell ref="V3:V8"/>
    <mergeCell ref="W3:AB3"/>
    <mergeCell ref="R5:S9"/>
    <mergeCell ref="T5:U5"/>
    <mergeCell ref="W5:Y5"/>
    <mergeCell ref="Z5:AB5"/>
    <mergeCell ref="G6:H6"/>
    <mergeCell ref="I6:J6"/>
    <mergeCell ref="F7:J7"/>
    <mergeCell ref="L19:M19"/>
    <mergeCell ref="L20:M20"/>
    <mergeCell ref="L24:M24"/>
    <mergeCell ref="L25:M25"/>
    <mergeCell ref="L26:M26"/>
    <mergeCell ref="L27:M27"/>
    <mergeCell ref="L28:M28"/>
    <mergeCell ref="A3:A8"/>
    <mergeCell ref="B3:K3"/>
    <mergeCell ref="L3:M3"/>
  </mergeCells>
  <conditionalFormatting sqref="O38">
    <cfRule type="cellIs" dxfId="716" priority="953" operator="equal">
      <formula>"◄"</formula>
    </cfRule>
    <cfRule type="cellIs" dxfId="715" priority="954" operator="equal">
      <formula>"•"</formula>
    </cfRule>
    <cfRule type="cellIs" priority="955" operator="equal">
      <formula>"◄"</formula>
    </cfRule>
    <cfRule type="cellIs" dxfId="714" priority="956" operator="equal">
      <formula>"►"</formula>
    </cfRule>
  </conditionalFormatting>
  <conditionalFormatting sqref="AC10">
    <cfRule type="cellIs" dxfId="713" priority="949" operator="equal">
      <formula>"◄"</formula>
    </cfRule>
    <cfRule type="cellIs" dxfId="712" priority="950" operator="equal">
      <formula>"•"</formula>
    </cfRule>
    <cfRule type="cellIs" priority="951" operator="equal">
      <formula>"◄"</formula>
    </cfRule>
    <cfRule type="cellIs" dxfId="711" priority="952" operator="equal">
      <formula>"►"</formula>
    </cfRule>
  </conditionalFormatting>
  <conditionalFormatting sqref="AD10">
    <cfRule type="cellIs" dxfId="710" priority="945" operator="equal">
      <formula>"◄"</formula>
    </cfRule>
    <cfRule type="cellIs" dxfId="709" priority="946" operator="equal">
      <formula>"•"</formula>
    </cfRule>
    <cfRule type="cellIs" priority="947" operator="equal">
      <formula>"◄"</formula>
    </cfRule>
    <cfRule type="cellIs" dxfId="708" priority="948" operator="equal">
      <formula>"►"</formula>
    </cfRule>
  </conditionalFormatting>
  <conditionalFormatting sqref="AE10">
    <cfRule type="cellIs" dxfId="707" priority="941" operator="equal">
      <formula>"◄"</formula>
    </cfRule>
    <cfRule type="cellIs" dxfId="706" priority="942" operator="equal">
      <formula>"•"</formula>
    </cfRule>
    <cfRule type="cellIs" priority="943" operator="equal">
      <formula>"◄"</formula>
    </cfRule>
    <cfRule type="cellIs" dxfId="705" priority="944" operator="equal">
      <formula>"►"</formula>
    </cfRule>
  </conditionalFormatting>
  <conditionalFormatting sqref="AC57">
    <cfRule type="cellIs" dxfId="704" priority="937" operator="equal">
      <formula>"◄"</formula>
    </cfRule>
    <cfRule type="cellIs" dxfId="703" priority="938" operator="equal">
      <formula>"•"</formula>
    </cfRule>
    <cfRule type="cellIs" priority="939" operator="equal">
      <formula>"◄"</formula>
    </cfRule>
    <cfRule type="cellIs" dxfId="702" priority="940" operator="equal">
      <formula>"►"</formula>
    </cfRule>
  </conditionalFormatting>
  <conditionalFormatting sqref="AD57">
    <cfRule type="cellIs" dxfId="701" priority="933" operator="equal">
      <formula>"◄"</formula>
    </cfRule>
    <cfRule type="cellIs" dxfId="700" priority="934" operator="equal">
      <formula>"•"</formula>
    </cfRule>
    <cfRule type="cellIs" priority="935" operator="equal">
      <formula>"◄"</formula>
    </cfRule>
    <cfRule type="cellIs" dxfId="699" priority="936" operator="equal">
      <formula>"►"</formula>
    </cfRule>
  </conditionalFormatting>
  <conditionalFormatting sqref="AE57">
    <cfRule type="cellIs" dxfId="698" priority="929" operator="equal">
      <formula>"◄"</formula>
    </cfRule>
    <cfRule type="cellIs" dxfId="697" priority="930" operator="equal">
      <formula>"•"</formula>
    </cfRule>
    <cfRule type="cellIs" priority="931" operator="equal">
      <formula>"◄"</formula>
    </cfRule>
    <cfRule type="cellIs" dxfId="696" priority="932" operator="equal">
      <formula>"►"</formula>
    </cfRule>
  </conditionalFormatting>
  <conditionalFormatting sqref="AC122">
    <cfRule type="cellIs" dxfId="695" priority="925" operator="equal">
      <formula>"◄"</formula>
    </cfRule>
    <cfRule type="cellIs" dxfId="694" priority="926" operator="equal">
      <formula>"•"</formula>
    </cfRule>
    <cfRule type="cellIs" priority="927" operator="equal">
      <formula>"◄"</formula>
    </cfRule>
    <cfRule type="cellIs" dxfId="693" priority="928" operator="equal">
      <formula>"►"</formula>
    </cfRule>
  </conditionalFormatting>
  <conditionalFormatting sqref="AD122">
    <cfRule type="cellIs" dxfId="692" priority="921" operator="equal">
      <formula>"◄"</formula>
    </cfRule>
    <cfRule type="cellIs" dxfId="691" priority="922" operator="equal">
      <formula>"•"</formula>
    </cfRule>
    <cfRule type="cellIs" priority="923" operator="equal">
      <formula>"◄"</formula>
    </cfRule>
    <cfRule type="cellIs" dxfId="690" priority="924" operator="equal">
      <formula>"►"</formula>
    </cfRule>
  </conditionalFormatting>
  <conditionalFormatting sqref="AE122">
    <cfRule type="cellIs" dxfId="689" priority="917" operator="equal">
      <formula>"◄"</formula>
    </cfRule>
    <cfRule type="cellIs" dxfId="688" priority="918" operator="equal">
      <formula>"•"</formula>
    </cfRule>
    <cfRule type="cellIs" priority="919" operator="equal">
      <formula>"◄"</formula>
    </cfRule>
    <cfRule type="cellIs" dxfId="687" priority="920" operator="equal">
      <formula>"►"</formula>
    </cfRule>
  </conditionalFormatting>
  <conditionalFormatting sqref="AC142">
    <cfRule type="cellIs" dxfId="686" priority="913" operator="equal">
      <formula>"◄"</formula>
    </cfRule>
    <cfRule type="cellIs" dxfId="685" priority="914" operator="equal">
      <formula>"•"</formula>
    </cfRule>
    <cfRule type="cellIs" priority="915" operator="equal">
      <formula>"◄"</formula>
    </cfRule>
    <cfRule type="cellIs" dxfId="684" priority="916" operator="equal">
      <formula>"►"</formula>
    </cfRule>
  </conditionalFormatting>
  <conditionalFormatting sqref="AD142">
    <cfRule type="cellIs" dxfId="683" priority="909" operator="equal">
      <formula>"◄"</formula>
    </cfRule>
    <cfRule type="cellIs" dxfId="682" priority="910" operator="equal">
      <formula>"•"</formula>
    </cfRule>
    <cfRule type="cellIs" priority="911" operator="equal">
      <formula>"◄"</formula>
    </cfRule>
    <cfRule type="cellIs" dxfId="681" priority="912" operator="equal">
      <formula>"►"</formula>
    </cfRule>
  </conditionalFormatting>
  <conditionalFormatting sqref="AE142">
    <cfRule type="cellIs" dxfId="680" priority="905" operator="equal">
      <formula>"◄"</formula>
    </cfRule>
    <cfRule type="cellIs" dxfId="679" priority="906" operator="equal">
      <formula>"•"</formula>
    </cfRule>
    <cfRule type="cellIs" priority="907" operator="equal">
      <formula>"◄"</formula>
    </cfRule>
    <cfRule type="cellIs" dxfId="678" priority="908" operator="equal">
      <formula>"►"</formula>
    </cfRule>
  </conditionalFormatting>
  <conditionalFormatting sqref="AC228">
    <cfRule type="cellIs" dxfId="677" priority="901" operator="equal">
      <formula>"◄"</formula>
    </cfRule>
    <cfRule type="cellIs" dxfId="676" priority="902" operator="equal">
      <formula>"•"</formula>
    </cfRule>
    <cfRule type="cellIs" priority="903" operator="equal">
      <formula>"◄"</formula>
    </cfRule>
    <cfRule type="cellIs" dxfId="675" priority="904" operator="equal">
      <formula>"►"</formula>
    </cfRule>
  </conditionalFormatting>
  <conditionalFormatting sqref="AD228">
    <cfRule type="cellIs" dxfId="674" priority="897" operator="equal">
      <formula>"◄"</formula>
    </cfRule>
    <cfRule type="cellIs" dxfId="673" priority="898" operator="equal">
      <formula>"•"</formula>
    </cfRule>
    <cfRule type="cellIs" priority="899" operator="equal">
      <formula>"◄"</formula>
    </cfRule>
    <cfRule type="cellIs" dxfId="672" priority="900" operator="equal">
      <formula>"►"</formula>
    </cfRule>
  </conditionalFormatting>
  <conditionalFormatting sqref="AE228">
    <cfRule type="cellIs" dxfId="671" priority="893" operator="equal">
      <formula>"◄"</formula>
    </cfRule>
    <cfRule type="cellIs" dxfId="670" priority="894" operator="equal">
      <formula>"•"</formula>
    </cfRule>
    <cfRule type="cellIs" priority="895" operator="equal">
      <formula>"◄"</formula>
    </cfRule>
    <cfRule type="cellIs" dxfId="669" priority="896" operator="equal">
      <formula>"►"</formula>
    </cfRule>
  </conditionalFormatting>
  <conditionalFormatting sqref="AC276">
    <cfRule type="cellIs" dxfId="668" priority="889" operator="equal">
      <formula>"◄"</formula>
    </cfRule>
    <cfRule type="cellIs" dxfId="667" priority="890" operator="equal">
      <formula>"•"</formula>
    </cfRule>
    <cfRule type="cellIs" priority="891" operator="equal">
      <formula>"◄"</formula>
    </cfRule>
    <cfRule type="cellIs" dxfId="666" priority="892" operator="equal">
      <formula>"►"</formula>
    </cfRule>
  </conditionalFormatting>
  <conditionalFormatting sqref="AD276">
    <cfRule type="cellIs" dxfId="665" priority="885" operator="equal">
      <formula>"◄"</formula>
    </cfRule>
    <cfRule type="cellIs" dxfId="664" priority="886" operator="equal">
      <formula>"•"</formula>
    </cfRule>
    <cfRule type="cellIs" priority="887" operator="equal">
      <formula>"◄"</formula>
    </cfRule>
    <cfRule type="cellIs" dxfId="663" priority="888" operator="equal">
      <formula>"►"</formula>
    </cfRule>
  </conditionalFormatting>
  <conditionalFormatting sqref="AE276">
    <cfRule type="cellIs" dxfId="662" priority="881" operator="equal">
      <formula>"◄"</formula>
    </cfRule>
    <cfRule type="cellIs" dxfId="661" priority="882" operator="equal">
      <formula>"•"</formula>
    </cfRule>
    <cfRule type="cellIs" priority="883" operator="equal">
      <formula>"◄"</formula>
    </cfRule>
    <cfRule type="cellIs" dxfId="660" priority="884" operator="equal">
      <formula>"►"</formula>
    </cfRule>
  </conditionalFormatting>
  <conditionalFormatting sqref="AC365">
    <cfRule type="cellIs" dxfId="659" priority="877" operator="equal">
      <formula>"◄"</formula>
    </cfRule>
    <cfRule type="cellIs" dxfId="658" priority="878" operator="equal">
      <formula>"•"</formula>
    </cfRule>
    <cfRule type="cellIs" priority="879" operator="equal">
      <formula>"◄"</formula>
    </cfRule>
    <cfRule type="cellIs" dxfId="657" priority="880" operator="equal">
      <formula>"►"</formula>
    </cfRule>
  </conditionalFormatting>
  <conditionalFormatting sqref="AD365">
    <cfRule type="cellIs" dxfId="656" priority="873" operator="equal">
      <formula>"◄"</formula>
    </cfRule>
    <cfRule type="cellIs" dxfId="655" priority="874" operator="equal">
      <formula>"•"</formula>
    </cfRule>
    <cfRule type="cellIs" priority="875" operator="equal">
      <formula>"◄"</formula>
    </cfRule>
    <cfRule type="cellIs" dxfId="654" priority="876" operator="equal">
      <formula>"►"</formula>
    </cfRule>
  </conditionalFormatting>
  <conditionalFormatting sqref="AE365">
    <cfRule type="cellIs" dxfId="653" priority="869" operator="equal">
      <formula>"◄"</formula>
    </cfRule>
    <cfRule type="cellIs" dxfId="652" priority="870" operator="equal">
      <formula>"•"</formula>
    </cfRule>
    <cfRule type="cellIs" priority="871" operator="equal">
      <formula>"◄"</formula>
    </cfRule>
    <cfRule type="cellIs" dxfId="651" priority="872" operator="equal">
      <formula>"►"</formula>
    </cfRule>
  </conditionalFormatting>
  <conditionalFormatting sqref="AC417">
    <cfRule type="cellIs" dxfId="650" priority="865" operator="equal">
      <formula>"◄"</formula>
    </cfRule>
    <cfRule type="cellIs" dxfId="649" priority="866" operator="equal">
      <formula>"•"</formula>
    </cfRule>
    <cfRule type="cellIs" priority="867" operator="equal">
      <formula>"◄"</formula>
    </cfRule>
    <cfRule type="cellIs" dxfId="648" priority="868" operator="equal">
      <formula>"►"</formula>
    </cfRule>
  </conditionalFormatting>
  <conditionalFormatting sqref="AD417">
    <cfRule type="cellIs" dxfId="647" priority="861" operator="equal">
      <formula>"◄"</formula>
    </cfRule>
    <cfRule type="cellIs" dxfId="646" priority="862" operator="equal">
      <formula>"•"</formula>
    </cfRule>
    <cfRule type="cellIs" priority="863" operator="equal">
      <formula>"◄"</formula>
    </cfRule>
    <cfRule type="cellIs" dxfId="645" priority="864" operator="equal">
      <formula>"►"</formula>
    </cfRule>
  </conditionalFormatting>
  <conditionalFormatting sqref="AE417">
    <cfRule type="cellIs" dxfId="644" priority="857" operator="equal">
      <formula>"◄"</formula>
    </cfRule>
    <cfRule type="cellIs" dxfId="643" priority="858" operator="equal">
      <formula>"•"</formula>
    </cfRule>
    <cfRule type="cellIs" priority="859" operator="equal">
      <formula>"◄"</formula>
    </cfRule>
    <cfRule type="cellIs" dxfId="642" priority="860" operator="equal">
      <formula>"►"</formula>
    </cfRule>
  </conditionalFormatting>
  <conditionalFormatting sqref="AC462">
    <cfRule type="cellIs" dxfId="641" priority="853" operator="equal">
      <formula>"◄"</formula>
    </cfRule>
    <cfRule type="cellIs" dxfId="640" priority="854" operator="equal">
      <formula>"•"</formula>
    </cfRule>
    <cfRule type="cellIs" priority="855" operator="equal">
      <formula>"◄"</formula>
    </cfRule>
    <cfRule type="cellIs" dxfId="639" priority="856" operator="equal">
      <formula>"►"</formula>
    </cfRule>
  </conditionalFormatting>
  <conditionalFormatting sqref="AD462">
    <cfRule type="cellIs" dxfId="638" priority="849" operator="equal">
      <formula>"◄"</formula>
    </cfRule>
    <cfRule type="cellIs" dxfId="637" priority="850" operator="equal">
      <formula>"•"</formula>
    </cfRule>
    <cfRule type="cellIs" priority="851" operator="equal">
      <formula>"◄"</formula>
    </cfRule>
    <cfRule type="cellIs" dxfId="636" priority="852" operator="equal">
      <formula>"►"</formula>
    </cfRule>
  </conditionalFormatting>
  <conditionalFormatting sqref="AE462">
    <cfRule type="cellIs" dxfId="635" priority="845" operator="equal">
      <formula>"◄"</formula>
    </cfRule>
    <cfRule type="cellIs" dxfId="634" priority="846" operator="equal">
      <formula>"•"</formula>
    </cfRule>
    <cfRule type="cellIs" priority="847" operator="equal">
      <formula>"◄"</formula>
    </cfRule>
    <cfRule type="cellIs" dxfId="633" priority="848" operator="equal">
      <formula>"►"</formula>
    </cfRule>
  </conditionalFormatting>
  <conditionalFormatting sqref="AC576">
    <cfRule type="cellIs" dxfId="632" priority="841" operator="equal">
      <formula>"◄"</formula>
    </cfRule>
    <cfRule type="cellIs" dxfId="631" priority="842" operator="equal">
      <formula>"•"</formula>
    </cfRule>
    <cfRule type="cellIs" priority="843" operator="equal">
      <formula>"◄"</formula>
    </cfRule>
    <cfRule type="cellIs" dxfId="630" priority="844" operator="equal">
      <formula>"►"</formula>
    </cfRule>
  </conditionalFormatting>
  <conditionalFormatting sqref="AD576">
    <cfRule type="cellIs" dxfId="629" priority="837" operator="equal">
      <formula>"◄"</formula>
    </cfRule>
    <cfRule type="cellIs" dxfId="628" priority="838" operator="equal">
      <formula>"•"</formula>
    </cfRule>
    <cfRule type="cellIs" priority="839" operator="equal">
      <formula>"◄"</formula>
    </cfRule>
    <cfRule type="cellIs" dxfId="627" priority="840" operator="equal">
      <formula>"►"</formula>
    </cfRule>
  </conditionalFormatting>
  <conditionalFormatting sqref="AE576">
    <cfRule type="cellIs" dxfId="626" priority="833" operator="equal">
      <formula>"◄"</formula>
    </cfRule>
    <cfRule type="cellIs" dxfId="625" priority="834" operator="equal">
      <formula>"•"</formula>
    </cfRule>
    <cfRule type="cellIs" priority="835" operator="equal">
      <formula>"◄"</formula>
    </cfRule>
    <cfRule type="cellIs" dxfId="624" priority="836" operator="equal">
      <formula>"►"</formula>
    </cfRule>
  </conditionalFormatting>
  <conditionalFormatting sqref="AC614">
    <cfRule type="cellIs" dxfId="623" priority="829" operator="equal">
      <formula>"◄"</formula>
    </cfRule>
    <cfRule type="cellIs" dxfId="622" priority="830" operator="equal">
      <formula>"•"</formula>
    </cfRule>
    <cfRule type="cellIs" priority="831" operator="equal">
      <formula>"◄"</formula>
    </cfRule>
    <cfRule type="cellIs" dxfId="621" priority="832" operator="equal">
      <formula>"►"</formula>
    </cfRule>
  </conditionalFormatting>
  <conditionalFormatting sqref="AD614">
    <cfRule type="cellIs" dxfId="620" priority="825" operator="equal">
      <formula>"◄"</formula>
    </cfRule>
    <cfRule type="cellIs" dxfId="619" priority="826" operator="equal">
      <formula>"•"</formula>
    </cfRule>
    <cfRule type="cellIs" priority="827" operator="equal">
      <formula>"◄"</formula>
    </cfRule>
    <cfRule type="cellIs" dxfId="618" priority="828" operator="equal">
      <formula>"►"</formula>
    </cfRule>
  </conditionalFormatting>
  <conditionalFormatting sqref="AE614">
    <cfRule type="cellIs" dxfId="617" priority="821" operator="equal">
      <formula>"◄"</formula>
    </cfRule>
    <cfRule type="cellIs" dxfId="616" priority="822" operator="equal">
      <formula>"•"</formula>
    </cfRule>
    <cfRule type="cellIs" priority="823" operator="equal">
      <formula>"◄"</formula>
    </cfRule>
    <cfRule type="cellIs" dxfId="615" priority="824" operator="equal">
      <formula>"►"</formula>
    </cfRule>
  </conditionalFormatting>
  <conditionalFormatting sqref="AC644">
    <cfRule type="cellIs" dxfId="614" priority="817" operator="equal">
      <formula>"◄"</formula>
    </cfRule>
    <cfRule type="cellIs" dxfId="613" priority="818" operator="equal">
      <formula>"•"</formula>
    </cfRule>
    <cfRule type="cellIs" priority="819" operator="equal">
      <formula>"◄"</formula>
    </cfRule>
    <cfRule type="cellIs" dxfId="612" priority="820" operator="equal">
      <formula>"►"</formula>
    </cfRule>
  </conditionalFormatting>
  <conditionalFormatting sqref="AD644">
    <cfRule type="cellIs" dxfId="611" priority="813" operator="equal">
      <formula>"◄"</formula>
    </cfRule>
    <cfRule type="cellIs" dxfId="610" priority="814" operator="equal">
      <formula>"•"</formula>
    </cfRule>
    <cfRule type="cellIs" priority="815" operator="equal">
      <formula>"◄"</formula>
    </cfRule>
    <cfRule type="cellIs" dxfId="609" priority="816" operator="equal">
      <formula>"►"</formula>
    </cfRule>
  </conditionalFormatting>
  <conditionalFormatting sqref="AE644">
    <cfRule type="cellIs" dxfId="608" priority="809" operator="equal">
      <formula>"◄"</formula>
    </cfRule>
    <cfRule type="cellIs" dxfId="607" priority="810" operator="equal">
      <formula>"•"</formula>
    </cfRule>
    <cfRule type="cellIs" priority="811" operator="equal">
      <formula>"◄"</formula>
    </cfRule>
    <cfRule type="cellIs" dxfId="606" priority="812" operator="equal">
      <formula>"►"</formula>
    </cfRule>
  </conditionalFormatting>
  <conditionalFormatting sqref="AC683">
    <cfRule type="cellIs" dxfId="605" priority="805" operator="equal">
      <formula>"◄"</formula>
    </cfRule>
    <cfRule type="cellIs" dxfId="604" priority="806" operator="equal">
      <formula>"•"</formula>
    </cfRule>
    <cfRule type="cellIs" priority="807" operator="equal">
      <formula>"◄"</formula>
    </cfRule>
    <cfRule type="cellIs" dxfId="603" priority="808" operator="equal">
      <formula>"►"</formula>
    </cfRule>
  </conditionalFormatting>
  <conditionalFormatting sqref="AD683">
    <cfRule type="cellIs" dxfId="602" priority="801" operator="equal">
      <formula>"◄"</formula>
    </cfRule>
    <cfRule type="cellIs" dxfId="601" priority="802" operator="equal">
      <formula>"•"</formula>
    </cfRule>
    <cfRule type="cellIs" priority="803" operator="equal">
      <formula>"◄"</formula>
    </cfRule>
    <cfRule type="cellIs" dxfId="600" priority="804" operator="equal">
      <formula>"►"</formula>
    </cfRule>
  </conditionalFormatting>
  <conditionalFormatting sqref="AE683">
    <cfRule type="cellIs" dxfId="599" priority="797" operator="equal">
      <formula>"◄"</formula>
    </cfRule>
    <cfRule type="cellIs" dxfId="598" priority="798" operator="equal">
      <formula>"•"</formula>
    </cfRule>
    <cfRule type="cellIs" priority="799" operator="equal">
      <formula>"◄"</formula>
    </cfRule>
    <cfRule type="cellIs" dxfId="597" priority="800" operator="equal">
      <formula>"►"</formula>
    </cfRule>
  </conditionalFormatting>
  <conditionalFormatting sqref="AC725">
    <cfRule type="cellIs" dxfId="596" priority="793" operator="equal">
      <formula>"◄"</formula>
    </cfRule>
    <cfRule type="cellIs" dxfId="595" priority="794" operator="equal">
      <formula>"•"</formula>
    </cfRule>
    <cfRule type="cellIs" priority="795" operator="equal">
      <formula>"◄"</formula>
    </cfRule>
    <cfRule type="cellIs" dxfId="594" priority="796" operator="equal">
      <formula>"►"</formula>
    </cfRule>
  </conditionalFormatting>
  <conditionalFormatting sqref="AD725">
    <cfRule type="cellIs" dxfId="593" priority="789" operator="equal">
      <formula>"◄"</formula>
    </cfRule>
    <cfRule type="cellIs" dxfId="592" priority="790" operator="equal">
      <formula>"•"</formula>
    </cfRule>
    <cfRule type="cellIs" priority="791" operator="equal">
      <formula>"◄"</formula>
    </cfRule>
    <cfRule type="cellIs" dxfId="591" priority="792" operator="equal">
      <formula>"►"</formula>
    </cfRule>
  </conditionalFormatting>
  <conditionalFormatting sqref="AE725">
    <cfRule type="cellIs" dxfId="590" priority="785" operator="equal">
      <formula>"◄"</formula>
    </cfRule>
    <cfRule type="cellIs" dxfId="589" priority="786" operator="equal">
      <formula>"•"</formula>
    </cfRule>
    <cfRule type="cellIs" priority="787" operator="equal">
      <formula>"◄"</formula>
    </cfRule>
    <cfRule type="cellIs" dxfId="588" priority="788" operator="equal">
      <formula>"►"</formula>
    </cfRule>
  </conditionalFormatting>
  <conditionalFormatting sqref="AC735">
    <cfRule type="cellIs" dxfId="587" priority="781" operator="equal">
      <formula>"◄"</formula>
    </cfRule>
    <cfRule type="cellIs" dxfId="586" priority="782" operator="equal">
      <formula>"•"</formula>
    </cfRule>
    <cfRule type="cellIs" priority="783" operator="equal">
      <formula>"◄"</formula>
    </cfRule>
    <cfRule type="cellIs" dxfId="585" priority="784" operator="equal">
      <formula>"►"</formula>
    </cfRule>
  </conditionalFormatting>
  <conditionalFormatting sqref="AD735">
    <cfRule type="cellIs" dxfId="584" priority="777" operator="equal">
      <formula>"◄"</formula>
    </cfRule>
    <cfRule type="cellIs" dxfId="583" priority="778" operator="equal">
      <formula>"•"</formula>
    </cfRule>
    <cfRule type="cellIs" priority="779" operator="equal">
      <formula>"◄"</formula>
    </cfRule>
    <cfRule type="cellIs" dxfId="582" priority="780" operator="equal">
      <formula>"►"</formula>
    </cfRule>
  </conditionalFormatting>
  <conditionalFormatting sqref="AE735">
    <cfRule type="cellIs" dxfId="581" priority="773" operator="equal">
      <formula>"◄"</formula>
    </cfRule>
    <cfRule type="cellIs" dxfId="580" priority="774" operator="equal">
      <formula>"•"</formula>
    </cfRule>
    <cfRule type="cellIs" priority="775" operator="equal">
      <formula>"◄"</formula>
    </cfRule>
    <cfRule type="cellIs" dxfId="579" priority="776" operator="equal">
      <formula>"►"</formula>
    </cfRule>
  </conditionalFormatting>
  <conditionalFormatting sqref="AC810">
    <cfRule type="cellIs" dxfId="578" priority="769" operator="equal">
      <formula>"◄"</formula>
    </cfRule>
    <cfRule type="cellIs" dxfId="577" priority="770" operator="equal">
      <formula>"•"</formula>
    </cfRule>
    <cfRule type="cellIs" priority="771" operator="equal">
      <formula>"◄"</formula>
    </cfRule>
    <cfRule type="cellIs" dxfId="576" priority="772" operator="equal">
      <formula>"►"</formula>
    </cfRule>
  </conditionalFormatting>
  <conditionalFormatting sqref="AD810">
    <cfRule type="cellIs" dxfId="575" priority="765" operator="equal">
      <formula>"◄"</formula>
    </cfRule>
    <cfRule type="cellIs" dxfId="574" priority="766" operator="equal">
      <formula>"•"</formula>
    </cfRule>
    <cfRule type="cellIs" priority="767" operator="equal">
      <formula>"◄"</formula>
    </cfRule>
    <cfRule type="cellIs" dxfId="573" priority="768" operator="equal">
      <formula>"►"</formula>
    </cfRule>
  </conditionalFormatting>
  <conditionalFormatting sqref="AE810">
    <cfRule type="cellIs" dxfId="572" priority="761" operator="equal">
      <formula>"◄"</formula>
    </cfRule>
    <cfRule type="cellIs" dxfId="571" priority="762" operator="equal">
      <formula>"•"</formula>
    </cfRule>
    <cfRule type="cellIs" priority="763" operator="equal">
      <formula>"◄"</formula>
    </cfRule>
    <cfRule type="cellIs" dxfId="570" priority="764" operator="equal">
      <formula>"►"</formula>
    </cfRule>
  </conditionalFormatting>
  <conditionalFormatting sqref="AC869">
    <cfRule type="cellIs" dxfId="569" priority="757" operator="equal">
      <formula>"◄"</formula>
    </cfRule>
    <cfRule type="cellIs" dxfId="568" priority="758" operator="equal">
      <formula>"•"</formula>
    </cfRule>
    <cfRule type="cellIs" priority="759" operator="equal">
      <formula>"◄"</formula>
    </cfRule>
    <cfRule type="cellIs" dxfId="567" priority="760" operator="equal">
      <formula>"►"</formula>
    </cfRule>
  </conditionalFormatting>
  <conditionalFormatting sqref="AD869">
    <cfRule type="cellIs" dxfId="566" priority="753" operator="equal">
      <formula>"◄"</formula>
    </cfRule>
    <cfRule type="cellIs" dxfId="565" priority="754" operator="equal">
      <formula>"•"</formula>
    </cfRule>
    <cfRule type="cellIs" priority="755" operator="equal">
      <formula>"◄"</formula>
    </cfRule>
    <cfRule type="cellIs" dxfId="564" priority="756" operator="equal">
      <formula>"►"</formula>
    </cfRule>
  </conditionalFormatting>
  <conditionalFormatting sqref="AE869">
    <cfRule type="cellIs" dxfId="563" priority="749" operator="equal">
      <formula>"◄"</formula>
    </cfRule>
    <cfRule type="cellIs" dxfId="562" priority="750" operator="equal">
      <formula>"•"</formula>
    </cfRule>
    <cfRule type="cellIs" priority="751" operator="equal">
      <formula>"◄"</formula>
    </cfRule>
    <cfRule type="cellIs" dxfId="561" priority="752" operator="equal">
      <formula>"►"</formula>
    </cfRule>
  </conditionalFormatting>
  <conditionalFormatting sqref="AC910">
    <cfRule type="cellIs" dxfId="560" priority="745" operator="equal">
      <formula>"◄"</formula>
    </cfRule>
    <cfRule type="cellIs" dxfId="559" priority="746" operator="equal">
      <formula>"•"</formula>
    </cfRule>
    <cfRule type="cellIs" priority="747" operator="equal">
      <formula>"◄"</formula>
    </cfRule>
    <cfRule type="cellIs" dxfId="558" priority="748" operator="equal">
      <formula>"►"</formula>
    </cfRule>
  </conditionalFormatting>
  <conditionalFormatting sqref="AD910">
    <cfRule type="cellIs" dxfId="557" priority="741" operator="equal">
      <formula>"◄"</formula>
    </cfRule>
    <cfRule type="cellIs" dxfId="556" priority="742" operator="equal">
      <formula>"•"</formula>
    </cfRule>
    <cfRule type="cellIs" priority="743" operator="equal">
      <formula>"◄"</formula>
    </cfRule>
    <cfRule type="cellIs" dxfId="555" priority="744" operator="equal">
      <formula>"►"</formula>
    </cfRule>
  </conditionalFormatting>
  <conditionalFormatting sqref="AE910">
    <cfRule type="cellIs" dxfId="554" priority="737" operator="equal">
      <formula>"◄"</formula>
    </cfRule>
    <cfRule type="cellIs" dxfId="553" priority="738" operator="equal">
      <formula>"•"</formula>
    </cfRule>
    <cfRule type="cellIs" priority="739" operator="equal">
      <formula>"◄"</formula>
    </cfRule>
    <cfRule type="cellIs" dxfId="552" priority="740" operator="equal">
      <formula>"►"</formula>
    </cfRule>
  </conditionalFormatting>
  <conditionalFormatting sqref="AC943">
    <cfRule type="cellIs" dxfId="551" priority="733" operator="equal">
      <formula>"◄"</formula>
    </cfRule>
    <cfRule type="cellIs" dxfId="550" priority="734" operator="equal">
      <formula>"•"</formula>
    </cfRule>
    <cfRule type="cellIs" priority="735" operator="equal">
      <formula>"◄"</formula>
    </cfRule>
    <cfRule type="cellIs" dxfId="549" priority="736" operator="equal">
      <formula>"►"</formula>
    </cfRule>
  </conditionalFormatting>
  <conditionalFormatting sqref="AD943">
    <cfRule type="cellIs" dxfId="548" priority="729" operator="equal">
      <formula>"◄"</formula>
    </cfRule>
    <cfRule type="cellIs" dxfId="547" priority="730" operator="equal">
      <formula>"•"</formula>
    </cfRule>
    <cfRule type="cellIs" priority="731" operator="equal">
      <formula>"◄"</formula>
    </cfRule>
    <cfRule type="cellIs" dxfId="546" priority="732" operator="equal">
      <formula>"►"</formula>
    </cfRule>
  </conditionalFormatting>
  <conditionalFormatting sqref="AE943">
    <cfRule type="cellIs" dxfId="545" priority="725" operator="equal">
      <formula>"◄"</formula>
    </cfRule>
    <cfRule type="cellIs" dxfId="544" priority="726" operator="equal">
      <formula>"•"</formula>
    </cfRule>
    <cfRule type="cellIs" priority="727" operator="equal">
      <formula>"◄"</formula>
    </cfRule>
    <cfRule type="cellIs" dxfId="543" priority="728" operator="equal">
      <formula>"►"</formula>
    </cfRule>
  </conditionalFormatting>
  <conditionalFormatting sqref="AC977">
    <cfRule type="cellIs" dxfId="542" priority="721" operator="equal">
      <formula>"◄"</formula>
    </cfRule>
    <cfRule type="cellIs" dxfId="541" priority="722" operator="equal">
      <formula>"•"</formula>
    </cfRule>
    <cfRule type="cellIs" priority="723" operator="equal">
      <formula>"◄"</formula>
    </cfRule>
    <cfRule type="cellIs" dxfId="540" priority="724" operator="equal">
      <formula>"►"</formula>
    </cfRule>
  </conditionalFormatting>
  <conditionalFormatting sqref="AD977">
    <cfRule type="cellIs" dxfId="539" priority="717" operator="equal">
      <formula>"◄"</formula>
    </cfRule>
    <cfRule type="cellIs" dxfId="538" priority="718" operator="equal">
      <formula>"•"</formula>
    </cfRule>
    <cfRule type="cellIs" priority="719" operator="equal">
      <formula>"◄"</formula>
    </cfRule>
    <cfRule type="cellIs" dxfId="537" priority="720" operator="equal">
      <formula>"►"</formula>
    </cfRule>
  </conditionalFormatting>
  <conditionalFormatting sqref="AE977">
    <cfRule type="cellIs" dxfId="536" priority="713" operator="equal">
      <formula>"◄"</formula>
    </cfRule>
    <cfRule type="cellIs" dxfId="535" priority="714" operator="equal">
      <formula>"•"</formula>
    </cfRule>
    <cfRule type="cellIs" priority="715" operator="equal">
      <formula>"◄"</formula>
    </cfRule>
    <cfRule type="cellIs" dxfId="534" priority="716" operator="equal">
      <formula>"►"</formula>
    </cfRule>
  </conditionalFormatting>
  <conditionalFormatting sqref="AC1047">
    <cfRule type="cellIs" dxfId="533" priority="709" operator="equal">
      <formula>"◄"</formula>
    </cfRule>
    <cfRule type="cellIs" dxfId="532" priority="710" operator="equal">
      <formula>"•"</formula>
    </cfRule>
    <cfRule type="cellIs" priority="711" operator="equal">
      <formula>"◄"</formula>
    </cfRule>
    <cfRule type="cellIs" dxfId="531" priority="712" operator="equal">
      <formula>"►"</formula>
    </cfRule>
  </conditionalFormatting>
  <conditionalFormatting sqref="AD1047">
    <cfRule type="cellIs" dxfId="530" priority="705" operator="equal">
      <formula>"◄"</formula>
    </cfRule>
    <cfRule type="cellIs" dxfId="529" priority="706" operator="equal">
      <formula>"•"</formula>
    </cfRule>
    <cfRule type="cellIs" priority="707" operator="equal">
      <formula>"◄"</formula>
    </cfRule>
    <cfRule type="cellIs" dxfId="528" priority="708" operator="equal">
      <formula>"►"</formula>
    </cfRule>
  </conditionalFormatting>
  <conditionalFormatting sqref="AE1047">
    <cfRule type="cellIs" dxfId="527" priority="701" operator="equal">
      <formula>"◄"</formula>
    </cfRule>
    <cfRule type="cellIs" dxfId="526" priority="702" operator="equal">
      <formula>"•"</formula>
    </cfRule>
    <cfRule type="cellIs" priority="703" operator="equal">
      <formula>"◄"</formula>
    </cfRule>
    <cfRule type="cellIs" dxfId="525" priority="704" operator="equal">
      <formula>"►"</formula>
    </cfRule>
  </conditionalFormatting>
  <conditionalFormatting sqref="AC1123">
    <cfRule type="cellIs" dxfId="524" priority="697" operator="equal">
      <formula>"◄"</formula>
    </cfRule>
    <cfRule type="cellIs" dxfId="523" priority="698" operator="equal">
      <formula>"•"</formula>
    </cfRule>
    <cfRule type="cellIs" priority="699" operator="equal">
      <formula>"◄"</formula>
    </cfRule>
    <cfRule type="cellIs" dxfId="522" priority="700" operator="equal">
      <formula>"►"</formula>
    </cfRule>
  </conditionalFormatting>
  <conditionalFormatting sqref="AD1123">
    <cfRule type="cellIs" dxfId="521" priority="693" operator="equal">
      <formula>"◄"</formula>
    </cfRule>
    <cfRule type="cellIs" dxfId="520" priority="694" operator="equal">
      <formula>"•"</formula>
    </cfRule>
    <cfRule type="cellIs" priority="695" operator="equal">
      <formula>"◄"</formula>
    </cfRule>
    <cfRule type="cellIs" dxfId="519" priority="696" operator="equal">
      <formula>"►"</formula>
    </cfRule>
  </conditionalFormatting>
  <conditionalFormatting sqref="AE1123">
    <cfRule type="cellIs" dxfId="518" priority="689" operator="equal">
      <formula>"◄"</formula>
    </cfRule>
    <cfRule type="cellIs" dxfId="517" priority="690" operator="equal">
      <formula>"•"</formula>
    </cfRule>
    <cfRule type="cellIs" priority="691" operator="equal">
      <formula>"◄"</formula>
    </cfRule>
    <cfRule type="cellIs" dxfId="516" priority="692" operator="equal">
      <formula>"►"</formula>
    </cfRule>
  </conditionalFormatting>
  <conditionalFormatting sqref="AC1158">
    <cfRule type="cellIs" dxfId="515" priority="685" operator="equal">
      <formula>"◄"</formula>
    </cfRule>
    <cfRule type="cellIs" dxfId="514" priority="686" operator="equal">
      <formula>"•"</formula>
    </cfRule>
    <cfRule type="cellIs" priority="687" operator="equal">
      <formula>"◄"</formula>
    </cfRule>
    <cfRule type="cellIs" dxfId="513" priority="688" operator="equal">
      <formula>"►"</formula>
    </cfRule>
  </conditionalFormatting>
  <conditionalFormatting sqref="AD1158">
    <cfRule type="cellIs" dxfId="512" priority="681" operator="equal">
      <formula>"◄"</formula>
    </cfRule>
    <cfRule type="cellIs" dxfId="511" priority="682" operator="equal">
      <formula>"•"</formula>
    </cfRule>
    <cfRule type="cellIs" priority="683" operator="equal">
      <formula>"◄"</formula>
    </cfRule>
    <cfRule type="cellIs" dxfId="510" priority="684" operator="equal">
      <formula>"►"</formula>
    </cfRule>
  </conditionalFormatting>
  <conditionalFormatting sqref="AE1158">
    <cfRule type="cellIs" dxfId="509" priority="677" operator="equal">
      <formula>"◄"</formula>
    </cfRule>
    <cfRule type="cellIs" dxfId="508" priority="678" operator="equal">
      <formula>"•"</formula>
    </cfRule>
    <cfRule type="cellIs" priority="679" operator="equal">
      <formula>"◄"</formula>
    </cfRule>
    <cfRule type="cellIs" dxfId="507" priority="680" operator="equal">
      <formula>"►"</formula>
    </cfRule>
  </conditionalFormatting>
  <conditionalFormatting sqref="AC1193">
    <cfRule type="cellIs" dxfId="506" priority="673" operator="equal">
      <formula>"◄"</formula>
    </cfRule>
    <cfRule type="cellIs" dxfId="505" priority="674" operator="equal">
      <formula>"•"</formula>
    </cfRule>
    <cfRule type="cellIs" priority="675" operator="equal">
      <formula>"◄"</formula>
    </cfRule>
    <cfRule type="cellIs" dxfId="504" priority="676" operator="equal">
      <formula>"►"</formula>
    </cfRule>
  </conditionalFormatting>
  <conditionalFormatting sqref="AD1193">
    <cfRule type="cellIs" dxfId="503" priority="669" operator="equal">
      <formula>"◄"</formula>
    </cfRule>
    <cfRule type="cellIs" dxfId="502" priority="670" operator="equal">
      <formula>"•"</formula>
    </cfRule>
    <cfRule type="cellIs" priority="671" operator="equal">
      <formula>"◄"</formula>
    </cfRule>
    <cfRule type="cellIs" dxfId="501" priority="672" operator="equal">
      <formula>"►"</formula>
    </cfRule>
  </conditionalFormatting>
  <conditionalFormatting sqref="AE1193">
    <cfRule type="cellIs" dxfId="500" priority="665" operator="equal">
      <formula>"◄"</formula>
    </cfRule>
    <cfRule type="cellIs" dxfId="499" priority="666" operator="equal">
      <formula>"•"</formula>
    </cfRule>
    <cfRule type="cellIs" priority="667" operator="equal">
      <formula>"◄"</formula>
    </cfRule>
    <cfRule type="cellIs" dxfId="498" priority="668" operator="equal">
      <formula>"►"</formula>
    </cfRule>
  </conditionalFormatting>
  <conditionalFormatting sqref="AC1232">
    <cfRule type="cellIs" dxfId="497" priority="661" operator="equal">
      <formula>"◄"</formula>
    </cfRule>
    <cfRule type="cellIs" dxfId="496" priority="662" operator="equal">
      <formula>"•"</formula>
    </cfRule>
    <cfRule type="cellIs" priority="663" operator="equal">
      <formula>"◄"</formula>
    </cfRule>
    <cfRule type="cellIs" dxfId="495" priority="664" operator="equal">
      <formula>"►"</formula>
    </cfRule>
  </conditionalFormatting>
  <conditionalFormatting sqref="AD1232">
    <cfRule type="cellIs" dxfId="494" priority="657" operator="equal">
      <formula>"◄"</formula>
    </cfRule>
    <cfRule type="cellIs" dxfId="493" priority="658" operator="equal">
      <formula>"•"</formula>
    </cfRule>
    <cfRule type="cellIs" priority="659" operator="equal">
      <formula>"◄"</formula>
    </cfRule>
    <cfRule type="cellIs" dxfId="492" priority="660" operator="equal">
      <formula>"►"</formula>
    </cfRule>
  </conditionalFormatting>
  <conditionalFormatting sqref="AE1232">
    <cfRule type="cellIs" dxfId="491" priority="653" operator="equal">
      <formula>"◄"</formula>
    </cfRule>
    <cfRule type="cellIs" dxfId="490" priority="654" operator="equal">
      <formula>"•"</formula>
    </cfRule>
    <cfRule type="cellIs" priority="655" operator="equal">
      <formula>"◄"</formula>
    </cfRule>
    <cfRule type="cellIs" dxfId="489" priority="656" operator="equal">
      <formula>"►"</formula>
    </cfRule>
  </conditionalFormatting>
  <conditionalFormatting sqref="AC1272">
    <cfRule type="cellIs" dxfId="488" priority="649" operator="equal">
      <formula>"◄"</formula>
    </cfRule>
    <cfRule type="cellIs" dxfId="487" priority="650" operator="equal">
      <formula>"•"</formula>
    </cfRule>
    <cfRule type="cellIs" priority="651" operator="equal">
      <formula>"◄"</formula>
    </cfRule>
    <cfRule type="cellIs" dxfId="486" priority="652" operator="equal">
      <formula>"►"</formula>
    </cfRule>
  </conditionalFormatting>
  <conditionalFormatting sqref="AD1272">
    <cfRule type="cellIs" dxfId="485" priority="645" operator="equal">
      <formula>"◄"</formula>
    </cfRule>
    <cfRule type="cellIs" dxfId="484" priority="646" operator="equal">
      <formula>"•"</formula>
    </cfRule>
    <cfRule type="cellIs" priority="647" operator="equal">
      <formula>"◄"</formula>
    </cfRule>
    <cfRule type="cellIs" dxfId="483" priority="648" operator="equal">
      <formula>"►"</formula>
    </cfRule>
  </conditionalFormatting>
  <conditionalFormatting sqref="AE1272">
    <cfRule type="cellIs" dxfId="482" priority="641" operator="equal">
      <formula>"◄"</formula>
    </cfRule>
    <cfRule type="cellIs" dxfId="481" priority="642" operator="equal">
      <formula>"•"</formula>
    </cfRule>
    <cfRule type="cellIs" priority="643" operator="equal">
      <formula>"◄"</formula>
    </cfRule>
    <cfRule type="cellIs" dxfId="480" priority="644" operator="equal">
      <formula>"►"</formula>
    </cfRule>
  </conditionalFormatting>
  <conditionalFormatting sqref="AC1319">
    <cfRule type="cellIs" dxfId="479" priority="637" operator="equal">
      <formula>"◄"</formula>
    </cfRule>
    <cfRule type="cellIs" dxfId="478" priority="638" operator="equal">
      <formula>"•"</formula>
    </cfRule>
    <cfRule type="cellIs" priority="639" operator="equal">
      <formula>"◄"</formula>
    </cfRule>
    <cfRule type="cellIs" dxfId="477" priority="640" operator="equal">
      <formula>"►"</formula>
    </cfRule>
  </conditionalFormatting>
  <conditionalFormatting sqref="AD1319">
    <cfRule type="cellIs" dxfId="476" priority="633" operator="equal">
      <formula>"◄"</formula>
    </cfRule>
    <cfRule type="cellIs" dxfId="475" priority="634" operator="equal">
      <formula>"•"</formula>
    </cfRule>
    <cfRule type="cellIs" priority="635" operator="equal">
      <formula>"◄"</formula>
    </cfRule>
    <cfRule type="cellIs" dxfId="474" priority="636" operator="equal">
      <formula>"►"</formula>
    </cfRule>
  </conditionalFormatting>
  <conditionalFormatting sqref="AE1319">
    <cfRule type="cellIs" dxfId="473" priority="629" operator="equal">
      <formula>"◄"</formula>
    </cfRule>
    <cfRule type="cellIs" dxfId="472" priority="630" operator="equal">
      <formula>"•"</formula>
    </cfRule>
    <cfRule type="cellIs" priority="631" operator="equal">
      <formula>"◄"</formula>
    </cfRule>
    <cfRule type="cellIs" dxfId="471" priority="632" operator="equal">
      <formula>"►"</formula>
    </cfRule>
  </conditionalFormatting>
  <conditionalFormatting sqref="AC1357">
    <cfRule type="cellIs" dxfId="470" priority="625" operator="equal">
      <formula>"◄"</formula>
    </cfRule>
    <cfRule type="cellIs" dxfId="469" priority="626" operator="equal">
      <formula>"•"</formula>
    </cfRule>
    <cfRule type="cellIs" priority="627" operator="equal">
      <formula>"◄"</formula>
    </cfRule>
    <cfRule type="cellIs" dxfId="468" priority="628" operator="equal">
      <formula>"►"</formula>
    </cfRule>
  </conditionalFormatting>
  <conditionalFormatting sqref="AD1357">
    <cfRule type="cellIs" dxfId="467" priority="621" operator="equal">
      <formula>"◄"</formula>
    </cfRule>
    <cfRule type="cellIs" dxfId="466" priority="622" operator="equal">
      <formula>"•"</formula>
    </cfRule>
    <cfRule type="cellIs" priority="623" operator="equal">
      <formula>"◄"</formula>
    </cfRule>
    <cfRule type="cellIs" dxfId="465" priority="624" operator="equal">
      <formula>"►"</formula>
    </cfRule>
  </conditionalFormatting>
  <conditionalFormatting sqref="AE1357">
    <cfRule type="cellIs" dxfId="464" priority="617" operator="equal">
      <formula>"◄"</formula>
    </cfRule>
    <cfRule type="cellIs" dxfId="463" priority="618" operator="equal">
      <formula>"•"</formula>
    </cfRule>
    <cfRule type="cellIs" priority="619" operator="equal">
      <formula>"◄"</formula>
    </cfRule>
    <cfRule type="cellIs" dxfId="462" priority="620" operator="equal">
      <formula>"►"</formula>
    </cfRule>
  </conditionalFormatting>
  <conditionalFormatting sqref="AC1409">
    <cfRule type="cellIs" dxfId="461" priority="613" operator="equal">
      <formula>"◄"</formula>
    </cfRule>
    <cfRule type="cellIs" dxfId="460" priority="614" operator="equal">
      <formula>"•"</formula>
    </cfRule>
    <cfRule type="cellIs" priority="615" operator="equal">
      <formula>"◄"</formula>
    </cfRule>
    <cfRule type="cellIs" dxfId="459" priority="616" operator="equal">
      <formula>"►"</formula>
    </cfRule>
  </conditionalFormatting>
  <conditionalFormatting sqref="AD1409">
    <cfRule type="cellIs" dxfId="458" priority="609" operator="equal">
      <formula>"◄"</formula>
    </cfRule>
    <cfRule type="cellIs" dxfId="457" priority="610" operator="equal">
      <formula>"•"</formula>
    </cfRule>
    <cfRule type="cellIs" priority="611" operator="equal">
      <formula>"◄"</formula>
    </cfRule>
    <cfRule type="cellIs" dxfId="456" priority="612" operator="equal">
      <formula>"►"</formula>
    </cfRule>
  </conditionalFormatting>
  <conditionalFormatting sqref="AE1409">
    <cfRule type="cellIs" dxfId="455" priority="605" operator="equal">
      <formula>"◄"</formula>
    </cfRule>
    <cfRule type="cellIs" dxfId="454" priority="606" operator="equal">
      <formula>"•"</formula>
    </cfRule>
    <cfRule type="cellIs" priority="607" operator="equal">
      <formula>"◄"</formula>
    </cfRule>
    <cfRule type="cellIs" dxfId="453" priority="608" operator="equal">
      <formula>"►"</formula>
    </cfRule>
  </conditionalFormatting>
  <conditionalFormatting sqref="AC1449">
    <cfRule type="cellIs" dxfId="452" priority="601" operator="equal">
      <formula>"◄"</formula>
    </cfRule>
    <cfRule type="cellIs" dxfId="451" priority="602" operator="equal">
      <formula>"•"</formula>
    </cfRule>
    <cfRule type="cellIs" priority="603" operator="equal">
      <formula>"◄"</formula>
    </cfRule>
    <cfRule type="cellIs" dxfId="450" priority="604" operator="equal">
      <formula>"►"</formula>
    </cfRule>
  </conditionalFormatting>
  <conditionalFormatting sqref="AD1449">
    <cfRule type="cellIs" dxfId="449" priority="597" operator="equal">
      <formula>"◄"</formula>
    </cfRule>
    <cfRule type="cellIs" dxfId="448" priority="598" operator="equal">
      <formula>"•"</formula>
    </cfRule>
    <cfRule type="cellIs" priority="599" operator="equal">
      <formula>"◄"</formula>
    </cfRule>
    <cfRule type="cellIs" dxfId="447" priority="600" operator="equal">
      <formula>"►"</formula>
    </cfRule>
  </conditionalFormatting>
  <conditionalFormatting sqref="AE1449">
    <cfRule type="cellIs" dxfId="446" priority="593" operator="equal">
      <formula>"◄"</formula>
    </cfRule>
    <cfRule type="cellIs" dxfId="445" priority="594" operator="equal">
      <formula>"•"</formula>
    </cfRule>
    <cfRule type="cellIs" priority="595" operator="equal">
      <formula>"◄"</formula>
    </cfRule>
    <cfRule type="cellIs" dxfId="444" priority="596" operator="equal">
      <formula>"►"</formula>
    </cfRule>
  </conditionalFormatting>
  <conditionalFormatting sqref="AC1500">
    <cfRule type="cellIs" dxfId="443" priority="589" operator="equal">
      <formula>"◄"</formula>
    </cfRule>
    <cfRule type="cellIs" dxfId="442" priority="590" operator="equal">
      <formula>"•"</formula>
    </cfRule>
    <cfRule type="cellIs" priority="591" operator="equal">
      <formula>"◄"</formula>
    </cfRule>
    <cfRule type="cellIs" dxfId="441" priority="592" operator="equal">
      <formula>"►"</formula>
    </cfRule>
  </conditionalFormatting>
  <conditionalFormatting sqref="AD1500">
    <cfRule type="cellIs" dxfId="440" priority="585" operator="equal">
      <formula>"◄"</formula>
    </cfRule>
    <cfRule type="cellIs" dxfId="439" priority="586" operator="equal">
      <formula>"•"</formula>
    </cfRule>
    <cfRule type="cellIs" priority="587" operator="equal">
      <formula>"◄"</formula>
    </cfRule>
    <cfRule type="cellIs" dxfId="438" priority="588" operator="equal">
      <formula>"►"</formula>
    </cfRule>
  </conditionalFormatting>
  <conditionalFormatting sqref="AE1500">
    <cfRule type="cellIs" dxfId="437" priority="581" operator="equal">
      <formula>"◄"</formula>
    </cfRule>
    <cfRule type="cellIs" dxfId="436" priority="582" operator="equal">
      <formula>"•"</formula>
    </cfRule>
    <cfRule type="cellIs" priority="583" operator="equal">
      <formula>"◄"</formula>
    </cfRule>
    <cfRule type="cellIs" dxfId="435" priority="584" operator="equal">
      <formula>"►"</formula>
    </cfRule>
  </conditionalFormatting>
  <conditionalFormatting sqref="AC1531">
    <cfRule type="cellIs" dxfId="434" priority="577" operator="equal">
      <formula>"◄"</formula>
    </cfRule>
    <cfRule type="cellIs" dxfId="433" priority="578" operator="equal">
      <formula>"•"</formula>
    </cfRule>
    <cfRule type="cellIs" priority="579" operator="equal">
      <formula>"◄"</formula>
    </cfRule>
    <cfRule type="cellIs" dxfId="432" priority="580" operator="equal">
      <formula>"►"</formula>
    </cfRule>
  </conditionalFormatting>
  <conditionalFormatting sqref="AD1531">
    <cfRule type="cellIs" dxfId="431" priority="573" operator="equal">
      <formula>"◄"</formula>
    </cfRule>
    <cfRule type="cellIs" dxfId="430" priority="574" operator="equal">
      <formula>"•"</formula>
    </cfRule>
    <cfRule type="cellIs" priority="575" operator="equal">
      <formula>"◄"</formula>
    </cfRule>
    <cfRule type="cellIs" dxfId="429" priority="576" operator="equal">
      <formula>"►"</formula>
    </cfRule>
  </conditionalFormatting>
  <conditionalFormatting sqref="AE1531">
    <cfRule type="cellIs" dxfId="428" priority="569" operator="equal">
      <formula>"◄"</formula>
    </cfRule>
    <cfRule type="cellIs" dxfId="427" priority="570" operator="equal">
      <formula>"•"</formula>
    </cfRule>
    <cfRule type="cellIs" priority="571" operator="equal">
      <formula>"◄"</formula>
    </cfRule>
    <cfRule type="cellIs" dxfId="426" priority="572" operator="equal">
      <formula>"►"</formula>
    </cfRule>
  </conditionalFormatting>
  <conditionalFormatting sqref="AC1584">
    <cfRule type="cellIs" dxfId="425" priority="565" operator="equal">
      <formula>"◄"</formula>
    </cfRule>
    <cfRule type="cellIs" dxfId="424" priority="566" operator="equal">
      <formula>"•"</formula>
    </cfRule>
    <cfRule type="cellIs" priority="567" operator="equal">
      <formula>"◄"</formula>
    </cfRule>
    <cfRule type="cellIs" dxfId="423" priority="568" operator="equal">
      <formula>"►"</formula>
    </cfRule>
  </conditionalFormatting>
  <conditionalFormatting sqref="AD1584">
    <cfRule type="cellIs" dxfId="422" priority="561" operator="equal">
      <formula>"◄"</formula>
    </cfRule>
    <cfRule type="cellIs" dxfId="421" priority="562" operator="equal">
      <formula>"•"</formula>
    </cfRule>
    <cfRule type="cellIs" priority="563" operator="equal">
      <formula>"◄"</formula>
    </cfRule>
    <cfRule type="cellIs" dxfId="420" priority="564" operator="equal">
      <formula>"►"</formula>
    </cfRule>
  </conditionalFormatting>
  <conditionalFormatting sqref="AE1584">
    <cfRule type="cellIs" dxfId="419" priority="557" operator="equal">
      <formula>"◄"</formula>
    </cfRule>
    <cfRule type="cellIs" dxfId="418" priority="558" operator="equal">
      <formula>"•"</formula>
    </cfRule>
    <cfRule type="cellIs" priority="559" operator="equal">
      <formula>"◄"</formula>
    </cfRule>
    <cfRule type="cellIs" dxfId="417" priority="560" operator="equal">
      <formula>"►"</formula>
    </cfRule>
  </conditionalFormatting>
  <conditionalFormatting sqref="AC1652">
    <cfRule type="cellIs" dxfId="416" priority="553" operator="equal">
      <formula>"◄"</formula>
    </cfRule>
    <cfRule type="cellIs" dxfId="415" priority="554" operator="equal">
      <formula>"•"</formula>
    </cfRule>
    <cfRule type="cellIs" priority="555" operator="equal">
      <formula>"◄"</formula>
    </cfRule>
    <cfRule type="cellIs" dxfId="414" priority="556" operator="equal">
      <formula>"►"</formula>
    </cfRule>
  </conditionalFormatting>
  <conditionalFormatting sqref="AD1652">
    <cfRule type="cellIs" dxfId="413" priority="549" operator="equal">
      <formula>"◄"</formula>
    </cfRule>
    <cfRule type="cellIs" dxfId="412" priority="550" operator="equal">
      <formula>"•"</formula>
    </cfRule>
    <cfRule type="cellIs" priority="551" operator="equal">
      <formula>"◄"</formula>
    </cfRule>
    <cfRule type="cellIs" dxfId="411" priority="552" operator="equal">
      <formula>"►"</formula>
    </cfRule>
  </conditionalFormatting>
  <conditionalFormatting sqref="AE1652">
    <cfRule type="cellIs" dxfId="410" priority="545" operator="equal">
      <formula>"◄"</formula>
    </cfRule>
    <cfRule type="cellIs" dxfId="409" priority="546" operator="equal">
      <formula>"•"</formula>
    </cfRule>
    <cfRule type="cellIs" priority="547" operator="equal">
      <formula>"◄"</formula>
    </cfRule>
    <cfRule type="cellIs" dxfId="408" priority="548" operator="equal">
      <formula>"►"</formula>
    </cfRule>
  </conditionalFormatting>
  <conditionalFormatting sqref="AC1677">
    <cfRule type="cellIs" dxfId="407" priority="541" operator="equal">
      <formula>"◄"</formula>
    </cfRule>
    <cfRule type="cellIs" dxfId="406" priority="542" operator="equal">
      <formula>"•"</formula>
    </cfRule>
    <cfRule type="cellIs" priority="543" operator="equal">
      <formula>"◄"</formula>
    </cfRule>
    <cfRule type="cellIs" dxfId="405" priority="544" operator="equal">
      <formula>"►"</formula>
    </cfRule>
  </conditionalFormatting>
  <conditionalFormatting sqref="AD1677">
    <cfRule type="cellIs" dxfId="404" priority="537" operator="equal">
      <formula>"◄"</formula>
    </cfRule>
    <cfRule type="cellIs" dxfId="403" priority="538" operator="equal">
      <formula>"•"</formula>
    </cfRule>
    <cfRule type="cellIs" priority="539" operator="equal">
      <formula>"◄"</formula>
    </cfRule>
    <cfRule type="cellIs" dxfId="402" priority="540" operator="equal">
      <formula>"►"</formula>
    </cfRule>
  </conditionalFormatting>
  <conditionalFormatting sqref="AE1677">
    <cfRule type="cellIs" dxfId="401" priority="533" operator="equal">
      <formula>"◄"</formula>
    </cfRule>
    <cfRule type="cellIs" dxfId="400" priority="534" operator="equal">
      <formula>"•"</formula>
    </cfRule>
    <cfRule type="cellIs" priority="535" operator="equal">
      <formula>"◄"</formula>
    </cfRule>
    <cfRule type="cellIs" dxfId="399" priority="536" operator="equal">
      <formula>"►"</formula>
    </cfRule>
  </conditionalFormatting>
  <conditionalFormatting sqref="AC1714">
    <cfRule type="cellIs" dxfId="398" priority="529" operator="equal">
      <formula>"◄"</formula>
    </cfRule>
    <cfRule type="cellIs" dxfId="397" priority="530" operator="equal">
      <formula>"•"</formula>
    </cfRule>
    <cfRule type="cellIs" priority="531" operator="equal">
      <formula>"◄"</formula>
    </cfRule>
    <cfRule type="cellIs" dxfId="396" priority="532" operator="equal">
      <formula>"►"</formula>
    </cfRule>
  </conditionalFormatting>
  <conditionalFormatting sqref="AD1714">
    <cfRule type="cellIs" dxfId="395" priority="525" operator="equal">
      <formula>"◄"</formula>
    </cfRule>
    <cfRule type="cellIs" dxfId="394" priority="526" operator="equal">
      <formula>"•"</formula>
    </cfRule>
    <cfRule type="cellIs" priority="527" operator="equal">
      <formula>"◄"</formula>
    </cfRule>
    <cfRule type="cellIs" dxfId="393" priority="528" operator="equal">
      <formula>"►"</formula>
    </cfRule>
  </conditionalFormatting>
  <conditionalFormatting sqref="AE1714">
    <cfRule type="cellIs" dxfId="392" priority="521" operator="equal">
      <formula>"◄"</formula>
    </cfRule>
    <cfRule type="cellIs" dxfId="391" priority="522" operator="equal">
      <formula>"•"</formula>
    </cfRule>
    <cfRule type="cellIs" priority="523" operator="equal">
      <formula>"◄"</formula>
    </cfRule>
    <cfRule type="cellIs" dxfId="390" priority="524" operator="equal">
      <formula>"►"</formula>
    </cfRule>
  </conditionalFormatting>
  <conditionalFormatting sqref="AC1754">
    <cfRule type="cellIs" dxfId="389" priority="517" operator="equal">
      <formula>"◄"</formula>
    </cfRule>
    <cfRule type="cellIs" dxfId="388" priority="518" operator="equal">
      <formula>"•"</formula>
    </cfRule>
    <cfRule type="cellIs" priority="519" operator="equal">
      <formula>"◄"</formula>
    </cfRule>
    <cfRule type="cellIs" dxfId="387" priority="520" operator="equal">
      <formula>"►"</formula>
    </cfRule>
  </conditionalFormatting>
  <conditionalFormatting sqref="AD1754">
    <cfRule type="cellIs" dxfId="386" priority="513" operator="equal">
      <formula>"◄"</formula>
    </cfRule>
    <cfRule type="cellIs" dxfId="385" priority="514" operator="equal">
      <formula>"•"</formula>
    </cfRule>
    <cfRule type="cellIs" priority="515" operator="equal">
      <formula>"◄"</formula>
    </cfRule>
    <cfRule type="cellIs" dxfId="384" priority="516" operator="equal">
      <formula>"►"</formula>
    </cfRule>
  </conditionalFormatting>
  <conditionalFormatting sqref="AE1754">
    <cfRule type="cellIs" dxfId="383" priority="509" operator="equal">
      <formula>"◄"</formula>
    </cfRule>
    <cfRule type="cellIs" dxfId="382" priority="510" operator="equal">
      <formula>"•"</formula>
    </cfRule>
    <cfRule type="cellIs" priority="511" operator="equal">
      <formula>"◄"</formula>
    </cfRule>
    <cfRule type="cellIs" dxfId="381" priority="512" operator="equal">
      <formula>"►"</formula>
    </cfRule>
  </conditionalFormatting>
  <conditionalFormatting sqref="AC1824">
    <cfRule type="cellIs" dxfId="380" priority="505" operator="equal">
      <formula>"◄"</formula>
    </cfRule>
    <cfRule type="cellIs" dxfId="379" priority="506" operator="equal">
      <formula>"•"</formula>
    </cfRule>
    <cfRule type="cellIs" priority="507" operator="equal">
      <formula>"◄"</formula>
    </cfRule>
    <cfRule type="cellIs" dxfId="378" priority="508" operator="equal">
      <formula>"►"</formula>
    </cfRule>
  </conditionalFormatting>
  <conditionalFormatting sqref="AD1824">
    <cfRule type="cellIs" dxfId="377" priority="501" operator="equal">
      <formula>"◄"</formula>
    </cfRule>
    <cfRule type="cellIs" dxfId="376" priority="502" operator="equal">
      <formula>"•"</formula>
    </cfRule>
    <cfRule type="cellIs" priority="503" operator="equal">
      <formula>"◄"</formula>
    </cfRule>
    <cfRule type="cellIs" dxfId="375" priority="504" operator="equal">
      <formula>"►"</formula>
    </cfRule>
  </conditionalFormatting>
  <conditionalFormatting sqref="AE1824">
    <cfRule type="cellIs" dxfId="374" priority="497" operator="equal">
      <formula>"◄"</formula>
    </cfRule>
    <cfRule type="cellIs" dxfId="373" priority="498" operator="equal">
      <formula>"•"</formula>
    </cfRule>
    <cfRule type="cellIs" priority="499" operator="equal">
      <formula>"◄"</formula>
    </cfRule>
    <cfRule type="cellIs" dxfId="372" priority="500" operator="equal">
      <formula>"►"</formula>
    </cfRule>
  </conditionalFormatting>
  <conditionalFormatting sqref="AC1845">
    <cfRule type="cellIs" dxfId="371" priority="493" operator="equal">
      <formula>"◄"</formula>
    </cfRule>
    <cfRule type="cellIs" dxfId="370" priority="494" operator="equal">
      <formula>"•"</formula>
    </cfRule>
    <cfRule type="cellIs" priority="495" operator="equal">
      <formula>"◄"</formula>
    </cfRule>
    <cfRule type="cellIs" dxfId="369" priority="496" operator="equal">
      <formula>"►"</formula>
    </cfRule>
  </conditionalFormatting>
  <conditionalFormatting sqref="AD1845">
    <cfRule type="cellIs" dxfId="368" priority="489" operator="equal">
      <formula>"◄"</formula>
    </cfRule>
    <cfRule type="cellIs" dxfId="367" priority="490" operator="equal">
      <formula>"•"</formula>
    </cfRule>
    <cfRule type="cellIs" priority="491" operator="equal">
      <formula>"◄"</formula>
    </cfRule>
    <cfRule type="cellIs" dxfId="366" priority="492" operator="equal">
      <formula>"►"</formula>
    </cfRule>
  </conditionalFormatting>
  <conditionalFormatting sqref="AE1845">
    <cfRule type="cellIs" dxfId="365" priority="485" operator="equal">
      <formula>"◄"</formula>
    </cfRule>
    <cfRule type="cellIs" dxfId="364" priority="486" operator="equal">
      <formula>"•"</formula>
    </cfRule>
    <cfRule type="cellIs" priority="487" operator="equal">
      <formula>"◄"</formula>
    </cfRule>
    <cfRule type="cellIs" dxfId="363" priority="488" operator="equal">
      <formula>"►"</formula>
    </cfRule>
  </conditionalFormatting>
  <conditionalFormatting sqref="AC1866">
    <cfRule type="cellIs" dxfId="362" priority="481" operator="equal">
      <formula>"◄"</formula>
    </cfRule>
    <cfRule type="cellIs" dxfId="361" priority="482" operator="equal">
      <formula>"•"</formula>
    </cfRule>
    <cfRule type="cellIs" priority="483" operator="equal">
      <formula>"◄"</formula>
    </cfRule>
    <cfRule type="cellIs" dxfId="360" priority="484" operator="equal">
      <formula>"►"</formula>
    </cfRule>
  </conditionalFormatting>
  <conditionalFormatting sqref="AD1866">
    <cfRule type="cellIs" dxfId="359" priority="477" operator="equal">
      <formula>"◄"</formula>
    </cfRule>
    <cfRule type="cellIs" dxfId="358" priority="478" operator="equal">
      <formula>"•"</formula>
    </cfRule>
    <cfRule type="cellIs" priority="479" operator="equal">
      <formula>"◄"</formula>
    </cfRule>
    <cfRule type="cellIs" dxfId="357" priority="480" operator="equal">
      <formula>"►"</formula>
    </cfRule>
  </conditionalFormatting>
  <conditionalFormatting sqref="AE1866">
    <cfRule type="cellIs" dxfId="356" priority="473" operator="equal">
      <formula>"◄"</formula>
    </cfRule>
    <cfRule type="cellIs" dxfId="355" priority="474" operator="equal">
      <formula>"•"</formula>
    </cfRule>
    <cfRule type="cellIs" priority="475" operator="equal">
      <formula>"◄"</formula>
    </cfRule>
    <cfRule type="cellIs" dxfId="354" priority="476" operator="equal">
      <formula>"►"</formula>
    </cfRule>
  </conditionalFormatting>
  <conditionalFormatting sqref="AC488">
    <cfRule type="cellIs" dxfId="353" priority="469" operator="equal">
      <formula>"◄"</formula>
    </cfRule>
    <cfRule type="cellIs" dxfId="352" priority="470" operator="equal">
      <formula>"•"</formula>
    </cfRule>
    <cfRule type="cellIs" priority="471" operator="equal">
      <formula>"◄"</formula>
    </cfRule>
    <cfRule type="cellIs" dxfId="351" priority="472" operator="equal">
      <formula>"►"</formula>
    </cfRule>
  </conditionalFormatting>
  <conditionalFormatting sqref="AD488">
    <cfRule type="cellIs" dxfId="350" priority="465" operator="equal">
      <formula>"◄"</formula>
    </cfRule>
    <cfRule type="cellIs" dxfId="349" priority="466" operator="equal">
      <formula>"•"</formula>
    </cfRule>
    <cfRule type="cellIs" priority="467" operator="equal">
      <formula>"◄"</formula>
    </cfRule>
    <cfRule type="cellIs" dxfId="348" priority="468" operator="equal">
      <formula>"►"</formula>
    </cfRule>
  </conditionalFormatting>
  <conditionalFormatting sqref="AE488">
    <cfRule type="cellIs" dxfId="347" priority="461" operator="equal">
      <formula>"◄"</formula>
    </cfRule>
    <cfRule type="cellIs" dxfId="346" priority="462" operator="equal">
      <formula>"•"</formula>
    </cfRule>
    <cfRule type="cellIs" priority="463" operator="equal">
      <formula>"◄"</formula>
    </cfRule>
    <cfRule type="cellIs" dxfId="345" priority="464" operator="equal">
      <formula>"►"</formula>
    </cfRule>
  </conditionalFormatting>
  <conditionalFormatting sqref="AC538">
    <cfRule type="cellIs" dxfId="344" priority="457" operator="equal">
      <formula>"◄"</formula>
    </cfRule>
    <cfRule type="cellIs" dxfId="343" priority="458" operator="equal">
      <formula>"•"</formula>
    </cfRule>
    <cfRule type="cellIs" priority="459" operator="equal">
      <formula>"◄"</formula>
    </cfRule>
    <cfRule type="cellIs" dxfId="342" priority="460" operator="equal">
      <formula>"►"</formula>
    </cfRule>
  </conditionalFormatting>
  <conditionalFormatting sqref="AD538">
    <cfRule type="cellIs" dxfId="341" priority="453" operator="equal">
      <formula>"◄"</formula>
    </cfRule>
    <cfRule type="cellIs" dxfId="340" priority="454" operator="equal">
      <formula>"•"</formula>
    </cfRule>
    <cfRule type="cellIs" priority="455" operator="equal">
      <formula>"◄"</formula>
    </cfRule>
    <cfRule type="cellIs" dxfId="339" priority="456" operator="equal">
      <formula>"►"</formula>
    </cfRule>
  </conditionalFormatting>
  <conditionalFormatting sqref="AE538">
    <cfRule type="cellIs" dxfId="338" priority="449" operator="equal">
      <formula>"◄"</formula>
    </cfRule>
    <cfRule type="cellIs" dxfId="337" priority="450" operator="equal">
      <formula>"•"</formula>
    </cfRule>
    <cfRule type="cellIs" priority="451" operator="equal">
      <formula>"◄"</formula>
    </cfRule>
    <cfRule type="cellIs" dxfId="336" priority="452" operator="equal">
      <formula>"►"</formula>
    </cfRule>
  </conditionalFormatting>
  <conditionalFormatting sqref="AC267">
    <cfRule type="cellIs" dxfId="335" priority="445" operator="equal">
      <formula>"◄"</formula>
    </cfRule>
    <cfRule type="cellIs" dxfId="334" priority="446" operator="equal">
      <formula>"•"</formula>
    </cfRule>
    <cfRule type="cellIs" priority="447" operator="equal">
      <formula>"◄"</formula>
    </cfRule>
    <cfRule type="cellIs" dxfId="333" priority="448" operator="equal">
      <formula>"►"</formula>
    </cfRule>
  </conditionalFormatting>
  <conditionalFormatting sqref="AD267">
    <cfRule type="cellIs" dxfId="332" priority="441" operator="equal">
      <formula>"◄"</formula>
    </cfRule>
    <cfRule type="cellIs" dxfId="331" priority="442" operator="equal">
      <formula>"•"</formula>
    </cfRule>
    <cfRule type="cellIs" priority="443" operator="equal">
      <formula>"◄"</formula>
    </cfRule>
    <cfRule type="cellIs" dxfId="330" priority="444" operator="equal">
      <formula>"►"</formula>
    </cfRule>
  </conditionalFormatting>
  <conditionalFormatting sqref="AE267">
    <cfRule type="cellIs" dxfId="329" priority="437" operator="equal">
      <formula>"◄"</formula>
    </cfRule>
    <cfRule type="cellIs" dxfId="328" priority="438" operator="equal">
      <formula>"•"</formula>
    </cfRule>
    <cfRule type="cellIs" priority="439" operator="equal">
      <formula>"◄"</formula>
    </cfRule>
    <cfRule type="cellIs" dxfId="327" priority="440" operator="equal">
      <formula>"►"</formula>
    </cfRule>
  </conditionalFormatting>
  <conditionalFormatting sqref="N1762 N1455 N1447 N1140 N670 N443 N249">
    <cfRule type="cellIs" dxfId="326" priority="433" operator="equal">
      <formula>"◄"</formula>
    </cfRule>
    <cfRule type="cellIs" dxfId="325" priority="434" operator="equal">
      <formula>"•"</formula>
    </cfRule>
    <cfRule type="cellIs" priority="435" operator="equal">
      <formula>"◄"</formula>
    </cfRule>
    <cfRule type="cellIs" dxfId="324" priority="436" operator="equal">
      <formula>"►"</formula>
    </cfRule>
  </conditionalFormatting>
  <conditionalFormatting sqref="O1762 O1455 O1447 O1140 O670 O443 O249">
    <cfRule type="cellIs" dxfId="323" priority="429" operator="equal">
      <formula>"◄"</formula>
    </cfRule>
    <cfRule type="cellIs" dxfId="322" priority="430" operator="equal">
      <formula>"•"</formula>
    </cfRule>
    <cfRule type="cellIs" priority="431" operator="equal">
      <formula>"◄"</formula>
    </cfRule>
    <cfRule type="cellIs" dxfId="321" priority="432" operator="equal">
      <formula>"►"</formula>
    </cfRule>
  </conditionalFormatting>
  <conditionalFormatting sqref="N1884 N1863 N1860 N1835 N1816 N1799 N1790 N1781 N1773 N1759 N1660 N1652 N1649 N1511 N1497 N1384 N1373 N1279 N1247 N1205 N1068 N980 N977 N936 N933 N907 N904 N893 N802 N725 N686 N683 N647 N644 N614 N600 N581 N462 N329 N313 N310 N267 N166 N107">
    <cfRule type="cellIs" dxfId="320" priority="425" operator="equal">
      <formula>"◄"</formula>
    </cfRule>
    <cfRule type="cellIs" dxfId="319" priority="426" operator="equal">
      <formula>"•"</formula>
    </cfRule>
    <cfRule type="cellIs" priority="427" operator="equal">
      <formula>"◄"</formula>
    </cfRule>
    <cfRule type="cellIs" dxfId="318" priority="428" operator="equal">
      <formula>"►"</formula>
    </cfRule>
  </conditionalFormatting>
  <conditionalFormatting sqref="O1884 O1863 O1860 O1835 O1816 O1799 O1790 O1781 O1773 O1759 O1660 O1652 O1649 O1511 O1497 O1384 O1373 O1279 O1247 O1205 O1068 O980 O977 O936 O933 O907 O904 O893 O802 O725 O686 O683 O647 O644 O614 O600 O581 O462 O329 O313 O310 O267 O166 O107">
    <cfRule type="cellIs" dxfId="317" priority="421" operator="equal">
      <formula>"◄"</formula>
    </cfRule>
    <cfRule type="cellIs" dxfId="316" priority="422" operator="equal">
      <formula>"•"</formula>
    </cfRule>
    <cfRule type="cellIs" priority="423" operator="equal">
      <formula>"◄"</formula>
    </cfRule>
    <cfRule type="cellIs" dxfId="315" priority="424" operator="equal">
      <formula>"►"</formula>
    </cfRule>
  </conditionalFormatting>
  <conditionalFormatting sqref="N1824 N1733 N1443 N1250 N1217 N1177 N1173 N1142 N939 N860 N790 N584 N560 N551 N488 N282 N162 N142 N118 N45 N41">
    <cfRule type="cellIs" dxfId="314" priority="417" operator="equal">
      <formula>"◄"</formula>
    </cfRule>
    <cfRule type="cellIs" dxfId="313" priority="418" operator="equal">
      <formula>"•"</formula>
    </cfRule>
    <cfRule type="cellIs" priority="419" operator="equal">
      <formula>"◄"</formula>
    </cfRule>
    <cfRule type="cellIs" dxfId="312" priority="420" operator="equal">
      <formula>"►"</formula>
    </cfRule>
  </conditionalFormatting>
  <conditionalFormatting sqref="O1824 O1733 O1443 O1250 O1217 O1177 O1173 O1142 O939 O860 O790 O584 O560 O551 O488 O282 O162 O142 O118 O45 O41">
    <cfRule type="cellIs" dxfId="311" priority="413" operator="equal">
      <formula>"◄"</formula>
    </cfRule>
    <cfRule type="cellIs" dxfId="310" priority="414" operator="equal">
      <formula>"•"</formula>
    </cfRule>
    <cfRule type="cellIs" priority="415" operator="equal">
      <formula>"◄"</formula>
    </cfRule>
    <cfRule type="cellIs" dxfId="309" priority="416" operator="equal">
      <formula>"►"</formula>
    </cfRule>
  </conditionalFormatting>
  <conditionalFormatting sqref="N1852 N1819 N1776 N1754 N1749 N1744 N1655 N1500 N1457 N1409 N1404 N1399 N1135 N953 N948 N943 N819 N805 N760 N735 N720 N576 N555 N533 N472 N457 N452 N445 N251 N62 N57">
    <cfRule type="cellIs" dxfId="308" priority="409" operator="equal">
      <formula>"◄"</formula>
    </cfRule>
    <cfRule type="cellIs" dxfId="307" priority="410" operator="equal">
      <formula>"•"</formula>
    </cfRule>
    <cfRule type="cellIs" priority="411" operator="equal">
      <formula>"◄"</formula>
    </cfRule>
    <cfRule type="cellIs" dxfId="306" priority="412" operator="equal">
      <formula>"►"</formula>
    </cfRule>
  </conditionalFormatting>
  <conditionalFormatting sqref="O1852 O1819 O1776 O1754 O1749 O1744 O1655 O1500 O1457 O1409 O1404 O1399 O1135 O953 O948 O943 O819 O805 O760 O735 O720 O576 O555 O533 O472 O457 O452 O445 O251 O62 O57">
    <cfRule type="cellIs" dxfId="305" priority="405" operator="equal">
      <formula>"◄"</formula>
    </cfRule>
    <cfRule type="cellIs" dxfId="304" priority="406" operator="equal">
      <formula>"•"</formula>
    </cfRule>
    <cfRule type="cellIs" priority="407" operator="equal">
      <formula>"◄"</formula>
    </cfRule>
    <cfRule type="cellIs" dxfId="303" priority="408" operator="equal">
      <formula>"►"</formula>
    </cfRule>
  </conditionalFormatting>
  <conditionalFormatting sqref="N1793 N1784 N1622 N1578 N1572 N1505 N1449 N1423 N1301 N864 N830 N824 N538 N323 N276 N270 N177 N156 N32 N10">
    <cfRule type="cellIs" dxfId="302" priority="401" operator="equal">
      <formula>"◄"</formula>
    </cfRule>
    <cfRule type="cellIs" dxfId="301" priority="402" operator="equal">
      <formula>"•"</formula>
    </cfRule>
    <cfRule type="cellIs" priority="403" operator="equal">
      <formula>"◄"</formula>
    </cfRule>
    <cfRule type="cellIs" dxfId="300" priority="404" operator="equal">
      <formula>"►"</formula>
    </cfRule>
  </conditionalFormatting>
  <conditionalFormatting sqref="O1793 O1784 O1622 O1578 O1572 O1505 O1449 O1423 O1301 O864 O830 O824 O538 O323 O276 O270 O177 O156 O32 O10">
    <cfRule type="cellIs" dxfId="299" priority="397" operator="equal">
      <formula>"◄"</formula>
    </cfRule>
    <cfRule type="cellIs" dxfId="298" priority="398" operator="equal">
      <formula>"•"</formula>
    </cfRule>
    <cfRule type="cellIs" priority="399" operator="equal">
      <formula>"◄"</formula>
    </cfRule>
    <cfRule type="cellIs" dxfId="297" priority="400" operator="equal">
      <formula>"►"</formula>
    </cfRule>
  </conditionalFormatting>
  <conditionalFormatting sqref="N1845 N1838 N1828 N1809 N1802 N1737 N1707 N1670 N1663 N1642 N1635 N1628 N1514 N1436 N1429 N1341 N1326 N1319 N1272 N1265 N1240 N1158 N970 N853 N846 N728 N663 N544 N465 N316 N16">
    <cfRule type="cellIs" dxfId="296" priority="393" operator="equal">
      <formula>"◄"</formula>
    </cfRule>
    <cfRule type="cellIs" dxfId="295" priority="394" operator="equal">
      <formula>"•"</formula>
    </cfRule>
    <cfRule type="cellIs" priority="395" operator="equal">
      <formula>"◄"</formula>
    </cfRule>
    <cfRule type="cellIs" dxfId="294" priority="396" operator="equal">
      <formula>"►"</formula>
    </cfRule>
  </conditionalFormatting>
  <conditionalFormatting sqref="O1845 O1838 O1828 O1809 O1802 O1737 O1707 O1670 O1663 O1642 O1635 O1628 O1514 O1436 O1429 O1341 O1326 O1319 O1272 O1265 O1240 O1158 O970 O853 O846 O728 O663 O544 O465 O316 O16">
    <cfRule type="cellIs" dxfId="293" priority="389" operator="equal">
      <formula>"◄"</formula>
    </cfRule>
    <cfRule type="cellIs" dxfId="292" priority="390" operator="equal">
      <formula>"•"</formula>
    </cfRule>
    <cfRule type="cellIs" priority="391" operator="equal">
      <formula>"◄"</formula>
    </cfRule>
    <cfRule type="cellIs" dxfId="291" priority="392" operator="equal">
      <formula>"►"</formula>
    </cfRule>
  </conditionalFormatting>
  <conditionalFormatting sqref="N1866 N1376 N1333 N1232 N1165 N1071 N896 N794 N740 N712 N417 N409 N373 N365 N332 N169 N122 N110 N49">
    <cfRule type="cellIs" dxfId="290" priority="385" operator="equal">
      <formula>"◄"</formula>
    </cfRule>
    <cfRule type="cellIs" dxfId="289" priority="386" operator="equal">
      <formula>"•"</formula>
    </cfRule>
    <cfRule type="cellIs" priority="387" operator="equal">
      <formula>"◄"</formula>
    </cfRule>
    <cfRule type="cellIs" dxfId="288" priority="388" operator="equal">
      <formula>"►"</formula>
    </cfRule>
  </conditionalFormatting>
  <conditionalFormatting sqref="O1866 O1376 O1333 O1232 O1165 O1071 O896 O794 O740 O712 O417 O409 O373 O365 O332 O169 O122 O110 O49">
    <cfRule type="cellIs" dxfId="287" priority="381" operator="equal">
      <formula>"◄"</formula>
    </cfRule>
    <cfRule type="cellIs" dxfId="286" priority="382" operator="equal">
      <formula>"•"</formula>
    </cfRule>
    <cfRule type="cellIs" priority="383" operator="equal">
      <formula>"◄"</formula>
    </cfRule>
    <cfRule type="cellIs" dxfId="285" priority="384" operator="equal">
      <formula>"►"</formula>
    </cfRule>
  </conditionalFormatting>
  <conditionalFormatting sqref="N1764 N1686 N1677 N1584 N1563 N1414 N1348 N1208 N1079 N1047 N1027 N810 N286 N240 N79 N23">
    <cfRule type="cellIs" dxfId="284" priority="377" operator="equal">
      <formula>"◄"</formula>
    </cfRule>
    <cfRule type="cellIs" dxfId="283" priority="378" operator="equal">
      <formula>"•"</formula>
    </cfRule>
    <cfRule type="cellIs" priority="379" operator="equal">
      <formula>"◄"</formula>
    </cfRule>
    <cfRule type="cellIs" dxfId="282" priority="380" operator="equal">
      <formula>"►"</formula>
    </cfRule>
  </conditionalFormatting>
  <conditionalFormatting sqref="O1764 O1686 O1677 O1584 O1563 O1414 O1348 O1208 O1079 O1047 O1027 O810 O286 O240 O79 O23">
    <cfRule type="cellIs" dxfId="281" priority="373" operator="equal">
      <formula>"◄"</formula>
    </cfRule>
    <cfRule type="cellIs" dxfId="280" priority="374" operator="equal">
      <formula>"•"</formula>
    </cfRule>
    <cfRule type="cellIs" priority="375" operator="equal">
      <formula>"◄"</formula>
    </cfRule>
    <cfRule type="cellIs" dxfId="279" priority="376" operator="equal">
      <formula>"►"</formula>
    </cfRule>
  </conditionalFormatting>
  <conditionalFormatting sqref="N1874 N1521 N836 N146">
    <cfRule type="cellIs" dxfId="278" priority="369" operator="equal">
      <formula>"◄"</formula>
    </cfRule>
    <cfRule type="cellIs" dxfId="277" priority="370" operator="equal">
      <formula>"•"</formula>
    </cfRule>
    <cfRule type="cellIs" priority="371" operator="equal">
      <formula>"◄"</formula>
    </cfRule>
    <cfRule type="cellIs" dxfId="276" priority="372" operator="equal">
      <formula>"►"</formula>
    </cfRule>
  </conditionalFormatting>
  <conditionalFormatting sqref="O1874 O1521 O836 O146">
    <cfRule type="cellIs" dxfId="275" priority="365" operator="equal">
      <formula>"◄"</formula>
    </cfRule>
    <cfRule type="cellIs" dxfId="274" priority="366" operator="equal">
      <formula>"•"</formula>
    </cfRule>
    <cfRule type="cellIs" priority="367" operator="equal">
      <formula>"◄"</formula>
    </cfRule>
    <cfRule type="cellIs" dxfId="273" priority="368" operator="equal">
      <formula>"►"</formula>
    </cfRule>
  </conditionalFormatting>
  <conditionalFormatting sqref="N1887 N1593 N1254 N1221 N1036 N922 N701 N672 N603 N477 N256">
    <cfRule type="cellIs" dxfId="272" priority="361" operator="equal">
      <formula>"◄"</formula>
    </cfRule>
    <cfRule type="cellIs" dxfId="271" priority="362" operator="equal">
      <formula>"•"</formula>
    </cfRule>
    <cfRule type="cellIs" priority="363" operator="equal">
      <formula>"◄"</formula>
    </cfRule>
    <cfRule type="cellIs" dxfId="270" priority="364" operator="equal">
      <formula>"►"</formula>
    </cfRule>
  </conditionalFormatting>
  <conditionalFormatting sqref="O1887 O1593 O1254 O1221 O1036 O922 O701 O672 O603 O477 O256">
    <cfRule type="cellIs" dxfId="269" priority="357" operator="equal">
      <formula>"◄"</formula>
    </cfRule>
    <cfRule type="cellIs" dxfId="268" priority="358" operator="equal">
      <formula>"•"</formula>
    </cfRule>
    <cfRule type="cellIs" priority="359" operator="equal">
      <formula>"◄"</formula>
    </cfRule>
    <cfRule type="cellIs" dxfId="267" priority="360" operator="equal">
      <formula>"►"</formula>
    </cfRule>
  </conditionalFormatting>
  <conditionalFormatting sqref="N1387 N1307 N1193 N1181 N1146 N1123 N1056 N958 N910 N881 N869 N778 N748 N689 N632 N588 N564 N507 N397 N353 N228 N183 N130 N67">
    <cfRule type="cellIs" dxfId="266" priority="353" operator="equal">
      <formula>"◄"</formula>
    </cfRule>
    <cfRule type="cellIs" dxfId="265" priority="354" operator="equal">
      <formula>"•"</formula>
    </cfRule>
    <cfRule type="cellIs" priority="355" operator="equal">
      <formula>"◄"</formula>
    </cfRule>
    <cfRule type="cellIs" dxfId="264" priority="356" operator="equal">
      <formula>"►"</formula>
    </cfRule>
  </conditionalFormatting>
  <conditionalFormatting sqref="O1387 O1307 O1193 O1181 O1146 O1123 O1056 O958 O910 O881 O869 O778 O748 O689 O632 O588 O564 O507 O397 O353 O228 O183 O130 O67">
    <cfRule type="cellIs" dxfId="263" priority="349" operator="equal">
      <formula>"◄"</formula>
    </cfRule>
    <cfRule type="cellIs" dxfId="262" priority="350" operator="equal">
      <formula>"•"</formula>
    </cfRule>
    <cfRule type="cellIs" priority="351" operator="equal">
      <formula>"◄"</formula>
    </cfRule>
    <cfRule type="cellIs" dxfId="261" priority="352" operator="equal">
      <formula>"►"</formula>
    </cfRule>
  </conditionalFormatting>
  <conditionalFormatting sqref="N1695 N1550 N650 N340">
    <cfRule type="cellIs" dxfId="260" priority="345" operator="equal">
      <formula>"◄"</formula>
    </cfRule>
    <cfRule type="cellIs" dxfId="259" priority="346" operator="equal">
      <formula>"•"</formula>
    </cfRule>
    <cfRule type="cellIs" priority="347" operator="equal">
      <formula>"◄"</formula>
    </cfRule>
    <cfRule type="cellIs" dxfId="258" priority="348" operator="equal">
      <formula>"►"</formula>
    </cfRule>
  </conditionalFormatting>
  <conditionalFormatting sqref="O1695 O1550 O650 O340">
    <cfRule type="cellIs" dxfId="257" priority="341" operator="equal">
      <formula>"◄"</formula>
    </cfRule>
    <cfRule type="cellIs" dxfId="256" priority="342" operator="equal">
      <formula>"•"</formula>
    </cfRule>
    <cfRule type="cellIs" priority="343" operator="equal">
      <formula>"◄"</formula>
    </cfRule>
    <cfRule type="cellIs" dxfId="255" priority="344" operator="equal">
      <formula>"►"</formula>
    </cfRule>
  </conditionalFormatting>
  <conditionalFormatting sqref="N519">
    <cfRule type="cellIs" dxfId="254" priority="337" operator="equal">
      <formula>"◄"</formula>
    </cfRule>
    <cfRule type="cellIs" dxfId="253" priority="338" operator="equal">
      <formula>"•"</formula>
    </cfRule>
    <cfRule type="cellIs" priority="339" operator="equal">
      <formula>"◄"</formula>
    </cfRule>
    <cfRule type="cellIs" dxfId="252" priority="340" operator="equal">
      <formula>"►"</formula>
    </cfRule>
  </conditionalFormatting>
  <conditionalFormatting sqref="O519">
    <cfRule type="cellIs" dxfId="251" priority="333" operator="equal">
      <formula>"◄"</formula>
    </cfRule>
    <cfRule type="cellIs" dxfId="250" priority="334" operator="equal">
      <formula>"•"</formula>
    </cfRule>
    <cfRule type="cellIs" priority="335" operator="equal">
      <formula>"◄"</formula>
    </cfRule>
    <cfRule type="cellIs" dxfId="249" priority="336" operator="equal">
      <formula>"►"</formula>
    </cfRule>
  </conditionalFormatting>
  <conditionalFormatting sqref="N765 N617 N492 N295">
    <cfRule type="cellIs" dxfId="248" priority="329" operator="equal">
      <formula>"◄"</formula>
    </cfRule>
    <cfRule type="cellIs" dxfId="247" priority="330" operator="equal">
      <formula>"•"</formula>
    </cfRule>
    <cfRule type="cellIs" priority="331" operator="equal">
      <formula>"◄"</formula>
    </cfRule>
    <cfRule type="cellIs" dxfId="246" priority="332" operator="equal">
      <formula>"►"</formula>
    </cfRule>
  </conditionalFormatting>
  <conditionalFormatting sqref="O765 O617 O492 O295">
    <cfRule type="cellIs" dxfId="245" priority="325" operator="equal">
      <formula>"◄"</formula>
    </cfRule>
    <cfRule type="cellIs" dxfId="244" priority="326" operator="equal">
      <formula>"•"</formula>
    </cfRule>
    <cfRule type="cellIs" priority="327" operator="equal">
      <formula>"◄"</formula>
    </cfRule>
    <cfRule type="cellIs" dxfId="243" priority="328" operator="equal">
      <formula>"►"</formula>
    </cfRule>
  </conditionalFormatting>
  <conditionalFormatting sqref="N1481 N1357 N1107 N381">
    <cfRule type="cellIs" dxfId="242" priority="321" operator="equal">
      <formula>"◄"</formula>
    </cfRule>
    <cfRule type="cellIs" dxfId="241" priority="322" operator="equal">
      <formula>"•"</formula>
    </cfRule>
    <cfRule type="cellIs" priority="323" operator="equal">
      <formula>"◄"</formula>
    </cfRule>
    <cfRule type="cellIs" dxfId="240" priority="324" operator="equal">
      <formula>"►"</formula>
    </cfRule>
  </conditionalFormatting>
  <conditionalFormatting sqref="O1481 O1357 O1107 O381">
    <cfRule type="cellIs" dxfId="239" priority="317" operator="equal">
      <formula>"◄"</formula>
    </cfRule>
    <cfRule type="cellIs" dxfId="238" priority="318" operator="equal">
      <formula>"•"</formula>
    </cfRule>
    <cfRule type="cellIs" priority="319" operator="equal">
      <formula>"◄"</formula>
    </cfRule>
    <cfRule type="cellIs" dxfId="237" priority="320" operator="equal">
      <formula>"►"</formula>
    </cfRule>
  </conditionalFormatting>
  <conditionalFormatting sqref="N195">
    <cfRule type="cellIs" dxfId="236" priority="313" operator="equal">
      <formula>"◄"</formula>
    </cfRule>
    <cfRule type="cellIs" dxfId="235" priority="314" operator="equal">
      <formula>"•"</formula>
    </cfRule>
    <cfRule type="cellIs" priority="315" operator="equal">
      <formula>"◄"</formula>
    </cfRule>
    <cfRule type="cellIs" dxfId="234" priority="316" operator="equal">
      <formula>"►"</formula>
    </cfRule>
  </conditionalFormatting>
  <conditionalFormatting sqref="O195">
    <cfRule type="cellIs" dxfId="233" priority="309" operator="equal">
      <formula>"◄"</formula>
    </cfRule>
    <cfRule type="cellIs" dxfId="232" priority="310" operator="equal">
      <formula>"•"</formula>
    </cfRule>
    <cfRule type="cellIs" priority="311" operator="equal">
      <formula>"◄"</formula>
    </cfRule>
    <cfRule type="cellIs" dxfId="231" priority="312" operator="equal">
      <formula>"►"</formula>
    </cfRule>
  </conditionalFormatting>
  <conditionalFormatting sqref="N425">
    <cfRule type="cellIs" dxfId="230" priority="305" operator="equal">
      <formula>"◄"</formula>
    </cfRule>
    <cfRule type="cellIs" dxfId="229" priority="306" operator="equal">
      <formula>"•"</formula>
    </cfRule>
    <cfRule type="cellIs" priority="307" operator="equal">
      <formula>"◄"</formula>
    </cfRule>
    <cfRule type="cellIs" dxfId="228" priority="308" operator="equal">
      <formula>"►"</formula>
    </cfRule>
  </conditionalFormatting>
  <conditionalFormatting sqref="O425">
    <cfRule type="cellIs" dxfId="227" priority="301" operator="equal">
      <formula>"◄"</formula>
    </cfRule>
    <cfRule type="cellIs" dxfId="226" priority="302" operator="equal">
      <formula>"•"</formula>
    </cfRule>
    <cfRule type="cellIs" priority="303" operator="equal">
      <formula>"◄"</formula>
    </cfRule>
    <cfRule type="cellIs" dxfId="225" priority="304" operator="equal">
      <formula>"►"</formula>
    </cfRule>
  </conditionalFormatting>
  <conditionalFormatting sqref="N1604">
    <cfRule type="cellIs" dxfId="224" priority="297" operator="equal">
      <formula>"◄"</formula>
    </cfRule>
    <cfRule type="cellIs" dxfId="223" priority="298" operator="equal">
      <formula>"•"</formula>
    </cfRule>
    <cfRule type="cellIs" priority="299" operator="equal">
      <formula>"◄"</formula>
    </cfRule>
    <cfRule type="cellIs" dxfId="222" priority="300" operator="equal">
      <formula>"►"</formula>
    </cfRule>
  </conditionalFormatting>
  <conditionalFormatting sqref="O1604">
    <cfRule type="cellIs" dxfId="221" priority="293" operator="equal">
      <formula>"◄"</formula>
    </cfRule>
    <cfRule type="cellIs" dxfId="220" priority="294" operator="equal">
      <formula>"•"</formula>
    </cfRule>
    <cfRule type="cellIs" priority="295" operator="equal">
      <formula>"◄"</formula>
    </cfRule>
    <cfRule type="cellIs" dxfId="219" priority="296" operator="equal">
      <formula>"►"</formula>
    </cfRule>
  </conditionalFormatting>
  <conditionalFormatting sqref="N88">
    <cfRule type="cellIs" dxfId="218" priority="289" operator="equal">
      <formula>"◄"</formula>
    </cfRule>
    <cfRule type="cellIs" dxfId="217" priority="290" operator="equal">
      <formula>"•"</formula>
    </cfRule>
    <cfRule type="cellIs" priority="291" operator="equal">
      <formula>"◄"</formula>
    </cfRule>
    <cfRule type="cellIs" dxfId="216" priority="292" operator="equal">
      <formula>"►"</formula>
    </cfRule>
  </conditionalFormatting>
  <conditionalFormatting sqref="O88">
    <cfRule type="cellIs" dxfId="215" priority="285" operator="equal">
      <formula>"◄"</formula>
    </cfRule>
    <cfRule type="cellIs" dxfId="214" priority="286" operator="equal">
      <formula>"•"</formula>
    </cfRule>
    <cfRule type="cellIs" priority="287" operator="equal">
      <formula>"◄"</formula>
    </cfRule>
    <cfRule type="cellIs" dxfId="213" priority="288" operator="equal">
      <formula>"►"</formula>
    </cfRule>
  </conditionalFormatting>
  <conditionalFormatting sqref="N983">
    <cfRule type="cellIs" dxfId="212" priority="281" operator="equal">
      <formula>"◄"</formula>
    </cfRule>
    <cfRule type="cellIs" dxfId="211" priority="282" operator="equal">
      <formula>"•"</formula>
    </cfRule>
    <cfRule type="cellIs" priority="283" operator="equal">
      <formula>"◄"</formula>
    </cfRule>
    <cfRule type="cellIs" dxfId="210" priority="284" operator="equal">
      <formula>"►"</formula>
    </cfRule>
  </conditionalFormatting>
  <conditionalFormatting sqref="O983">
    <cfRule type="cellIs" dxfId="209" priority="277" operator="equal">
      <formula>"◄"</formula>
    </cfRule>
    <cfRule type="cellIs" dxfId="208" priority="278" operator="equal">
      <formula>"•"</formula>
    </cfRule>
    <cfRule type="cellIs" priority="279" operator="equal">
      <formula>"◄"</formula>
    </cfRule>
    <cfRule type="cellIs" dxfId="207" priority="280" operator="equal">
      <formula>"►"</formula>
    </cfRule>
  </conditionalFormatting>
  <conditionalFormatting sqref="N1088">
    <cfRule type="cellIs" dxfId="206" priority="273" operator="equal">
      <formula>"◄"</formula>
    </cfRule>
    <cfRule type="cellIs" dxfId="205" priority="274" operator="equal">
      <formula>"•"</formula>
    </cfRule>
    <cfRule type="cellIs" priority="275" operator="equal">
      <formula>"◄"</formula>
    </cfRule>
    <cfRule type="cellIs" dxfId="204" priority="276" operator="equal">
      <formula>"►"</formula>
    </cfRule>
  </conditionalFormatting>
  <conditionalFormatting sqref="O1088">
    <cfRule type="cellIs" dxfId="203" priority="269" operator="equal">
      <formula>"◄"</formula>
    </cfRule>
    <cfRule type="cellIs" dxfId="202" priority="270" operator="equal">
      <formula>"•"</formula>
    </cfRule>
    <cfRule type="cellIs" priority="271" operator="equal">
      <formula>"◄"</formula>
    </cfRule>
    <cfRule type="cellIs" dxfId="201" priority="272" operator="equal">
      <formula>"►"</formula>
    </cfRule>
  </conditionalFormatting>
  <conditionalFormatting sqref="N1282">
    <cfRule type="cellIs" dxfId="200" priority="265" operator="equal">
      <formula>"◄"</formula>
    </cfRule>
    <cfRule type="cellIs" dxfId="199" priority="266" operator="equal">
      <formula>"•"</formula>
    </cfRule>
    <cfRule type="cellIs" priority="267" operator="equal">
      <formula>"◄"</formula>
    </cfRule>
    <cfRule type="cellIs" dxfId="198" priority="268" operator="equal">
      <formula>"►"</formula>
    </cfRule>
  </conditionalFormatting>
  <conditionalFormatting sqref="O1282">
    <cfRule type="cellIs" dxfId="197" priority="261" operator="equal">
      <formula>"◄"</formula>
    </cfRule>
    <cfRule type="cellIs" dxfId="196" priority="262" operator="equal">
      <formula>"•"</formula>
    </cfRule>
    <cfRule type="cellIs" priority="263" operator="equal">
      <formula>"◄"</formula>
    </cfRule>
    <cfRule type="cellIs" dxfId="195" priority="264" operator="equal">
      <formula>"►"</formula>
    </cfRule>
  </conditionalFormatting>
  <conditionalFormatting sqref="N1462">
    <cfRule type="cellIs" dxfId="194" priority="257" operator="equal">
      <formula>"◄"</formula>
    </cfRule>
    <cfRule type="cellIs" dxfId="193" priority="258" operator="equal">
      <formula>"•"</formula>
    </cfRule>
    <cfRule type="cellIs" priority="259" operator="equal">
      <formula>"◄"</formula>
    </cfRule>
    <cfRule type="cellIs" dxfId="192" priority="260" operator="equal">
      <formula>"►"</formula>
    </cfRule>
  </conditionalFormatting>
  <conditionalFormatting sqref="O1462">
    <cfRule type="cellIs" dxfId="191" priority="253" operator="equal">
      <formula>"◄"</formula>
    </cfRule>
    <cfRule type="cellIs" dxfId="190" priority="254" operator="equal">
      <formula>"•"</formula>
    </cfRule>
    <cfRule type="cellIs" priority="255" operator="equal">
      <formula>"◄"</formula>
    </cfRule>
    <cfRule type="cellIs" dxfId="189" priority="256" operator="equal">
      <formula>"►"</formula>
    </cfRule>
  </conditionalFormatting>
  <conditionalFormatting sqref="N1531">
    <cfRule type="cellIs" dxfId="188" priority="249" operator="equal">
      <formula>"◄"</formula>
    </cfRule>
    <cfRule type="cellIs" dxfId="187" priority="250" operator="equal">
      <formula>"•"</formula>
    </cfRule>
    <cfRule type="cellIs" priority="251" operator="equal">
      <formula>"◄"</formula>
    </cfRule>
    <cfRule type="cellIs" dxfId="186" priority="252" operator="equal">
      <formula>"►"</formula>
    </cfRule>
  </conditionalFormatting>
  <conditionalFormatting sqref="O1531">
    <cfRule type="cellIs" dxfId="185" priority="245" operator="equal">
      <formula>"◄"</formula>
    </cfRule>
    <cfRule type="cellIs" dxfId="184" priority="246" operator="equal">
      <formula>"•"</formula>
    </cfRule>
    <cfRule type="cellIs" priority="247" operator="equal">
      <formula>"◄"</formula>
    </cfRule>
    <cfRule type="cellIs" dxfId="183" priority="248" operator="equal">
      <formula>"►"</formula>
    </cfRule>
  </conditionalFormatting>
  <conditionalFormatting sqref="N1714">
    <cfRule type="cellIs" dxfId="182" priority="241" operator="equal">
      <formula>"◄"</formula>
    </cfRule>
    <cfRule type="cellIs" dxfId="181" priority="242" operator="equal">
      <formula>"•"</formula>
    </cfRule>
    <cfRule type="cellIs" priority="243" operator="equal">
      <formula>"◄"</formula>
    </cfRule>
    <cfRule type="cellIs" dxfId="180" priority="244" operator="equal">
      <formula>"►"</formula>
    </cfRule>
  </conditionalFormatting>
  <conditionalFormatting sqref="O1714">
    <cfRule type="cellIs" dxfId="179" priority="237" operator="equal">
      <formula>"◄"</formula>
    </cfRule>
    <cfRule type="cellIs" dxfId="178" priority="238" operator="equal">
      <formula>"•"</formula>
    </cfRule>
    <cfRule type="cellIs" priority="239" operator="equal">
      <formula>"◄"</formula>
    </cfRule>
    <cfRule type="cellIs" dxfId="177" priority="240" operator="equal">
      <formula>"►"</formula>
    </cfRule>
  </conditionalFormatting>
  <conditionalFormatting sqref="N205">
    <cfRule type="cellIs" dxfId="176" priority="233" operator="equal">
      <formula>"◄"</formula>
    </cfRule>
    <cfRule type="cellIs" dxfId="175" priority="234" operator="equal">
      <formula>"•"</formula>
    </cfRule>
    <cfRule type="cellIs" priority="235" operator="equal">
      <formula>"◄"</formula>
    </cfRule>
    <cfRule type="cellIs" dxfId="174" priority="236" operator="equal">
      <formula>"►"</formula>
    </cfRule>
  </conditionalFormatting>
  <conditionalFormatting sqref="O205">
    <cfRule type="cellIs" dxfId="173" priority="229" operator="equal">
      <formula>"◄"</formula>
    </cfRule>
    <cfRule type="cellIs" dxfId="172" priority="230" operator="equal">
      <formula>"•"</formula>
    </cfRule>
    <cfRule type="cellIs" priority="231" operator="equal">
      <formula>"◄"</formula>
    </cfRule>
    <cfRule type="cellIs" dxfId="171" priority="232" operator="equal">
      <formula>"►"</formula>
    </cfRule>
  </conditionalFormatting>
  <conditionalFormatting sqref="N1002">
    <cfRule type="cellIs" dxfId="170" priority="225" operator="equal">
      <formula>"◄"</formula>
    </cfRule>
    <cfRule type="cellIs" dxfId="169" priority="226" operator="equal">
      <formula>"•"</formula>
    </cfRule>
    <cfRule type="cellIs" priority="227" operator="equal">
      <formula>"◄"</formula>
    </cfRule>
    <cfRule type="cellIs" dxfId="168" priority="228" operator="equal">
      <formula>"►"</formula>
    </cfRule>
  </conditionalFormatting>
  <conditionalFormatting sqref="O1002">
    <cfRule type="cellIs" dxfId="167" priority="221" operator="equal">
      <formula>"◄"</formula>
    </cfRule>
    <cfRule type="cellIs" dxfId="166" priority="222" operator="equal">
      <formula>"•"</formula>
    </cfRule>
    <cfRule type="cellIs" priority="223" operator="equal">
      <formula>"◄"</formula>
    </cfRule>
    <cfRule type="cellIs" dxfId="165" priority="224" operator="equal">
      <formula>"►"</formula>
    </cfRule>
  </conditionalFormatting>
  <conditionalFormatting sqref="S38">
    <cfRule type="cellIs" dxfId="164" priority="217" operator="equal">
      <formula>"◄"</formula>
    </cfRule>
    <cfRule type="cellIs" dxfId="163" priority="218" operator="equal">
      <formula>"•"</formula>
    </cfRule>
    <cfRule type="cellIs" priority="219" operator="equal">
      <formula>"◄"</formula>
    </cfRule>
    <cfRule type="cellIs" dxfId="162" priority="220" operator="equal">
      <formula>"►"</formula>
    </cfRule>
  </conditionalFormatting>
  <conditionalFormatting sqref="R1762 R1455 R1447 R1140 R670 R443 R249">
    <cfRule type="cellIs" dxfId="161" priority="213" operator="equal">
      <formula>"◄"</formula>
    </cfRule>
    <cfRule type="cellIs" dxfId="160" priority="214" operator="equal">
      <formula>"•"</formula>
    </cfRule>
    <cfRule type="cellIs" priority="215" operator="equal">
      <formula>"◄"</formula>
    </cfRule>
    <cfRule type="cellIs" dxfId="159" priority="216" operator="equal">
      <formula>"►"</formula>
    </cfRule>
  </conditionalFormatting>
  <conditionalFormatting sqref="S1762 S1455 S1447 S1140 S670 S443 S249">
    <cfRule type="cellIs" dxfId="158" priority="209" operator="equal">
      <formula>"◄"</formula>
    </cfRule>
    <cfRule type="cellIs" dxfId="157" priority="210" operator="equal">
      <formula>"•"</formula>
    </cfRule>
    <cfRule type="cellIs" priority="211" operator="equal">
      <formula>"◄"</formula>
    </cfRule>
    <cfRule type="cellIs" dxfId="156" priority="212" operator="equal">
      <formula>"►"</formula>
    </cfRule>
  </conditionalFormatting>
  <conditionalFormatting sqref="R1884 R1863 R1860 R1835 R1816 R1799 R1790 R1781 R1773 R1759 R1660 R1652 R1649 R1511 R1497 R1384 R1373 R1279 R1247 R1205 R1068 R980 R977 R936 R933 R907 R904 R893 R802 R725 R686 R683 R647 R644 R614 R600 R581 R462 R329 R313 R310 R267 R166 R107">
    <cfRule type="cellIs" dxfId="155" priority="205" operator="equal">
      <formula>"◄"</formula>
    </cfRule>
    <cfRule type="cellIs" dxfId="154" priority="206" operator="equal">
      <formula>"•"</formula>
    </cfRule>
    <cfRule type="cellIs" priority="207" operator="equal">
      <formula>"◄"</formula>
    </cfRule>
    <cfRule type="cellIs" dxfId="153" priority="208" operator="equal">
      <formula>"►"</formula>
    </cfRule>
  </conditionalFormatting>
  <conditionalFormatting sqref="S1884 S1863 S1860 S1835 S1816 S1799 S1790 S1781 S1773 S1759 S1660 S1652 S1649 S1511 S1497 S1384 S1373 S1279 S1247 S1205 S1068 S980 S977 S936 S933 S907 S904 S893 S802 S725 S686 S683 S647 S644 S614 S600 S581 S462 S329 S313 S310 S267 S166 S107">
    <cfRule type="cellIs" dxfId="152" priority="201" operator="equal">
      <formula>"◄"</formula>
    </cfRule>
    <cfRule type="cellIs" dxfId="151" priority="202" operator="equal">
      <formula>"•"</formula>
    </cfRule>
    <cfRule type="cellIs" priority="203" operator="equal">
      <formula>"◄"</formula>
    </cfRule>
    <cfRule type="cellIs" dxfId="150" priority="204" operator="equal">
      <formula>"►"</formula>
    </cfRule>
  </conditionalFormatting>
  <conditionalFormatting sqref="R1824 R1733 R1443 R1250 R1217 R1177 R1173 R1142 R939 R860 R790 R584 R560 R551 R488 R282 R162 R142 R118 R45 R41">
    <cfRule type="cellIs" dxfId="149" priority="197" operator="equal">
      <formula>"◄"</formula>
    </cfRule>
    <cfRule type="cellIs" dxfId="148" priority="198" operator="equal">
      <formula>"•"</formula>
    </cfRule>
    <cfRule type="cellIs" priority="199" operator="equal">
      <formula>"◄"</formula>
    </cfRule>
    <cfRule type="cellIs" dxfId="147" priority="200" operator="equal">
      <formula>"►"</formula>
    </cfRule>
  </conditionalFormatting>
  <conditionalFormatting sqref="S1824 S1733 S1443 S1250 S1217 S1177 S1173 S1142 S939 S860 S790 S584 S560 S551 S488 S282 S162 S142 S118 S45 S41">
    <cfRule type="cellIs" dxfId="146" priority="193" operator="equal">
      <formula>"◄"</formula>
    </cfRule>
    <cfRule type="cellIs" dxfId="145" priority="194" operator="equal">
      <formula>"•"</formula>
    </cfRule>
    <cfRule type="cellIs" priority="195" operator="equal">
      <formula>"◄"</formula>
    </cfRule>
    <cfRule type="cellIs" dxfId="144" priority="196" operator="equal">
      <formula>"►"</formula>
    </cfRule>
  </conditionalFormatting>
  <conditionalFormatting sqref="R1852 R1819 R1776 R1754 R1749 R1744 R1655 R1500 R1457 R1409 R1404 R1399 R1135 R953 R948 R943 R819 R805 R760 R735 R720 R576 R555 R533 R472 R457 R452 R445 R251 R62 R57">
    <cfRule type="cellIs" dxfId="143" priority="189" operator="equal">
      <formula>"◄"</formula>
    </cfRule>
    <cfRule type="cellIs" dxfId="142" priority="190" operator="equal">
      <formula>"•"</formula>
    </cfRule>
    <cfRule type="cellIs" priority="191" operator="equal">
      <formula>"◄"</formula>
    </cfRule>
    <cfRule type="cellIs" dxfId="141" priority="192" operator="equal">
      <formula>"►"</formula>
    </cfRule>
  </conditionalFormatting>
  <conditionalFormatting sqref="S1852 S1819 S1776 S1754 S1749 S1744 S1655 S1500 S1457 S1409 S1404 S1399 S1135 S953 S948 S943 S819 S805 S760 S735 S720 S576 S555 S533 S472 S457 S452 S445 S251 S62 S57">
    <cfRule type="cellIs" dxfId="140" priority="185" operator="equal">
      <formula>"◄"</formula>
    </cfRule>
    <cfRule type="cellIs" dxfId="139" priority="186" operator="equal">
      <formula>"•"</formula>
    </cfRule>
    <cfRule type="cellIs" priority="187" operator="equal">
      <formula>"◄"</formula>
    </cfRule>
    <cfRule type="cellIs" dxfId="138" priority="188" operator="equal">
      <formula>"►"</formula>
    </cfRule>
  </conditionalFormatting>
  <conditionalFormatting sqref="R1793 R1784 R1622 R1578 R1572 R1505 R1449 R1423 R1301 R864 R830 R824 R538 R323 R276 R270 R177 R156 R32 R10">
    <cfRule type="cellIs" dxfId="137" priority="181" operator="equal">
      <formula>"◄"</formula>
    </cfRule>
    <cfRule type="cellIs" dxfId="136" priority="182" operator="equal">
      <formula>"•"</formula>
    </cfRule>
    <cfRule type="cellIs" priority="183" operator="equal">
      <formula>"◄"</formula>
    </cfRule>
    <cfRule type="cellIs" dxfId="135" priority="184" operator="equal">
      <formula>"►"</formula>
    </cfRule>
  </conditionalFormatting>
  <conditionalFormatting sqref="S1793 S1784 S1622 S1578 S1572 S1505 S1449 S1423 S1301 S864 S830 S824 S538 S323 S276 S270 S177 S156 S32 S10">
    <cfRule type="cellIs" dxfId="134" priority="177" operator="equal">
      <formula>"◄"</formula>
    </cfRule>
    <cfRule type="cellIs" dxfId="133" priority="178" operator="equal">
      <formula>"•"</formula>
    </cfRule>
    <cfRule type="cellIs" priority="179" operator="equal">
      <formula>"◄"</formula>
    </cfRule>
    <cfRule type="cellIs" dxfId="132" priority="180" operator="equal">
      <formula>"►"</formula>
    </cfRule>
  </conditionalFormatting>
  <conditionalFormatting sqref="R1845 R1838 R1828 R1809 R1802 R1737 R1707 R1670 R1663 R1642 R1635 R1628 R1514 R1436 R1429 R1341 R1326 R1319 R1272 R1265 R1240 R1158 R970 R853 R846 R728 R663 R544 R465 R316 R16">
    <cfRule type="cellIs" dxfId="131" priority="173" operator="equal">
      <formula>"◄"</formula>
    </cfRule>
    <cfRule type="cellIs" dxfId="130" priority="174" operator="equal">
      <formula>"•"</formula>
    </cfRule>
    <cfRule type="cellIs" priority="175" operator="equal">
      <formula>"◄"</formula>
    </cfRule>
    <cfRule type="cellIs" dxfId="129" priority="176" operator="equal">
      <formula>"►"</formula>
    </cfRule>
  </conditionalFormatting>
  <conditionalFormatting sqref="S1845 S1838 S1828 S1809 S1802 S1737 S1707 S1670 S1663 S1642 S1635 S1628 S1514 S1436 S1429 S1341 S1326 S1319 S1272 S1265 S1240 S1158 S970 S853 S846 S728 S663 S544 S465 S316 S16">
    <cfRule type="cellIs" dxfId="128" priority="169" operator="equal">
      <formula>"◄"</formula>
    </cfRule>
    <cfRule type="cellIs" dxfId="127" priority="170" operator="equal">
      <formula>"•"</formula>
    </cfRule>
    <cfRule type="cellIs" priority="171" operator="equal">
      <formula>"◄"</formula>
    </cfRule>
    <cfRule type="cellIs" dxfId="126" priority="172" operator="equal">
      <formula>"►"</formula>
    </cfRule>
  </conditionalFormatting>
  <conditionalFormatting sqref="R1866 R1376 R1333 R1232 R1165 R1071 R896 R794 R740 R712 R417 R409 R373 R365 R332 R169 R122 R110 R49">
    <cfRule type="cellIs" dxfId="125" priority="165" operator="equal">
      <formula>"◄"</formula>
    </cfRule>
    <cfRule type="cellIs" dxfId="124" priority="166" operator="equal">
      <formula>"•"</formula>
    </cfRule>
    <cfRule type="cellIs" priority="167" operator="equal">
      <formula>"◄"</formula>
    </cfRule>
    <cfRule type="cellIs" dxfId="123" priority="168" operator="equal">
      <formula>"►"</formula>
    </cfRule>
  </conditionalFormatting>
  <conditionalFormatting sqref="S1866 S1376 S1333 S1232 S1165 S1071 S896 S794 S740 S712 S417 S409 S373 S365 S332 S169 S122 S110 S49">
    <cfRule type="cellIs" dxfId="122" priority="161" operator="equal">
      <formula>"◄"</formula>
    </cfRule>
    <cfRule type="cellIs" dxfId="121" priority="162" operator="equal">
      <formula>"•"</formula>
    </cfRule>
    <cfRule type="cellIs" priority="163" operator="equal">
      <formula>"◄"</formula>
    </cfRule>
    <cfRule type="cellIs" dxfId="120" priority="164" operator="equal">
      <formula>"►"</formula>
    </cfRule>
  </conditionalFormatting>
  <conditionalFormatting sqref="R1764 R1686 R1677 R1584 R1563 R1414 R1348 R1208 R1079 R1047 R1027 R810 R286 R240 R79 R23">
    <cfRule type="cellIs" dxfId="119" priority="157" operator="equal">
      <formula>"◄"</formula>
    </cfRule>
    <cfRule type="cellIs" dxfId="118" priority="158" operator="equal">
      <formula>"•"</formula>
    </cfRule>
    <cfRule type="cellIs" priority="159" operator="equal">
      <formula>"◄"</formula>
    </cfRule>
    <cfRule type="cellIs" dxfId="117" priority="160" operator="equal">
      <formula>"►"</formula>
    </cfRule>
  </conditionalFormatting>
  <conditionalFormatting sqref="S1764 S1686 S1677 S1584 S1563 S1414 S1348 S1208 S1079 S1047 S1027 S810 S286 S240 S79 S23">
    <cfRule type="cellIs" dxfId="116" priority="153" operator="equal">
      <formula>"◄"</formula>
    </cfRule>
    <cfRule type="cellIs" dxfId="115" priority="154" operator="equal">
      <formula>"•"</formula>
    </cfRule>
    <cfRule type="cellIs" priority="155" operator="equal">
      <formula>"◄"</formula>
    </cfRule>
    <cfRule type="cellIs" dxfId="114" priority="156" operator="equal">
      <formula>"►"</formula>
    </cfRule>
  </conditionalFormatting>
  <conditionalFormatting sqref="R1874 R1521 R836 R146">
    <cfRule type="cellIs" dxfId="113" priority="149" operator="equal">
      <formula>"◄"</formula>
    </cfRule>
    <cfRule type="cellIs" dxfId="112" priority="150" operator="equal">
      <formula>"•"</formula>
    </cfRule>
    <cfRule type="cellIs" priority="151" operator="equal">
      <formula>"◄"</formula>
    </cfRule>
    <cfRule type="cellIs" dxfId="111" priority="152" operator="equal">
      <formula>"►"</formula>
    </cfRule>
  </conditionalFormatting>
  <conditionalFormatting sqref="S1874 S1521 S836 S146">
    <cfRule type="cellIs" dxfId="110" priority="145" operator="equal">
      <formula>"◄"</formula>
    </cfRule>
    <cfRule type="cellIs" dxfId="109" priority="146" operator="equal">
      <formula>"•"</formula>
    </cfRule>
    <cfRule type="cellIs" priority="147" operator="equal">
      <formula>"◄"</formula>
    </cfRule>
    <cfRule type="cellIs" dxfId="108" priority="148" operator="equal">
      <formula>"►"</formula>
    </cfRule>
  </conditionalFormatting>
  <conditionalFormatting sqref="R1887 R1593 R1254 R1221 R1036 R922 R701 R672 R603 R477 R256">
    <cfRule type="cellIs" dxfId="107" priority="141" operator="equal">
      <formula>"◄"</formula>
    </cfRule>
    <cfRule type="cellIs" dxfId="106" priority="142" operator="equal">
      <formula>"•"</formula>
    </cfRule>
    <cfRule type="cellIs" priority="143" operator="equal">
      <formula>"◄"</formula>
    </cfRule>
    <cfRule type="cellIs" dxfId="105" priority="144" operator="equal">
      <formula>"►"</formula>
    </cfRule>
  </conditionalFormatting>
  <conditionalFormatting sqref="S1887 S1593 S1254 S1221 S1036 S922 S701 S672 S603 S477 S256">
    <cfRule type="cellIs" dxfId="104" priority="137" operator="equal">
      <formula>"◄"</formula>
    </cfRule>
    <cfRule type="cellIs" dxfId="103" priority="138" operator="equal">
      <formula>"•"</formula>
    </cfRule>
    <cfRule type="cellIs" priority="139" operator="equal">
      <formula>"◄"</formula>
    </cfRule>
    <cfRule type="cellIs" dxfId="102" priority="140" operator="equal">
      <formula>"►"</formula>
    </cfRule>
  </conditionalFormatting>
  <conditionalFormatting sqref="R1387 R1307 R1193 R1181 R1146 R1123 R1056 R958 R910 R881 R869 R778 R748 R689 R632 R588 R564 R507 R397 R353 R228 R183 R130 R67">
    <cfRule type="cellIs" dxfId="101" priority="133" operator="equal">
      <formula>"◄"</formula>
    </cfRule>
    <cfRule type="cellIs" dxfId="100" priority="134" operator="equal">
      <formula>"•"</formula>
    </cfRule>
    <cfRule type="cellIs" priority="135" operator="equal">
      <formula>"◄"</formula>
    </cfRule>
    <cfRule type="cellIs" dxfId="99" priority="136" operator="equal">
      <formula>"►"</formula>
    </cfRule>
  </conditionalFormatting>
  <conditionalFormatting sqref="S1387 S1307 S1193 S1181 S1146 S1123 S1056 S958 S910 S881 S869 S778 S748 S689 S632 S588 S564 S507 S397 S353 S228 S183 S130 S67">
    <cfRule type="cellIs" dxfId="98" priority="129" operator="equal">
      <formula>"◄"</formula>
    </cfRule>
    <cfRule type="cellIs" dxfId="97" priority="130" operator="equal">
      <formula>"•"</formula>
    </cfRule>
    <cfRule type="cellIs" priority="131" operator="equal">
      <formula>"◄"</formula>
    </cfRule>
    <cfRule type="cellIs" dxfId="96" priority="132" operator="equal">
      <formula>"►"</formula>
    </cfRule>
  </conditionalFormatting>
  <conditionalFormatting sqref="R1695 R1550 R650 R340">
    <cfRule type="cellIs" dxfId="95" priority="125" operator="equal">
      <formula>"◄"</formula>
    </cfRule>
    <cfRule type="cellIs" dxfId="94" priority="126" operator="equal">
      <formula>"•"</formula>
    </cfRule>
    <cfRule type="cellIs" priority="127" operator="equal">
      <formula>"◄"</formula>
    </cfRule>
    <cfRule type="cellIs" dxfId="93" priority="128" operator="equal">
      <formula>"►"</formula>
    </cfRule>
  </conditionalFormatting>
  <conditionalFormatting sqref="S1695 S1550 S650 S340">
    <cfRule type="cellIs" dxfId="92" priority="121" operator="equal">
      <formula>"◄"</formula>
    </cfRule>
    <cfRule type="cellIs" dxfId="91" priority="122" operator="equal">
      <formula>"•"</formula>
    </cfRule>
    <cfRule type="cellIs" priority="123" operator="equal">
      <formula>"◄"</formula>
    </cfRule>
    <cfRule type="cellIs" dxfId="90" priority="124" operator="equal">
      <formula>"►"</formula>
    </cfRule>
  </conditionalFormatting>
  <conditionalFormatting sqref="R519">
    <cfRule type="cellIs" dxfId="89" priority="117" operator="equal">
      <formula>"◄"</formula>
    </cfRule>
    <cfRule type="cellIs" dxfId="88" priority="118" operator="equal">
      <formula>"•"</formula>
    </cfRule>
    <cfRule type="cellIs" priority="119" operator="equal">
      <formula>"◄"</formula>
    </cfRule>
    <cfRule type="cellIs" dxfId="87" priority="120" operator="equal">
      <formula>"►"</formula>
    </cfRule>
  </conditionalFormatting>
  <conditionalFormatting sqref="S519">
    <cfRule type="cellIs" dxfId="86" priority="113" operator="equal">
      <formula>"◄"</formula>
    </cfRule>
    <cfRule type="cellIs" dxfId="85" priority="114" operator="equal">
      <formula>"•"</formula>
    </cfRule>
    <cfRule type="cellIs" priority="115" operator="equal">
      <formula>"◄"</formula>
    </cfRule>
    <cfRule type="cellIs" dxfId="84" priority="116" operator="equal">
      <formula>"►"</formula>
    </cfRule>
  </conditionalFormatting>
  <conditionalFormatting sqref="R765 R617 R492 R295">
    <cfRule type="cellIs" dxfId="83" priority="109" operator="equal">
      <formula>"◄"</formula>
    </cfRule>
    <cfRule type="cellIs" dxfId="82" priority="110" operator="equal">
      <formula>"•"</formula>
    </cfRule>
    <cfRule type="cellIs" priority="111" operator="equal">
      <formula>"◄"</formula>
    </cfRule>
    <cfRule type="cellIs" dxfId="81" priority="112" operator="equal">
      <formula>"►"</formula>
    </cfRule>
  </conditionalFormatting>
  <conditionalFormatting sqref="S765 S617 S492 S295">
    <cfRule type="cellIs" dxfId="80" priority="105" operator="equal">
      <formula>"◄"</formula>
    </cfRule>
    <cfRule type="cellIs" dxfId="79" priority="106" operator="equal">
      <formula>"•"</formula>
    </cfRule>
    <cfRule type="cellIs" priority="107" operator="equal">
      <formula>"◄"</formula>
    </cfRule>
    <cfRule type="cellIs" dxfId="78" priority="108" operator="equal">
      <formula>"►"</formula>
    </cfRule>
  </conditionalFormatting>
  <conditionalFormatting sqref="R1481 R1357 R1107 R381">
    <cfRule type="cellIs" dxfId="77" priority="101" operator="equal">
      <formula>"◄"</formula>
    </cfRule>
    <cfRule type="cellIs" dxfId="76" priority="102" operator="equal">
      <formula>"•"</formula>
    </cfRule>
    <cfRule type="cellIs" priority="103" operator="equal">
      <formula>"◄"</formula>
    </cfRule>
    <cfRule type="cellIs" dxfId="75" priority="104" operator="equal">
      <formula>"►"</formula>
    </cfRule>
  </conditionalFormatting>
  <conditionalFormatting sqref="S1481 S1357 S1107 S381">
    <cfRule type="cellIs" dxfId="74" priority="97" operator="equal">
      <formula>"◄"</formula>
    </cfRule>
    <cfRule type="cellIs" dxfId="73" priority="98" operator="equal">
      <formula>"•"</formula>
    </cfRule>
    <cfRule type="cellIs" priority="99" operator="equal">
      <formula>"◄"</formula>
    </cfRule>
    <cfRule type="cellIs" dxfId="72" priority="100" operator="equal">
      <formula>"►"</formula>
    </cfRule>
  </conditionalFormatting>
  <conditionalFormatting sqref="R195">
    <cfRule type="cellIs" dxfId="71" priority="93" operator="equal">
      <formula>"◄"</formula>
    </cfRule>
    <cfRule type="cellIs" dxfId="70" priority="94" operator="equal">
      <formula>"•"</formula>
    </cfRule>
    <cfRule type="cellIs" priority="95" operator="equal">
      <formula>"◄"</formula>
    </cfRule>
    <cfRule type="cellIs" dxfId="69" priority="96" operator="equal">
      <formula>"►"</formula>
    </cfRule>
  </conditionalFormatting>
  <conditionalFormatting sqref="S195">
    <cfRule type="cellIs" dxfId="68" priority="89" operator="equal">
      <formula>"◄"</formula>
    </cfRule>
    <cfRule type="cellIs" dxfId="67" priority="90" operator="equal">
      <formula>"•"</formula>
    </cfRule>
    <cfRule type="cellIs" priority="91" operator="equal">
      <formula>"◄"</formula>
    </cfRule>
    <cfRule type="cellIs" dxfId="66" priority="92" operator="equal">
      <formula>"►"</formula>
    </cfRule>
  </conditionalFormatting>
  <conditionalFormatting sqref="R425">
    <cfRule type="cellIs" dxfId="65" priority="85" operator="equal">
      <formula>"◄"</formula>
    </cfRule>
    <cfRule type="cellIs" dxfId="64" priority="86" operator="equal">
      <formula>"•"</formula>
    </cfRule>
    <cfRule type="cellIs" priority="87" operator="equal">
      <formula>"◄"</formula>
    </cfRule>
    <cfRule type="cellIs" dxfId="63" priority="88" operator="equal">
      <formula>"►"</formula>
    </cfRule>
  </conditionalFormatting>
  <conditionalFormatting sqref="S425">
    <cfRule type="cellIs" dxfId="62" priority="81" operator="equal">
      <formula>"◄"</formula>
    </cfRule>
    <cfRule type="cellIs" dxfId="61" priority="82" operator="equal">
      <formula>"•"</formula>
    </cfRule>
    <cfRule type="cellIs" priority="83" operator="equal">
      <formula>"◄"</formula>
    </cfRule>
    <cfRule type="cellIs" dxfId="60" priority="84" operator="equal">
      <formula>"►"</formula>
    </cfRule>
  </conditionalFormatting>
  <conditionalFormatting sqref="R1604">
    <cfRule type="cellIs" dxfId="59" priority="77" operator="equal">
      <formula>"◄"</formula>
    </cfRule>
    <cfRule type="cellIs" dxfId="58" priority="78" operator="equal">
      <formula>"•"</formula>
    </cfRule>
    <cfRule type="cellIs" priority="79" operator="equal">
      <formula>"◄"</formula>
    </cfRule>
    <cfRule type="cellIs" dxfId="57" priority="80" operator="equal">
      <formula>"►"</formula>
    </cfRule>
  </conditionalFormatting>
  <conditionalFormatting sqref="S1604">
    <cfRule type="cellIs" dxfId="56" priority="73" operator="equal">
      <formula>"◄"</formula>
    </cfRule>
    <cfRule type="cellIs" dxfId="55" priority="74" operator="equal">
      <formula>"•"</formula>
    </cfRule>
    <cfRule type="cellIs" priority="75" operator="equal">
      <formula>"◄"</formula>
    </cfRule>
    <cfRule type="cellIs" dxfId="54" priority="76" operator="equal">
      <formula>"►"</formula>
    </cfRule>
  </conditionalFormatting>
  <conditionalFormatting sqref="R88">
    <cfRule type="cellIs" dxfId="53" priority="69" operator="equal">
      <formula>"◄"</formula>
    </cfRule>
    <cfRule type="cellIs" dxfId="52" priority="70" operator="equal">
      <formula>"•"</formula>
    </cfRule>
    <cfRule type="cellIs" priority="71" operator="equal">
      <formula>"◄"</formula>
    </cfRule>
    <cfRule type="cellIs" dxfId="51" priority="72" operator="equal">
      <formula>"►"</formula>
    </cfRule>
  </conditionalFormatting>
  <conditionalFormatting sqref="S88">
    <cfRule type="cellIs" dxfId="50" priority="65" operator="equal">
      <formula>"◄"</formula>
    </cfRule>
    <cfRule type="cellIs" dxfId="49" priority="66" operator="equal">
      <formula>"•"</formula>
    </cfRule>
    <cfRule type="cellIs" priority="67" operator="equal">
      <formula>"◄"</formula>
    </cfRule>
    <cfRule type="cellIs" dxfId="48" priority="68" operator="equal">
      <formula>"►"</formula>
    </cfRule>
  </conditionalFormatting>
  <conditionalFormatting sqref="R983">
    <cfRule type="cellIs" dxfId="47" priority="61" operator="equal">
      <formula>"◄"</formula>
    </cfRule>
    <cfRule type="cellIs" dxfId="46" priority="62" operator="equal">
      <formula>"•"</formula>
    </cfRule>
    <cfRule type="cellIs" priority="63" operator="equal">
      <formula>"◄"</formula>
    </cfRule>
    <cfRule type="cellIs" dxfId="45" priority="64" operator="equal">
      <formula>"►"</formula>
    </cfRule>
  </conditionalFormatting>
  <conditionalFormatting sqref="S983">
    <cfRule type="cellIs" dxfId="44" priority="57" operator="equal">
      <formula>"◄"</formula>
    </cfRule>
    <cfRule type="cellIs" dxfId="43" priority="58" operator="equal">
      <formula>"•"</formula>
    </cfRule>
    <cfRule type="cellIs" priority="59" operator="equal">
      <formula>"◄"</formula>
    </cfRule>
    <cfRule type="cellIs" dxfId="42" priority="60" operator="equal">
      <formula>"►"</formula>
    </cfRule>
  </conditionalFormatting>
  <conditionalFormatting sqref="R1088">
    <cfRule type="cellIs" dxfId="41" priority="53" operator="equal">
      <formula>"◄"</formula>
    </cfRule>
    <cfRule type="cellIs" dxfId="40" priority="54" operator="equal">
      <formula>"•"</formula>
    </cfRule>
    <cfRule type="cellIs" priority="55" operator="equal">
      <formula>"◄"</formula>
    </cfRule>
    <cfRule type="cellIs" dxfId="39" priority="56" operator="equal">
      <formula>"►"</formula>
    </cfRule>
  </conditionalFormatting>
  <conditionalFormatting sqref="S1088">
    <cfRule type="cellIs" dxfId="38" priority="49" operator="equal">
      <formula>"◄"</formula>
    </cfRule>
    <cfRule type="cellIs" dxfId="37" priority="50" operator="equal">
      <formula>"•"</formula>
    </cfRule>
    <cfRule type="cellIs" priority="51" operator="equal">
      <formula>"◄"</formula>
    </cfRule>
    <cfRule type="cellIs" dxfId="36" priority="52" operator="equal">
      <formula>"►"</formula>
    </cfRule>
  </conditionalFormatting>
  <conditionalFormatting sqref="R1282">
    <cfRule type="cellIs" dxfId="35" priority="45" operator="equal">
      <formula>"◄"</formula>
    </cfRule>
    <cfRule type="cellIs" dxfId="34" priority="46" operator="equal">
      <formula>"•"</formula>
    </cfRule>
    <cfRule type="cellIs" priority="47" operator="equal">
      <formula>"◄"</formula>
    </cfRule>
    <cfRule type="cellIs" dxfId="33" priority="48" operator="equal">
      <formula>"►"</formula>
    </cfRule>
  </conditionalFormatting>
  <conditionalFormatting sqref="S1282">
    <cfRule type="cellIs" dxfId="32" priority="41" operator="equal">
      <formula>"◄"</formula>
    </cfRule>
    <cfRule type="cellIs" dxfId="31" priority="42" operator="equal">
      <formula>"•"</formula>
    </cfRule>
    <cfRule type="cellIs" priority="43" operator="equal">
      <formula>"◄"</formula>
    </cfRule>
    <cfRule type="cellIs" dxfId="30" priority="44" operator="equal">
      <formula>"►"</formula>
    </cfRule>
  </conditionalFormatting>
  <conditionalFormatting sqref="R1462">
    <cfRule type="cellIs" dxfId="29" priority="37" operator="equal">
      <formula>"◄"</formula>
    </cfRule>
    <cfRule type="cellIs" dxfId="28" priority="38" operator="equal">
      <formula>"•"</formula>
    </cfRule>
    <cfRule type="cellIs" priority="39" operator="equal">
      <formula>"◄"</formula>
    </cfRule>
    <cfRule type="cellIs" dxfId="27" priority="40" operator="equal">
      <formula>"►"</formula>
    </cfRule>
  </conditionalFormatting>
  <conditionalFormatting sqref="S1462">
    <cfRule type="cellIs" dxfId="26" priority="33" operator="equal">
      <formula>"◄"</formula>
    </cfRule>
    <cfRule type="cellIs" dxfId="25" priority="34" operator="equal">
      <formula>"•"</formula>
    </cfRule>
    <cfRule type="cellIs" priority="35" operator="equal">
      <formula>"◄"</formula>
    </cfRule>
    <cfRule type="cellIs" dxfId="24" priority="36" operator="equal">
      <formula>"►"</formula>
    </cfRule>
  </conditionalFormatting>
  <conditionalFormatting sqref="R1531">
    <cfRule type="cellIs" dxfId="23" priority="29" operator="equal">
      <formula>"◄"</formula>
    </cfRule>
    <cfRule type="cellIs" dxfId="22" priority="30" operator="equal">
      <formula>"•"</formula>
    </cfRule>
    <cfRule type="cellIs" priority="31" operator="equal">
      <formula>"◄"</formula>
    </cfRule>
    <cfRule type="cellIs" dxfId="21" priority="32" operator="equal">
      <formula>"►"</formula>
    </cfRule>
  </conditionalFormatting>
  <conditionalFormatting sqref="S1531">
    <cfRule type="cellIs" dxfId="20" priority="25" operator="equal">
      <formula>"◄"</formula>
    </cfRule>
    <cfRule type="cellIs" dxfId="19" priority="26" operator="equal">
      <formula>"•"</formula>
    </cfRule>
    <cfRule type="cellIs" priority="27" operator="equal">
      <formula>"◄"</formula>
    </cfRule>
    <cfRule type="cellIs" dxfId="18" priority="28" operator="equal">
      <formula>"►"</formula>
    </cfRule>
  </conditionalFormatting>
  <conditionalFormatting sqref="R1714">
    <cfRule type="cellIs" dxfId="17" priority="21" operator="equal">
      <formula>"◄"</formula>
    </cfRule>
    <cfRule type="cellIs" dxfId="16" priority="22" operator="equal">
      <formula>"•"</formula>
    </cfRule>
    <cfRule type="cellIs" priority="23" operator="equal">
      <formula>"◄"</formula>
    </cfRule>
    <cfRule type="cellIs" dxfId="15" priority="24" operator="equal">
      <formula>"►"</formula>
    </cfRule>
  </conditionalFormatting>
  <conditionalFormatting sqref="S1714">
    <cfRule type="cellIs" dxfId="14" priority="17" operator="equal">
      <formula>"◄"</formula>
    </cfRule>
    <cfRule type="cellIs" dxfId="13" priority="18" operator="equal">
      <formula>"•"</formula>
    </cfRule>
    <cfRule type="cellIs" priority="19" operator="equal">
      <formula>"◄"</formula>
    </cfRule>
    <cfRule type="cellIs" dxfId="12" priority="20" operator="equal">
      <formula>"►"</formula>
    </cfRule>
  </conditionalFormatting>
  <conditionalFormatting sqref="R205">
    <cfRule type="cellIs" dxfId="11" priority="13" operator="equal">
      <formula>"◄"</formula>
    </cfRule>
    <cfRule type="cellIs" dxfId="10" priority="14" operator="equal">
      <formula>"•"</formula>
    </cfRule>
    <cfRule type="cellIs" priority="15" operator="equal">
      <formula>"◄"</formula>
    </cfRule>
    <cfRule type="cellIs" dxfId="9" priority="16" operator="equal">
      <formula>"►"</formula>
    </cfRule>
  </conditionalFormatting>
  <conditionalFormatting sqref="S205">
    <cfRule type="cellIs" dxfId="8" priority="9" operator="equal">
      <formula>"◄"</formula>
    </cfRule>
    <cfRule type="cellIs" dxfId="7" priority="10" operator="equal">
      <formula>"•"</formula>
    </cfRule>
    <cfRule type="cellIs" priority="11" operator="equal">
      <formula>"◄"</formula>
    </cfRule>
    <cfRule type="cellIs" dxfId="6" priority="12" operator="equal">
      <formula>"►"</formula>
    </cfRule>
  </conditionalFormatting>
  <conditionalFormatting sqref="R1002">
    <cfRule type="cellIs" dxfId="5" priority="5" operator="equal">
      <formula>"◄"</formula>
    </cfRule>
    <cfRule type="cellIs" dxfId="4" priority="6" operator="equal">
      <formula>"•"</formula>
    </cfRule>
    <cfRule type="cellIs" priority="7" operator="equal">
      <formula>"◄"</formula>
    </cfRule>
    <cfRule type="cellIs" dxfId="3" priority="8" operator="equal">
      <formula>"►"</formula>
    </cfRule>
  </conditionalFormatting>
  <conditionalFormatting sqref="S1002">
    <cfRule type="cellIs" dxfId="2" priority="1" operator="equal">
      <formula>"◄"</formula>
    </cfRule>
    <cfRule type="cellIs" dxfId="1" priority="2" operator="equal">
      <formula>"•"</formula>
    </cfRule>
    <cfRule type="cellIs" priority="3" operator="equal">
      <formula>"◄"</formula>
    </cfRule>
    <cfRule type="cellIs" dxfId="0" priority="4" operator="equal">
      <formula>"►"</formula>
    </cfRule>
  </conditionalFormatting>
  <printOptions horizontalCentered="1"/>
  <pageMargins left="0" right="0" top="0.15748031496062992" bottom="0" header="0" footer="0"/>
  <pageSetup paperSize="9" scale="72" orientation="landscape" horizontalDpi="4294967293" verticalDpi="4294967293" r:id="rId1"/>
  <headerFooter>
    <oddHeader>&amp;C&amp;G&amp;R&amp;P</oddHeader>
    <oddFooter>&amp;R&amp;G</oddFooter>
  </headerFooter>
  <rowBreaks count="44" manualBreakCount="44">
    <brk id="44" max="13" man="1"/>
    <brk id="87" max="13" man="1"/>
    <brk id="129" max="13" man="1"/>
    <brk id="168" max="13" man="1"/>
    <brk id="204" max="13" man="1"/>
    <brk id="250" max="13" man="1"/>
    <brk id="294" max="13" man="1"/>
    <brk id="339" max="13" man="1"/>
    <brk id="380" max="13" man="1"/>
    <brk id="424" max="13" man="1"/>
    <brk id="464" max="13" man="1"/>
    <brk id="506" max="13" man="1"/>
    <brk id="554" max="13" man="1"/>
    <brk id="599" max="13" man="1"/>
    <brk id="643" max="13" man="1"/>
    <brk id="688" max="13" man="1"/>
    <brk id="734" max="13" man="1"/>
    <brk id="777" max="13" man="1"/>
    <brk id="823" max="13" man="1"/>
    <brk id="868" max="13" man="1"/>
    <brk id="909" max="13" man="1"/>
    <brk id="957" max="13" man="1"/>
    <brk id="1001" max="13" man="1"/>
    <brk id="1046" max="13" man="1"/>
    <brk id="1087" max="13" man="1"/>
    <brk id="1134" max="13" man="1"/>
    <brk id="1172" max="13" man="1"/>
    <brk id="1220" max="13" man="1"/>
    <brk id="1264" max="13" man="1"/>
    <brk id="1306" max="13" man="1"/>
    <brk id="1347" max="13" man="1"/>
    <brk id="1386" max="13" man="1"/>
    <brk id="1435" max="13" man="1"/>
    <brk id="1480" max="13" man="1"/>
    <brk id="1520" max="13" man="1"/>
    <brk id="1562" max="13" man="1"/>
    <brk id="1603" max="13" man="1"/>
    <brk id="1648" max="13" man="1"/>
    <brk id="1669" max="13" man="1"/>
    <brk id="1713" max="13" man="1"/>
    <brk id="1753" max="13" man="1"/>
    <brk id="1798" max="13" man="1"/>
    <brk id="1844" max="13" man="1"/>
    <brk id="1886" max="1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Blad1</vt:lpstr>
      <vt:lpstr>inv. J2010-2019(3983-4896)+Phil</vt:lpstr>
      <vt:lpstr>'inv. J2010-2019(3983-4896)+Phil'!Afdrukbereik</vt:lpstr>
      <vt:lpstr>'inv. J2010-2019(3983-4896)+Phil'!Afdruktitels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2023-03-18T17:43:08Z</cp:lastPrinted>
  <dcterms:created xsi:type="dcterms:W3CDTF">2023-03-11T21:46:54Z</dcterms:created>
  <dcterms:modified xsi:type="dcterms:W3CDTF">2023-03-18T22:07:37Z</dcterms:modified>
</cp:coreProperties>
</file>