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CC-Info\"/>
    </mc:Choice>
  </mc:AlternateContent>
  <xr:revisionPtr revIDLastSave="0" documentId="13_ncr:1_{05CF8135-AB8B-414F-AA77-828E6E914A3F}" xr6:coauthVersionLast="47" xr6:coauthVersionMax="47" xr10:uidLastSave="{00000000-0000-0000-0000-000000000000}"/>
  <bookViews>
    <workbookView xWindow="-108" yWindow="-108" windowWidth="23256" windowHeight="12456" tabRatio="744" xr2:uid="{00000000-000D-0000-FFFF-FFFF00000000}"/>
  </bookViews>
  <sheets>
    <sheet name="inv. Philanews A4 (4897-5283)" sheetId="13" r:id="rId1"/>
  </sheets>
  <definedNames>
    <definedName name="_xlnm._FilterDatabase" localSheetId="0" hidden="1">'inv. Philanews A4 (4897-5283)'!$A$1:$N$201</definedName>
    <definedName name="_xlnm.Print_Area" localSheetId="0">'inv. Philanews A4 (4897-5283)'!$A$2:$N$227</definedName>
    <definedName name="_xlnm.Print_Titles" localSheetId="0">'inv. Philanews A4 (4897-5283)'!$5:$7</definedName>
  </definedNames>
  <calcPr calcId="191029"/>
</workbook>
</file>

<file path=xl/calcChain.xml><?xml version="1.0" encoding="utf-8"?>
<calcChain xmlns="http://schemas.openxmlformats.org/spreadsheetml/2006/main">
  <c r="H220" i="13" l="1"/>
  <c r="G220" i="13" s="1"/>
  <c r="I220" i="13"/>
  <c r="J220" i="13"/>
  <c r="K220" i="13"/>
  <c r="H222" i="13"/>
  <c r="G221" i="13"/>
  <c r="I221" i="13"/>
  <c r="M204" i="13" l="1"/>
  <c r="M206" i="13" s="1"/>
  <c r="M208" i="13" s="1"/>
  <c r="M210" i="13" s="1"/>
  <c r="L204" i="13"/>
  <c r="L206" i="13" s="1"/>
  <c r="L208" i="13" s="1"/>
  <c r="L210" i="13" s="1"/>
  <c r="M180" i="13"/>
  <c r="M182" i="13" s="1"/>
  <c r="M184" i="13" s="1"/>
  <c r="M172" i="13"/>
  <c r="M174" i="13" s="1"/>
  <c r="M176" i="13" s="1"/>
  <c r="M162" i="13"/>
  <c r="M164" i="13" s="1"/>
  <c r="M166" i="13" s="1"/>
  <c r="L156" i="13"/>
  <c r="M154" i="13"/>
  <c r="M144" i="13"/>
  <c r="M146" i="13" s="1"/>
  <c r="M148" i="13" s="1"/>
  <c r="M150" i="13" s="1"/>
  <c r="M134" i="13"/>
  <c r="M136" i="13" s="1"/>
  <c r="M138" i="13" s="1"/>
  <c r="M140" i="13" s="1"/>
  <c r="M126" i="13"/>
  <c r="M128" i="13" s="1"/>
  <c r="M130" i="13" s="1"/>
  <c r="M118" i="13"/>
  <c r="M120" i="13" s="1"/>
  <c r="M122" i="13" s="1"/>
  <c r="M108" i="13"/>
  <c r="M110" i="13" s="1"/>
  <c r="M112" i="13" s="1"/>
  <c r="M114" i="13" s="1"/>
  <c r="M100" i="13"/>
  <c r="M102" i="13" s="1"/>
  <c r="M104" i="13" s="1"/>
  <c r="H10" i="13"/>
  <c r="H26" i="13"/>
  <c r="H36" i="13"/>
  <c r="H46" i="13"/>
  <c r="H56" i="13"/>
  <c r="H72" i="13"/>
  <c r="H84" i="13"/>
  <c r="H90" i="13"/>
  <c r="H100" i="13"/>
  <c r="H204" i="13"/>
  <c r="H188" i="13"/>
  <c r="H180" i="13"/>
  <c r="H172" i="13"/>
  <c r="H162" i="13"/>
  <c r="H144" i="13"/>
  <c r="H134" i="13"/>
  <c r="H126" i="13"/>
  <c r="H118" i="13"/>
  <c r="I45" i="13"/>
  <c r="G45" i="13"/>
  <c r="K44" i="13"/>
  <c r="J44" i="13"/>
  <c r="I44" i="13" s="1"/>
  <c r="H44" i="13"/>
  <c r="G44" i="13" s="1"/>
  <c r="I203" i="13"/>
  <c r="G203" i="13"/>
  <c r="K202" i="13"/>
  <c r="J202" i="13"/>
  <c r="H202" i="13"/>
  <c r="G202" i="13" s="1"/>
  <c r="I202" i="13" l="1"/>
  <c r="H54" i="13" l="1"/>
  <c r="G54" i="13" s="1"/>
  <c r="J54" i="13"/>
  <c r="K54" i="13"/>
  <c r="G55" i="13"/>
  <c r="I55" i="13"/>
  <c r="H70" i="13"/>
  <c r="G70" i="13" s="1"/>
  <c r="J70" i="13"/>
  <c r="K70" i="13"/>
  <c r="G71" i="13"/>
  <c r="I71" i="13"/>
  <c r="H82" i="13"/>
  <c r="G82" i="13" s="1"/>
  <c r="J82" i="13"/>
  <c r="K82" i="13"/>
  <c r="G83" i="13"/>
  <c r="I83" i="13"/>
  <c r="I82" i="13" l="1"/>
  <c r="I70" i="13"/>
  <c r="I54" i="13"/>
  <c r="I187" i="13" l="1"/>
  <c r="G187" i="13"/>
  <c r="K186" i="13"/>
  <c r="J186" i="13"/>
  <c r="H186" i="13"/>
  <c r="G186" i="13" s="1"/>
  <c r="I186" i="13" l="1"/>
  <c r="I179" i="13"/>
  <c r="G179" i="13"/>
  <c r="K178" i="13"/>
  <c r="J178" i="13"/>
  <c r="H178" i="13"/>
  <c r="G178" i="13" s="1"/>
  <c r="I171" i="13"/>
  <c r="G171" i="13"/>
  <c r="K170" i="13"/>
  <c r="J170" i="13"/>
  <c r="H170" i="13"/>
  <c r="G170" i="13" s="1"/>
  <c r="I161" i="13"/>
  <c r="G161" i="13"/>
  <c r="K160" i="13"/>
  <c r="J160" i="13"/>
  <c r="H160" i="13"/>
  <c r="G160" i="13" s="1"/>
  <c r="I160" i="13" l="1"/>
  <c r="I170" i="13"/>
  <c r="I178" i="13"/>
  <c r="I143" i="13"/>
  <c r="G143" i="13"/>
  <c r="J142" i="13"/>
  <c r="I142" i="13" s="1"/>
  <c r="H142" i="13"/>
  <c r="G142" i="13" s="1"/>
  <c r="I35" i="13"/>
  <c r="G35" i="13"/>
  <c r="K34" i="13"/>
  <c r="J34" i="13"/>
  <c r="H34" i="13"/>
  <c r="G34" i="13" s="1"/>
  <c r="I25" i="13"/>
  <c r="G25" i="13"/>
  <c r="K24" i="13"/>
  <c r="J24" i="13"/>
  <c r="H24" i="13"/>
  <c r="G24" i="13" s="1"/>
  <c r="I9" i="13"/>
  <c r="G9" i="13"/>
  <c r="K8" i="13"/>
  <c r="K5" i="13" s="1"/>
  <c r="J8" i="13"/>
  <c r="H8" i="13"/>
  <c r="I133" i="13"/>
  <c r="G133" i="13"/>
  <c r="K132" i="13"/>
  <c r="J132" i="13"/>
  <c r="H132" i="13"/>
  <c r="G132" i="13" s="1"/>
  <c r="I125" i="13"/>
  <c r="G125" i="13"/>
  <c r="K124" i="13"/>
  <c r="J124" i="13"/>
  <c r="H124" i="13"/>
  <c r="G124" i="13" s="1"/>
  <c r="I117" i="13"/>
  <c r="G117" i="13"/>
  <c r="K116" i="13"/>
  <c r="J116" i="13"/>
  <c r="H116" i="13"/>
  <c r="G116" i="13" s="1"/>
  <c r="I99" i="13"/>
  <c r="G99" i="13"/>
  <c r="K98" i="13"/>
  <c r="J98" i="13"/>
  <c r="H98" i="13"/>
  <c r="G98" i="13" s="1"/>
  <c r="K88" i="13"/>
  <c r="I89" i="13"/>
  <c r="G89" i="13"/>
  <c r="J88" i="13"/>
  <c r="H88" i="13"/>
  <c r="G88" i="13" s="1"/>
  <c r="J5" i="13" l="1"/>
  <c r="H3" i="13"/>
  <c r="I116" i="13"/>
  <c r="I24" i="13"/>
  <c r="I98" i="13"/>
  <c r="I132" i="13"/>
  <c r="I34" i="13"/>
  <c r="G8" i="13"/>
  <c r="I124" i="13"/>
  <c r="I8" i="13"/>
  <c r="I88" i="13"/>
  <c r="I3" i="13" l="1"/>
</calcChain>
</file>

<file path=xl/sharedStrings.xml><?xml version="1.0" encoding="utf-8"?>
<sst xmlns="http://schemas.openxmlformats.org/spreadsheetml/2006/main" count="593" uniqueCount="274">
  <si>
    <t xml:space="preserve"> ► = dubbel &gt;&gt;</t>
  </si>
  <si>
    <t xml:space="preserve">◄= ontbrekend  &gt;&gt; </t>
  </si>
  <si>
    <t xml:space="preserve"> ▬ Philannews Nr/jr &amp; pg ▬</t>
  </si>
  <si>
    <t>speciale uitgave &amp; opmerkingen</t>
  </si>
  <si>
    <r>
      <t xml:space="preserve">Omschrijving </t>
    </r>
    <r>
      <rPr>
        <b/>
        <sz val="10"/>
        <rFont val="Verdana"/>
        <family val="2"/>
      </rPr>
      <t xml:space="preserve">samengesteld door </t>
    </r>
  </si>
  <si>
    <t>…………………………………………………………………………………………………..</t>
  </si>
  <si>
    <t>Deze lijsten zijn niet vermeld bij Bpost of in de OBP-catalogus</t>
  </si>
  <si>
    <t>© bpost</t>
  </si>
  <si>
    <t>▬ Philanews Nr. 1 / 2020 (pg. 6) ▬</t>
  </si>
  <si>
    <t>▬ Philanews Nr. 1 / 2020 (pg. 10 - 11) ▬</t>
  </si>
  <si>
    <t>▬ Philanews Nr. 1 / 2020 (pg. 10 -11) ▬</t>
  </si>
  <si>
    <t>▬ Philanews Nr. 1 / 2020 (pg. 21) ▬</t>
  </si>
  <si>
    <t>▬ Philanews Nr. 1 / 2020 (pg. 14 - 15) ▬</t>
  </si>
  <si>
    <t>▬ Philanews Nr. 1 / 2020 (pg. 18 -19) ▬</t>
  </si>
  <si>
    <t>▬ Philanews Nr. 2 / 2020 (pg. 4 - 5) ▬</t>
  </si>
  <si>
    <t>▬ Philanews Nr. 2 / 2020 (pg. 6 - 7) ▬</t>
  </si>
  <si>
    <t>▬ Philanews Nr. 2 / 2020 (pg. 10 - 11) ▬</t>
  </si>
  <si>
    <t>4934 - Verbondenheid van de voetbal - Zegel uit V5-4934: (①EUROPE: w=€1,55)</t>
  </si>
  <si>
    <t>▬ Philanews Nr. 2 / 2020 (pg. 12 - 13) ▬</t>
  </si>
  <si>
    <t>▬ Philanews Nr /jaartal ▬</t>
  </si>
  <si>
    <t xml:space="preserve">4974 / 4975 - Kerstzegels - Dieren in de sneeuw:                                                                                       Zegels uit boekjes B173 (①w = €0,98) en B174 (①E w = €1,55) </t>
  </si>
  <si>
    <t>▬ Philanews Nr. 3 / 2020 (pg. 4 - 5) ▬</t>
  </si>
  <si>
    <t>▬ Philanews Nr. 3 / 2020 (pg. 6 - 7) ▬</t>
  </si>
  <si>
    <t>▬ Philanews Nr. 3 / 2020 (pg. 10 - 11) ▬</t>
  </si>
  <si>
    <t>▬ Philanews Nr. 3 / 2020 (pg. 12 - 13) ▬</t>
  </si>
  <si>
    <t>▬ Philanews Nr. 3 / 2020 (pg. 14) ▬</t>
  </si>
  <si>
    <t>▬ Philanews Nr. 4 / 2020 (pg. 6 - 7) ▬</t>
  </si>
  <si>
    <t>▬ Philanews Nr. 4 / 2020 (pg. 8 - 9) ▬</t>
  </si>
  <si>
    <t>▬ Philanews Nr. 4 / 2020 (pg. 11) ▬</t>
  </si>
  <si>
    <t>▬ Philanews Nr. 4 / 2020 (pg. 12 - 13) ▬</t>
  </si>
  <si>
    <t>▬ Philanews Nr. 1 / 2020 (pg. 17) ▬</t>
  </si>
  <si>
    <t>4925 - Vogels: De Brilduiker - Zegel uit V10-4925 (AR: w=€1,35) (Bericht van ontvangst)</t>
  </si>
  <si>
    <t>J2020 -J2029</t>
  </si>
  <si>
    <t>4924 - 75 jaar Verenigde Naties: vechten voor vrede - Zegel uit V5-4924:                        (①WORLD: w=€1,77)</t>
  </si>
  <si>
    <t>▬ Philanews Nr. 1 / 2020 (pg. 20) ▬</t>
  </si>
  <si>
    <t>4986 / 4990 - In de kijker: vrouwelijke striphelden -  Zegels uit F4986/90: (① :w=€1,07)</t>
  </si>
  <si>
    <t>4981/ 4985 - 100 jaar Roger Raveel - Blok BL296:   (②: w=€2,14)</t>
  </si>
  <si>
    <t>▬ Philanews Nr. 1 /2021 (pg. 4 - 5) ▬</t>
  </si>
  <si>
    <t xml:space="preserve">▬ Philanews Nr. 1 /2021 </t>
  </si>
  <si>
    <t>4976 / 4980 - De cirkel: natuurgiometrie - Blok BL295: (①E: w=€1,85)</t>
  </si>
  <si>
    <t>▬ Philanews Nr. 1 /2021 (pg. 6 - 7) ▬</t>
  </si>
  <si>
    <t>▬ Philanews Nr. 1 /2021 (pg. 8 - 9) ▬</t>
  </si>
  <si>
    <t>4991 - Verenigingszegel: de koekoek - Zegels uit V10-4991: (VA: w=€0,77 )</t>
  </si>
  <si>
    <t>▬ Philanews Nr. 1 /2021 (pg. 18) ▬</t>
  </si>
  <si>
    <t xml:space="preserve">geen VV </t>
  </si>
  <si>
    <t>4997 - Neen tegen het pesten -  Zegels uit V10-4997:  (①: w=€1,07)</t>
  </si>
  <si>
    <t>4998 / 5002 - Kwallen in de Noordzee -  Zegels uit F4998/02: (①: w=€1,07)</t>
  </si>
  <si>
    <t>▬ Philanews Nr. 1 /2021 (pg. 10 - 11) ▬</t>
  </si>
  <si>
    <t>▬ Philanews Nr. 1 /2021 (pg. 14 - 15) ▬</t>
  </si>
  <si>
    <t>▬ Philanews Nr. 1 /2021 (pg. 16 -17) ▬</t>
  </si>
  <si>
    <t>▬ Philanews Nr. 1 / 2019 (pg. 20 - 21) ▬</t>
  </si>
  <si>
    <t>▬ Philanews Nr. 1 / 2019</t>
  </si>
  <si>
    <t>5003 / 5007 - Micro-organismen - Blok BL299 (①E: w=€1,85)</t>
  </si>
  <si>
    <t>4992 / 4996 - Gebouwen rond de Grote Markt in Mechelen  - Blok BL297:                                                                   (①: w=€1,07 + toeslag/blok €5,35)</t>
  </si>
  <si>
    <t>▬ Philanews Nr. 2 / 2021 (pg. 4 - 5) ▬</t>
  </si>
  <si>
    <t>▬ Philanews Nr. 2 / 2021</t>
  </si>
  <si>
    <t>5008 / 5012 - Belgische deejays aan de top van de wereld  - Blok BL300: (①EUROPE: w=€1,40)</t>
  </si>
  <si>
    <t>5013 / 5014 - Vrouwen in de Belgiche politiek sinds 1921 - Zegels uit V5(2x)-5013/14: (①w=€1,07)</t>
  </si>
  <si>
    <t>▬ Philanews Nr. 2/2021 (pg. 6 - 7) ▬</t>
  </si>
  <si>
    <t>▬ Philanews Nr. 2/2021 (</t>
  </si>
  <si>
    <t>▬ Philanews Nr. 2 /2021 (pg. 8 - 9) ▬</t>
  </si>
  <si>
    <t xml:space="preserve">▬ Philanews Nr. 2 /2021 </t>
  </si>
  <si>
    <t>5017 - Japan 2020 - Zegels uit V5-5017 - (①W: w=€2,07)</t>
  </si>
  <si>
    <t>▬ Philanews Nr. 2 /2021 (pg. 12 - 13) ▬</t>
  </si>
  <si>
    <t>▬ Philanews Nr. 2 /2021 (pg. 14 - 15) ▬</t>
  </si>
  <si>
    <t>5020 / 5029 - Boomvruchten uit de herfst - Zegels uit doosje van 100 exemplaren per strip van 10 verschillende zegels (①w=€1,07)</t>
  </si>
  <si>
    <t>▬ Philanews Nr. 2 /2021 (pg. 17) ▬</t>
  </si>
  <si>
    <t>▬ Philanews Nr. 3 /2021 (pg. 6 - 7) ▬</t>
  </si>
  <si>
    <t xml:space="preserve">▬ Philanews Nr. 3 /2021 </t>
  </si>
  <si>
    <t>5031 / 5035 - Art-Deco zwembaden - Blok BL302 (②: w=€2,14)</t>
  </si>
  <si>
    <t>▬ Philanews Nr. 3 /2021 (pg. 12 - 13) ▬</t>
  </si>
  <si>
    <t>5036 / 5040 - Belgische driekleurvlag in de natuur - Blok BL303 (②: w=€2,14)</t>
  </si>
  <si>
    <t>▬ Philanews Nr. 4 /2021 (pg. 4 - 5) ▬</t>
  </si>
  <si>
    <t xml:space="preserve">▬ Philanews Nr. 4 /2021 </t>
  </si>
  <si>
    <t>5041 / 5045 - 175 j. treinverbinding Parijs-Brussel - Blok BL304 (①E: w=€1,85)</t>
  </si>
  <si>
    <t>▬ Philanews Nr. 4 /2021 (pg. 6 - 7) ▬</t>
  </si>
  <si>
    <t>▬ Philanews Nr. 4 /2021 (pg. 10 - 11) ▬</t>
  </si>
  <si>
    <t>▬ Philanews Nr. 4 /2021 (pg. 12 - 13) ▬</t>
  </si>
  <si>
    <t>5030 - 100e editie WK wielrennen - Zegels uit V5-5030 (①WORLD: w=€2,07)</t>
  </si>
  <si>
    <t>▬ Philanews Nr. 3 /2021 (pg. 4 - 5) ▬</t>
  </si>
  <si>
    <t>Philanews inventaris</t>
  </si>
  <si>
    <t>pdf</t>
  </si>
  <si>
    <r>
      <rPr>
        <b/>
        <sz val="9"/>
        <color rgb="FFFF0000"/>
        <rFont val="Arial"/>
        <family val="2"/>
      </rPr>
      <t>◄= ontbre-kend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>► = ok</t>
    </r>
  </si>
  <si>
    <r>
      <rPr>
        <b/>
        <sz val="9"/>
        <color rgb="FFFF0000"/>
        <rFont val="Arial"/>
        <family val="2"/>
      </rPr>
      <t>◄= ontbrekend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 xml:space="preserve">► = dubbel </t>
    </r>
  </si>
  <si>
    <t>zie ▲ ▲</t>
  </si>
  <si>
    <t>5054 / 5055 - Vogelbescherming bestaat 100 jaar - Zegels uit F5054/55 - (①: w=€1,16)</t>
  </si>
  <si>
    <t>▬ Philanews Nr. 1 /2022 (pg. 4 - 5) ▬</t>
  </si>
  <si>
    <t xml:space="preserve">▬ Philanews Nr. 1 /2022 </t>
  </si>
  <si>
    <t>5056 / 5060 - Wonderbare wolken - Zegels uit F5056/60 (①: w=€1,16)</t>
  </si>
  <si>
    <t>▬ Philanews Nr. 1 /2022 (pg. 6 - 7) ▬</t>
  </si>
  <si>
    <t>5061 / 5065 - Oude Belgische munten + eerste Euromunt - Zegels uit blok BL306 (①E: w=€2,09)</t>
  </si>
  <si>
    <t>▬ Philanews Nr. 1 /2022 (pg. 8 - 9) ▬</t>
  </si>
  <si>
    <t>▬ Philanews Nr. 1 /2022 (pg. 10 - 11) ▬</t>
  </si>
  <si>
    <t>▬ Philanews Nr. 1 /2022 (pg. 14 - 15) ▬</t>
  </si>
  <si>
    <t>5076 / 5080 - De zeshoek: natuurgeometrie - Blok BL309  (①E: w=€10,45)</t>
  </si>
  <si>
    <t>▬ Philanews Nr. 1 /2022 (pg. 16 - 17) ▬</t>
  </si>
  <si>
    <t>5081 / 5082 - Nero 75 jaar, Marc sleen 100jaar - Zegels uit F5081/82 (①: w=€1,16)</t>
  </si>
  <si>
    <t>▬ Philanews Nr. 1 /2022 (pg. 18 - 19) ▬</t>
  </si>
  <si>
    <t>5083 - Het verlanging naar verbinding - Zegel uit V10-5083 (①: w=€1,16)</t>
  </si>
  <si>
    <t>▬ Philanews Nr. 1 /2022 (pg.  21) ▬</t>
  </si>
  <si>
    <t>5084 - Toots Thielemans - Zegel uit V5-5084 (①W: w=€2,31)</t>
  </si>
  <si>
    <t>▬ Philanews Nr. 1 /2022 (pg. 22 - 23) ▬</t>
  </si>
  <si>
    <t>5085/86 - Mythes &amp; Sagen - Blok BL310 (③E: w=€12,54)</t>
  </si>
  <si>
    <t>10-11-12/06/2022</t>
  </si>
  <si>
    <t>▬ Philanews Nr. 2 /2022 (pg. 4 - 5) ▬</t>
  </si>
  <si>
    <t xml:space="preserve">▬ Philanews Nr. 2 /2022 </t>
  </si>
  <si>
    <t>5087/91 - Geneeskundige planten - Zegels uit blok BL311 (②: w=€2,32)</t>
  </si>
  <si>
    <t>▬ Philanews Nr. 2 /2022 (pg. 8 - 9) ▬</t>
  </si>
  <si>
    <t>5092/96 - Jean Carpart en de Egyptologie in België - Zegels uit blok BL312 (②: w=€2,32)</t>
  </si>
  <si>
    <t>▬ Philanews Nr. 2 /2022 (pg. 10 - 11) ▬</t>
  </si>
  <si>
    <t>5097/98 - Together we win! - Zegels uit F5097/98 (①: w=€1,16)</t>
  </si>
  <si>
    <t>▬ Philanews Nr. 2 /2022 (pg. 14 - 15) ▬</t>
  </si>
  <si>
    <t>5099/5103 - Militaire vliegtuigen met humanitaire missie - Zegels uit blok BL313 (②: w=€2,32)</t>
  </si>
  <si>
    <t>▬ Philanews Nr. 3 /2022 (pg. 4 - 5 +7) ▬</t>
  </si>
  <si>
    <t xml:space="preserve">▬ Philanews Nr. 3 /2022 </t>
  </si>
  <si>
    <t>5104 /5108 - Schilder Dieric Bouts - Zegels uit blok BL314 (②: w=€2,32)</t>
  </si>
  <si>
    <t>▬ Philanews Nr. 3 /2022 (pg. 8 - 9) ▬</t>
  </si>
  <si>
    <t>5109 - Mechelse Fayoumi: een imposante kip - Zegel uit V10-5109 (①: w=€1,16)</t>
  </si>
  <si>
    <t>▬ Philanews Nr. 3 /2022 (pg. 10 - 11) ▬</t>
  </si>
  <si>
    <t>5110/5114 - Belgische kikkers in de kijker - Zegels uit F5110/14  (②: w=€2,32)</t>
  </si>
  <si>
    <t>▬ Philanews Nr. 3 /2022 (pg. 14 - 15) ▬</t>
  </si>
  <si>
    <t>5115/5116- Jongeren maken de wereld van morgen- Zegels uit F5120/21 - (①: w=€1,16)</t>
  </si>
  <si>
    <t>▬ Philanews Nr. 4 /2022 (pg. 8 - 9) ▬</t>
  </si>
  <si>
    <t xml:space="preserve">▬ Philanews Nr. 4 /2022 </t>
  </si>
  <si>
    <t xml:space="preserve">5117/5118 - Kertsmis vieren met kerstbollen - Boekjes B177 &amp; B178 </t>
  </si>
  <si>
    <t>▬ Philanews Nr. 4 /2022 (pg. 10 - 12) ▬</t>
  </si>
  <si>
    <t>5119 - Rouwzegel met een eenvoudige bloem - Boekje B179 - (①Prior: w=€1,86)</t>
  </si>
  <si>
    <t>▬ Philanews Nr. 4 /2022 (pg. 14) ▬</t>
  </si>
  <si>
    <t>5120/5124 - KMSKA heropent - Blok BL315 - (②: w=€11,60)</t>
  </si>
  <si>
    <t>▬ Philanews Nr. 4 /2022 (pg. 4 - 5) ▬</t>
  </si>
  <si>
    <t>5125/5134 - Bekende alledaagse groenten in de kijker - Boekje B180 - (①: w=€1,16)</t>
  </si>
  <si>
    <t>▬ Philanews Nr. 4 /2022 (pg. 14 - 15) ▬</t>
  </si>
  <si>
    <t>5135 - Verjaardag van H.M. de Koningin - Zegel uit V10-5135: (①: w=€1,36)</t>
  </si>
  <si>
    <t/>
  </si>
  <si>
    <t>▬ Philanews Nr. 1 /2023 (pg. 4 - 5) ▬</t>
  </si>
  <si>
    <t xml:space="preserve">▬ Philanews Nr. 1 /2023 </t>
  </si>
  <si>
    <t>5136 / 5140 - Art-nouveaujaar in Brussel - Zegels uit blok BL316: (①E: w=€2,53)</t>
  </si>
  <si>
    <t>▬ Philanews Nr. 1 /2023 (pg. 6 - 7) ▬</t>
  </si>
  <si>
    <t>5141 / 5145 - Grote kuuroorden van Europa: Spa - Zegels uit blok BL317: (①E: w=€2,53)</t>
  </si>
  <si>
    <t>▬ Philanews Nr. 1 /2023 (pg. 8 - 9) ▬</t>
  </si>
  <si>
    <t>5146 - Anne-Mie van Kerckhoven: kunstwerk AMVK - Zegel uit V10-5146: (①: w=€1,36)</t>
  </si>
  <si>
    <t>▬ Philanews Nr. 1 /2023 (pg. 12 - 13) ▬</t>
  </si>
  <si>
    <t>▬ Philanews Nr. 1 /2023 (pg. 20) ▬</t>
  </si>
  <si>
    <t>ontbrekende ▼ pdf</t>
  </si>
  <si>
    <t>5148 / 5152 - Oude Sabena-affiches - Zegels uit blok BL318: (①E: w=€2,53)</t>
  </si>
  <si>
    <t>▬ Philanews Nr. 1 /2023 (pg. 16 - 17) ▬</t>
  </si>
  <si>
    <t>▬ Philanews Nr. 1 / 2023 (pg. 21) ▬</t>
  </si>
  <si>
    <t>▬ Philanews Nr. 1 / 2023</t>
  </si>
  <si>
    <t>▬ Philanews Nr. 1 /2023 (pg. 18 - 19) ▬</t>
  </si>
  <si>
    <t>5159 / 5163 - Verborgen bodemleven - Zegels uit blok BL320: (②: w=€2,72)</t>
  </si>
  <si>
    <t>▬ Philanews Nr. 1 /2023 (pg. 22 - 23) ▬</t>
  </si>
  <si>
    <t>5153 - Universele Verklaring van de Rechten van de Mens: 75 jaar -                                    Zegel uit V10-5153: (①E: w=€1,85)</t>
  </si>
  <si>
    <t>5164 - Koning Filip 10 jaar Koningschap - Zegels uit V10-5164: (①: w=€1,36)</t>
  </si>
  <si>
    <t>▬ Philanews Nr. 2 / 2023 (pg. 4-5) ▬</t>
  </si>
  <si>
    <t>▬ Philanews Nr. 2 / 2023</t>
  </si>
  <si>
    <t>5165 - Special Olympics World Games - Zegel uit V5-5165: (① WORLD: w=€2,75)</t>
  </si>
  <si>
    <t>▬ Philanews Nr. 2 / 2023 (pg. 6-7) ▬</t>
  </si>
  <si>
    <t>5166 / Vrede  (Europa uitgifte) - Zegel uit V5-5166 (① EUROPE: w=€2,53)</t>
  </si>
  <si>
    <t>▬ Philanews Nr. 2 / 2019 (pg. 18 - 19) ▬</t>
  </si>
  <si>
    <t>▬ Philanews Nr. 2 / 2019</t>
  </si>
  <si>
    <t>▬ Philanews Nr. 2 /2023 (pg. 14-15) ▬</t>
  </si>
  <si>
    <t xml:space="preserve">▬ Philanews Nr. 2 /2023 </t>
  </si>
  <si>
    <t>5172 - Nieuwe  RP-zegel: de kwartel - Boekje B182: (RP: w=€5,61)</t>
  </si>
  <si>
    <t>▬ Philanews Nr. 2 /2023 (pg. 9) ▬</t>
  </si>
  <si>
    <t>5173 / 5177 - Kortrijk en zijn pleinen - Zegels uit blok BL322: (①: w=€1,36 + €6,8 toeslag/blok)</t>
  </si>
  <si>
    <t>▬ Philanews Nr. 3 /2023 (pg. 4 - 5) ▬</t>
  </si>
  <si>
    <t xml:space="preserve">▬ Philanews Nr. 3 /2023 </t>
  </si>
  <si>
    <t>▬ Philanews Nr. 3 /2023 (pg. 6 - 7) ▬</t>
  </si>
  <si>
    <t>5179 / 5183 - Mooie spinnen - Zegels uit F5179 / 83: (①: w=€1,36)</t>
  </si>
  <si>
    <t>▬ Philanews Nr. 3 /2023 (pg. 12 - 13) ▬</t>
  </si>
  <si>
    <t>5184 / 5188 - Geschiedenis van Belgische frietkoten - Blok BL323: (②: w=€2,72)</t>
  </si>
  <si>
    <t>▬ Philanews Nr. 3 /2023 (pg. 14 - 15) ▬</t>
  </si>
  <si>
    <t>5189 - Geneeskunde: Insuline - Zegels uit V10-5189: (①: w=€1,36)</t>
  </si>
  <si>
    <t>▬ Philanews Nr. 4 /2023 (pg. 4 - 5) ▬</t>
  </si>
  <si>
    <t xml:space="preserve">▬ Philanews Nr. 4 /2023 </t>
  </si>
  <si>
    <t>5190 / 5194 - 75 verjaardag van CoBrA - Zegels uit blok BL324: (①EUROPE: w=€2,53)</t>
  </si>
  <si>
    <t>▬ Philanews Nr. 4 /2023 (pg. 8 - 9) ▬</t>
  </si>
  <si>
    <t>5195 / 5199 - Kenmerkende auto's uit België - Zegels uit blok BL325: (②: w=€2,72)</t>
  </si>
  <si>
    <t>▬ Philanews Nr. 4 /2023 (pg. 14 - 15) ▬</t>
  </si>
  <si>
    <r>
      <t>Philanews (</t>
    </r>
    <r>
      <rPr>
        <sz val="11"/>
        <color theme="0"/>
        <rFont val="Calibri"/>
        <family val="2"/>
        <scheme val="minor"/>
      </rPr>
      <t xml:space="preserve">+/- </t>
    </r>
    <r>
      <rPr>
        <sz val="22"/>
        <color theme="0"/>
        <rFont val="Calibri"/>
        <family val="2"/>
        <scheme val="minor"/>
      </rPr>
      <t>A4) (4902-5201) inventaris van:</t>
    </r>
  </si>
  <si>
    <t>5178 - Wereldkampioenschap "breaking" in Leuven - Zegels uit V5-5178:                   (①World: w=€2,75)</t>
  </si>
  <si>
    <t>5147 - Nieuwe aangetekende postzegel: de kanoetstrandloper -                                                   Zegel uit boekje B181 (RA: w=€8,45 )</t>
  </si>
  <si>
    <t>5066 / 5070 - Heerlijke en kenmerkende Belgisch kaassoorten -                                        Zegels uit blok BL307 - (①E: w=€2,09)</t>
  </si>
  <si>
    <t>5202 / 5206 - Belgische motor vanuit vroeger tijden - Zegels uit Blok BL326 (②: w=€2,86)</t>
  </si>
  <si>
    <t>▬ Philanews Nr. 1 /2024 (pg. 4-5) ▬</t>
  </si>
  <si>
    <t xml:space="preserve">▬ Philanews Nr. 1 /2024 </t>
  </si>
  <si>
    <t>5207 / 5211 - Speciale muziekkiosken - Zegels uit Blok BL327 (②: w=€2,86)</t>
  </si>
  <si>
    <t>▬ Philanews Nr. 1 /2024 (pg. 6-7) ▬</t>
  </si>
  <si>
    <t>5212 / 5216 -  Glaskunst in België - Zegels uit Blok BL328 (①: w=€1,46)</t>
  </si>
  <si>
    <t>▬ Philanews Nr. 1 /2024 (pg. 10-11) ▬</t>
  </si>
  <si>
    <t>5217 - Het veelzijdige bakeliet - Zegel uit V10-5217 (①: w=€1,46)</t>
  </si>
  <si>
    <t>▬ Philanews Nr. 1 /2024 (pg. 12-13) ▬</t>
  </si>
  <si>
    <t>5218 / 5219 - Bedreigde onderwaterleven - Zegels uit blok BL329 + blok BL329 (③E: w=€7,98)</t>
  </si>
  <si>
    <t>29-30/03/2024</t>
  </si>
  <si>
    <t>5220 / 5224 - Balbedrag van watervogels - Zegels uit blok BL330  (①: w=€1,46)</t>
  </si>
  <si>
    <t>▬ Philanews Nr. 1 /2024 (pg. 16-19) ▬</t>
  </si>
  <si>
    <t>5225 / 5229 - Belgische choreografie - Zegels uit Blok BL331: (①E: w=€2,66)</t>
  </si>
  <si>
    <t>5230 - Verkiezingszegel: Blauwe kiekendief - Boekje B184 (EV: w=€0,72)</t>
  </si>
  <si>
    <t>▬ Philanews Nr. 1 /2024 (pg. 3) ▬</t>
  </si>
  <si>
    <t xml:space="preserve">5052  - Kerstdecoratie is tijdloos - Boekjes B175 : (①: w=€1,07 </t>
  </si>
  <si>
    <t>5051 - Een lege en zwarte achtergrondse zegel - Zegels uit V10-5051 (①: w=€1,07): Thierry De Cordier</t>
  </si>
  <si>
    <r>
      <t>geklasseerde Fysieke</t>
    </r>
    <r>
      <rPr>
        <b/>
        <sz val="11"/>
        <rFont val="Arial"/>
        <family val="2"/>
      </rPr>
      <t xml:space="preserve"> Philanews                   &amp;</t>
    </r>
    <r>
      <rPr>
        <b/>
        <sz val="11"/>
        <color rgb="FF92D050"/>
        <rFont val="Arial"/>
        <family val="2"/>
      </rPr>
      <t xml:space="preserve">                   </t>
    </r>
    <r>
      <rPr>
        <b/>
        <sz val="11"/>
        <color rgb="FF00CC00"/>
        <rFont val="Arial"/>
        <family val="2"/>
      </rPr>
      <t>dubbel 2x</t>
    </r>
  </si>
  <si>
    <t>5015 / 5016 - Bedreigde diersoorten (Europese uitgave) - Blok BL301:(③E: w=€5,55)</t>
  </si>
  <si>
    <t>5071 / 5075 - Charleroi: Art Nouveau tot Art Deco -Zegel uit blok BL308:                                                (①: w=€1,16 - met toeslag €1,16 )</t>
  </si>
  <si>
    <t>5154 / 5158 - Prachtige overdekte galerijen in België - Zegels uit blok BL319: (②: w=€2,14)</t>
  </si>
  <si>
    <t>5167 / 5171- Raoul Sevais, Belgische animatiefilm pionier - Zegels uit blok BL321:                                 (① EUROPE: w=€2,53)</t>
  </si>
  <si>
    <t>5200 / 5201 - Kerstzegels 2023 - Boekjes B182 &amp; B183: (①w=€1,36) &amp;                                        (①EUROPE: w=€2,53)</t>
  </si>
  <si>
    <t>▬ Philanews Nr. 4 /2023 (pg. 18 - 19) ▬</t>
  </si>
  <si>
    <t>▬ uitgavedatum ▬</t>
  </si>
  <si>
    <t>▬ voorverkoop ▬</t>
  </si>
  <si>
    <t>geen</t>
  </si>
  <si>
    <t>4897 / 4901 - Suske &amp; Wiske: 75 jaar - Zegels uit F4897/01: (①: w=€0,98)</t>
  </si>
  <si>
    <t xml:space="preserve">▬ Philanews Nr. 1 / 2020 </t>
  </si>
  <si>
    <t>4902 / 4906 - Iconische Belgische postzegels - Zegels uit blok BL285: (②: w=€1,96)</t>
  </si>
  <si>
    <t>4907 / 4911 - Natuurgeometrie: de vijfhoek - blok BL286: (①EUROPE: w=€1,55)</t>
  </si>
  <si>
    <t>4912 - Vogels: Brandgans - Zegel uit V10-4912: (AR: w=€5,67) (aantekenportzegel)</t>
  </si>
  <si>
    <t>4913 / 4917 - Meesterlijke schilders: Jan van Eyck - blok BL287: opengeplooid: (①WORLD: w=€1,77)</t>
  </si>
  <si>
    <t>4918 - Koning Filip wordt 60 jaar - Zegel uit V10-4918: (①: w=€0,98)</t>
  </si>
  <si>
    <t>4919 / 4923 - Belgische traditie: Duivensport in de kijker - blok BL288: (①WORLD: w=€1,96)</t>
  </si>
  <si>
    <t>4926 / 4930 - Promotie van de filatelie: Pleinen van Luik -  Blok BL289: (①: w=€0,98 + €4,90 toeslag/blok)</t>
  </si>
  <si>
    <t xml:space="preserve">▬ Philanews Nr. 2 / 2020 </t>
  </si>
  <si>
    <t>4931 / 4932 - Europa-uitgifte: Oude postroutes - Blok BL290: (③EUROPE: w=€4,65)</t>
  </si>
  <si>
    <t>4933 - Olympische Zomerspelen 2020: Snelle, hoger, sterker - Zegel uit V5-4933: (①WORLD: w=€1,77)</t>
  </si>
  <si>
    <t>4935 / 4939 - De Europa's "The big 5" - Zegels uit blok BL291: (②: w=€1,96)</t>
  </si>
  <si>
    <t xml:space="preserve">▬ Philanews Nr. 3 / 2020 </t>
  </si>
  <si>
    <t>4945 - Alzheimers's stilte - Zegel uit V10-4945: (①: w=€0,98)</t>
  </si>
  <si>
    <t>4946 / 4950 - De roerige jaren twintig - Blok BL293: (②: w=€1,96)</t>
  </si>
  <si>
    <t>4951 / 4960 - Tien verschillende tuinbezoekers - Zegels uit boekje B172 met 50 zegels:                         (①: w=€0,98)</t>
  </si>
  <si>
    <t>4962 / 4966 - Bijzondere paddenstoelen - Zegels uit F4962/66: (①: w=€0,98)</t>
  </si>
  <si>
    <t xml:space="preserve">▬ Philanews Nr. 4 / 2020 </t>
  </si>
  <si>
    <t>4967 / 4971 - Markante begraafplaatsen - Zegels uit blok BL294: (②: w=€1,96)</t>
  </si>
  <si>
    <t>4972 / 4973 - Speculaas - Zegels uit F4972/73: (①: w=€0,98)</t>
  </si>
  <si>
    <t>5018 / 5019 - Waar is da feestje? Hier is da feestje! - Samenhangende - Blok BL302 : (③E: w=€5,05)</t>
  </si>
  <si>
    <t>5046 / 5050 - Belgische wijnetiketten - blok BL305 (①E: w=€1,85)</t>
  </si>
  <si>
    <t>13/06/20222</t>
  </si>
  <si>
    <t>5244 / 5253 - Bladvormen van veelkomende boomsoorten in België - boekje B186 met 50 zegels: (①w=€0,92)</t>
  </si>
  <si>
    <t>5231 - Olympische Spelen 2024 - Zegel uit V5-5231:  (①World: w=€2,88)</t>
  </si>
  <si>
    <t>7-8/06/2024</t>
  </si>
  <si>
    <t>▬ Philanews Nr. 2 / 2024 (pg. 4 - 5) ▬</t>
  </si>
  <si>
    <t>▬ Philanews Nr. 2 / 2024</t>
  </si>
  <si>
    <t>▬ Philanews Nr. 2 / 2024 (pg. 6 - 7) ▬</t>
  </si>
  <si>
    <t>5242 - 150 jaar Wereldpostunie - Zegel uit V5-5242: (①World: w=€2,88)</t>
  </si>
  <si>
    <t>▬ Philanews Nr. 2 / 2024 (pg. 8 - 9) ▬</t>
  </si>
  <si>
    <t>5243 - "Flora" van Brecht Evens - Zegel uit V10-5243:  (①: w=€1,43)</t>
  </si>
  <si>
    <t>▬ Philanews Nr. 2 / 2024 (pg. 12 - 13) ▬</t>
  </si>
  <si>
    <t>▬ Philanews Nr. 2 / 2024 (pg. 14) ▬</t>
  </si>
  <si>
    <t>5232 / 5241 - Belgische impressionist Emile Claus - 175 jaar geboortedatum -                                Boekje B185: (①: w=€1,43)</t>
  </si>
  <si>
    <t xml:space="preserve">postzegelalbum-be </t>
  </si>
  <si>
    <t>4961 - Une ode à la vulnérabilité - Timbre de V10-4961: (①: v=0,98 €)</t>
  </si>
  <si>
    <t>▬ Philanews Nr. 4 / 2020 (pg. 4 - 5) ▬</t>
  </si>
  <si>
    <t xml:space="preserve">▬&gt; Philanews Nr. 4 / 2020 </t>
  </si>
  <si>
    <t>5052 - La décoration de Noël est intemporelle - Timbres du carnet B176: (①E : v=1,85 €)</t>
  </si>
  <si>
    <t>4940 / 4944 - Religieus patrimonium: Abdijen en kloosters - Zegels uit blok BL292:  (②: w=€1,96)</t>
  </si>
  <si>
    <t>5254 / 5258 - Zegels met lichtgevende natuur - Zegels uit blok BL332: (②w=€2,86)</t>
  </si>
  <si>
    <t>◄</t>
  </si>
  <si>
    <t>▬ Philanews Nr. 3 /2024 (pg. 4 - 5) ▬</t>
  </si>
  <si>
    <t xml:space="preserve">▬ Philanews Nr. 3 /2024 </t>
  </si>
  <si>
    <t>5259 / 5268 - Ons zonnestelsel met de Space Telescope - Zegels uit blok BL333 (①: w=€1,43)</t>
  </si>
  <si>
    <t>▬ Philanews Nr. 3 /2024 (pg. 6 - 7) ▬</t>
  </si>
  <si>
    <t>5269 - Tom Frantzen en zijn fantastieke werken - Zegel uit V10-5269: (①: w=€1,43)</t>
  </si>
  <si>
    <t>▬ Philanews Nr. 3 /2024 (pg. 8 - 9) ▬</t>
  </si>
  <si>
    <t>5270 / 5274 - Surrelalisme 100 jaar - Zegels uit blok BL334: (①E: w=€2,66)</t>
  </si>
  <si>
    <t>▬ Philanews Nr. 3 /2024 (pg. 12 - 13) ▬</t>
  </si>
  <si>
    <t xml:space="preserve"> Nr. 3 /2024 </t>
  </si>
  <si>
    <t>geen?</t>
  </si>
  <si>
    <t>5282 / 5283 - Kerstzegels 2024 met kerstdiertjes  - Zegels uit boekje B187: (①: w=€1,43) &amp; B188: (①Europe: w=€2,66)</t>
  </si>
  <si>
    <t>5275 - Eerste cryptopostzegel van België - Zegels uit Blok BL335: (③World: w=€9,00)</t>
  </si>
  <si>
    <t>▬ Philanews Nr. 4 /2024 (pg. 4 - 7) ▬</t>
  </si>
  <si>
    <t xml:space="preserve">▬ Philanews Nr. 4 /2024 </t>
  </si>
  <si>
    <t>5276 / 5280 - De pleinen van Aarlen in de herfst - Zegels uit blok BL336: (①: w=€1,43 + toeslag)</t>
  </si>
  <si>
    <t>▬ Philanews Nr. 4 /2024 (pg. 8 - 9) ▬</t>
  </si>
  <si>
    <t>5281 - Het verlies van een kind: Berrefonds 15 jaar - Zegel uit V10-5281: (①: w=€1,43)</t>
  </si>
  <si>
    <t>▬ Philanews Nr. 4 /2024 (pg. 12 - 13) ▬</t>
  </si>
  <si>
    <t>▬ Philanews Nr. 4 /2024 (pg. 16 - 17) 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</si>
</sst>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;@"/>
    <numFmt numFmtId="165" formatCode="&quot;€&quot;\ #,##0.00"/>
    <numFmt numFmtId="166" formatCode="yyyy"/>
    <numFmt numFmtId="167" formatCode="[Red]&quot;?&quot;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8"/>
      <name val="Calibri"/>
      <family val="2"/>
      <scheme val="minor"/>
    </font>
    <font>
      <b/>
      <sz val="8"/>
      <color indexed="9"/>
      <name val="Verdana"/>
      <family val="2"/>
    </font>
    <font>
      <b/>
      <sz val="14"/>
      <name val="Arial"/>
      <family val="2"/>
    </font>
    <font>
      <b/>
      <sz val="11"/>
      <color theme="0"/>
      <name val="Arial"/>
      <family val="2"/>
    </font>
    <font>
      <b/>
      <sz val="9"/>
      <color rgb="FFFFC000"/>
      <name val="Verdana"/>
      <family val="2"/>
    </font>
    <font>
      <b/>
      <sz val="10"/>
      <color rgb="FF002060"/>
      <name val="Arial"/>
      <family val="2"/>
    </font>
    <font>
      <sz val="8"/>
      <color rgb="FF00B0F0"/>
      <name val="Calibri"/>
      <family val="2"/>
      <scheme val="minor"/>
    </font>
    <font>
      <sz val="8"/>
      <color rgb="FF00B0F0"/>
      <name val="Verdana"/>
      <family val="2"/>
    </font>
    <font>
      <sz val="8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CC00"/>
      <name val="Arial"/>
      <family val="2"/>
    </font>
    <font>
      <b/>
      <sz val="11"/>
      <color rgb="FF92D050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color rgb="FF008000"/>
      <name val="Calibri"/>
      <family val="2"/>
      <scheme val="minor"/>
    </font>
    <font>
      <b/>
      <sz val="10"/>
      <color rgb="FFFFC000"/>
      <name val="Verdana"/>
      <family val="2"/>
    </font>
    <font>
      <sz val="15.4"/>
      <color rgb="FF363636"/>
      <name val="Segoe UI Light"/>
      <family val="2"/>
    </font>
    <font>
      <b/>
      <sz val="12"/>
      <color theme="0"/>
      <name val="Calibri"/>
      <family val="2"/>
    </font>
    <font>
      <sz val="12"/>
      <name val="Arial"/>
      <family val="2"/>
    </font>
    <font>
      <sz val="24"/>
      <color theme="0"/>
      <name val="Calibri"/>
      <family val="2"/>
      <scheme val="minor"/>
    </font>
    <font>
      <b/>
      <sz val="12"/>
      <color rgb="FF002060"/>
      <name val="Arial"/>
      <family val="2"/>
    </font>
    <font>
      <sz val="22"/>
      <color theme="0"/>
      <name val="Calibri"/>
      <family val="2"/>
      <scheme val="minor"/>
    </font>
    <font>
      <b/>
      <sz val="16"/>
      <name val="Verdana"/>
      <family val="2"/>
    </font>
    <font>
      <sz val="18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2"/>
      <color rgb="FFFF0000"/>
      <name val="Calibri"/>
      <family val="2"/>
    </font>
    <font>
      <b/>
      <sz val="10"/>
      <name val="Verdana"/>
      <family val="2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Tahoma"/>
      <family val="2"/>
    </font>
    <font>
      <b/>
      <sz val="8"/>
      <color theme="0"/>
      <name val="Arial"/>
      <family val="2"/>
    </font>
    <font>
      <b/>
      <strike/>
      <sz val="8"/>
      <color theme="0"/>
      <name val="Arial"/>
      <family val="2"/>
    </font>
    <font>
      <b/>
      <u/>
      <sz val="10"/>
      <color indexed="12"/>
      <name val="Arial"/>
      <family val="2"/>
    </font>
    <font>
      <b/>
      <sz val="7"/>
      <color rgb="FF002060"/>
      <name val="Cambria"/>
      <family val="1"/>
    </font>
    <font>
      <sz val="7"/>
      <color theme="0"/>
      <name val="Cambria"/>
      <family val="1"/>
    </font>
    <font>
      <b/>
      <sz val="8"/>
      <color rgb="FF00B0F0"/>
      <name val="Calibri"/>
      <family val="2"/>
      <scheme val="minor"/>
    </font>
    <font>
      <b/>
      <sz val="9"/>
      <name val="Arial"/>
      <family val="2"/>
    </font>
    <font>
      <b/>
      <sz val="18"/>
      <name val="Verdana"/>
      <family val="2"/>
    </font>
    <font>
      <b/>
      <sz val="10"/>
      <color theme="0"/>
      <name val="Calibri"/>
      <family val="2"/>
      <scheme val="minor"/>
    </font>
    <font>
      <sz val="8"/>
      <color theme="0"/>
      <name val="Verdana"/>
      <family val="2"/>
    </font>
    <font>
      <b/>
      <sz val="9"/>
      <color indexed="12"/>
      <name val="Arial"/>
      <family val="2"/>
    </font>
    <font>
      <b/>
      <sz val="9"/>
      <color rgb="FFFF0000"/>
      <name val="Arial"/>
      <family val="2"/>
    </font>
    <font>
      <b/>
      <sz val="9"/>
      <color rgb="FF00B050"/>
      <name val="Arial"/>
      <family val="2"/>
    </font>
    <font>
      <b/>
      <sz val="11"/>
      <color rgb="FF00B050"/>
      <name val="Calibri"/>
      <family val="2"/>
      <scheme val="minor"/>
    </font>
    <font>
      <b/>
      <sz val="18"/>
      <name val="Arial"/>
      <family val="2"/>
    </font>
    <font>
      <sz val="11"/>
      <name val="Calibri"/>
      <family val="2"/>
      <scheme val="minor"/>
    </font>
    <font>
      <b/>
      <sz val="12"/>
      <color rgb="FF00CC00"/>
      <name val="Arial"/>
      <family val="2"/>
    </font>
    <font>
      <b/>
      <sz val="10"/>
      <color theme="0"/>
      <name val="Verdana"/>
      <family val="2"/>
    </font>
    <font>
      <b/>
      <sz val="10"/>
      <color rgb="FF0000FF"/>
      <name val="Verdana"/>
      <family val="2"/>
    </font>
    <font>
      <b/>
      <sz val="9"/>
      <color rgb="FFFF0000"/>
      <name val="Verdana"/>
      <family val="2"/>
    </font>
    <font>
      <b/>
      <sz val="9"/>
      <color rgb="FFFFC000"/>
      <name val="Tahoma"/>
      <family val="2"/>
    </font>
    <font>
      <b/>
      <sz val="8"/>
      <name val="Arial"/>
      <family val="2"/>
    </font>
    <font>
      <b/>
      <sz val="12"/>
      <color rgb="FF008000"/>
      <name val="Calibri"/>
      <family val="2"/>
      <scheme val="minor"/>
    </font>
    <font>
      <b/>
      <strike/>
      <sz val="12"/>
      <color theme="0"/>
      <name val="Calibri"/>
      <family val="2"/>
    </font>
    <font>
      <b/>
      <i/>
      <sz val="12"/>
      <color theme="0"/>
      <name val="Calibri"/>
      <family val="2"/>
    </font>
    <font>
      <sz val="8"/>
      <color rgb="FFFFC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ACDE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32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56"/>
      </left>
      <right/>
      <top style="thick">
        <color auto="1"/>
      </top>
      <bottom style="double">
        <color theme="0"/>
      </bottom>
      <diagonal/>
    </border>
    <border>
      <left/>
      <right style="thick">
        <color theme="0"/>
      </right>
      <top style="thick">
        <color auto="1"/>
      </top>
      <bottom style="double">
        <color theme="0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 style="double">
        <color theme="0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theme="0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double">
        <color theme="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theme="0"/>
      </bottom>
      <diagonal/>
    </border>
    <border>
      <left/>
      <right/>
      <top/>
      <bottom style="double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ck">
        <color indexed="64"/>
      </right>
      <top style="medium">
        <color auto="1"/>
      </top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double">
        <color rgb="FFFFC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</borders>
  <cellStyleXfs count="29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3">
    <xf numFmtId="0" fontId="0" fillId="0" borderId="0" xfId="0"/>
    <xf numFmtId="0" fontId="8" fillId="4" borderId="2" xfId="2" applyFont="1" applyFill="1" applyBorder="1" applyAlignment="1" applyProtection="1">
      <alignment horizontal="left"/>
      <protection locked="0"/>
    </xf>
    <xf numFmtId="0" fontId="1" fillId="5" borderId="0" xfId="0" applyFont="1" applyFill="1" applyAlignment="1">
      <alignment wrapText="1"/>
    </xf>
    <xf numFmtId="164" fontId="12" fillId="3" borderId="2" xfId="2" applyNumberFormat="1" applyFont="1" applyFill="1" applyBorder="1" applyAlignment="1">
      <alignment horizontal="center"/>
    </xf>
    <xf numFmtId="0" fontId="15" fillId="3" borderId="0" xfId="0" applyFont="1" applyFill="1"/>
    <xf numFmtId="0" fontId="16" fillId="3" borderId="0" xfId="1" applyFont="1" applyFill="1" applyAlignment="1">
      <alignment horizontal="center"/>
    </xf>
    <xf numFmtId="0" fontId="17" fillId="3" borderId="0" xfId="2" applyFont="1" applyFill="1" applyAlignment="1" applyProtection="1">
      <alignment horizontal="center"/>
      <protection locked="0"/>
    </xf>
    <xf numFmtId="0" fontId="15" fillId="0" borderId="0" xfId="0" applyFont="1"/>
    <xf numFmtId="0" fontId="18" fillId="0" borderId="0" xfId="0" applyFont="1"/>
    <xf numFmtId="0" fontId="4" fillId="7" borderId="2" xfId="2" applyFont="1" applyFill="1" applyBorder="1" applyAlignment="1" applyProtection="1">
      <alignment horizontal="center"/>
      <protection locked="0"/>
    </xf>
    <xf numFmtId="0" fontId="8" fillId="2" borderId="2" xfId="2" applyFont="1" applyFill="1" applyBorder="1" applyAlignment="1" applyProtection="1">
      <alignment horizontal="left"/>
      <protection locked="0"/>
    </xf>
    <xf numFmtId="0" fontId="27" fillId="8" borderId="0" xfId="13" applyFont="1" applyFill="1" applyAlignment="1">
      <alignment vertical="center"/>
    </xf>
    <xf numFmtId="0" fontId="24" fillId="8" borderId="0" xfId="0" applyFont="1" applyFill="1"/>
    <xf numFmtId="0" fontId="10" fillId="3" borderId="7" xfId="2" applyFont="1" applyFill="1" applyBorder="1" applyAlignment="1">
      <alignment wrapText="1"/>
    </xf>
    <xf numFmtId="166" fontId="14" fillId="3" borderId="0" xfId="7" applyNumberFormat="1" applyFont="1" applyFill="1" applyAlignment="1">
      <alignment vertical="top"/>
    </xf>
    <xf numFmtId="166" fontId="14" fillId="3" borderId="11" xfId="7" applyNumberFormat="1" applyFont="1" applyFill="1" applyBorder="1" applyAlignment="1">
      <alignment vertical="top"/>
    </xf>
    <xf numFmtId="0" fontId="7" fillId="7" borderId="2" xfId="2" applyFont="1" applyFill="1" applyBorder="1" applyAlignment="1" applyProtection="1">
      <alignment horizontal="left"/>
      <protection locked="0"/>
    </xf>
    <xf numFmtId="0" fontId="25" fillId="3" borderId="10" xfId="7" applyFont="1" applyFill="1" applyBorder="1" applyAlignment="1">
      <alignment vertical="top"/>
    </xf>
    <xf numFmtId="166" fontId="28" fillId="3" borderId="13" xfId="7" applyNumberFormat="1" applyFont="1" applyFill="1" applyBorder="1" applyAlignment="1">
      <alignment vertical="top"/>
    </xf>
    <xf numFmtId="164" fontId="25" fillId="3" borderId="10" xfId="7" applyNumberFormat="1" applyFont="1" applyFill="1" applyBorder="1" applyAlignment="1">
      <alignment horizontal="left" vertical="top"/>
    </xf>
    <xf numFmtId="0" fontId="1" fillId="0" borderId="0" xfId="22"/>
    <xf numFmtId="0" fontId="23" fillId="3" borderId="8" xfId="2" applyFont="1" applyFill="1" applyBorder="1" applyAlignment="1">
      <alignment horizontal="center" vertical="center" wrapText="1"/>
    </xf>
    <xf numFmtId="0" fontId="33" fillId="9" borderId="10" xfId="7" applyFont="1" applyFill="1" applyBorder="1" applyAlignment="1">
      <alignment vertical="top"/>
    </xf>
    <xf numFmtId="0" fontId="30" fillId="10" borderId="12" xfId="7" applyFont="1" applyFill="1" applyBorder="1" applyAlignment="1">
      <alignment horizontal="left" vertical="center" wrapText="1"/>
    </xf>
    <xf numFmtId="165" fontId="13" fillId="3" borderId="11" xfId="1" applyNumberFormat="1" applyFont="1" applyFill="1" applyBorder="1" applyAlignment="1">
      <alignment vertical="top"/>
    </xf>
    <xf numFmtId="165" fontId="13" fillId="3" borderId="14" xfId="1" applyNumberFormat="1" applyFont="1" applyFill="1" applyBorder="1" applyAlignment="1">
      <alignment vertical="top"/>
    </xf>
    <xf numFmtId="0" fontId="23" fillId="3" borderId="15" xfId="2" applyFont="1" applyFill="1" applyBorder="1" applyAlignment="1">
      <alignment horizontal="center" vertical="center" wrapText="1"/>
    </xf>
    <xf numFmtId="3" fontId="37" fillId="0" borderId="0" xfId="2" applyNumberFormat="1" applyFont="1" applyAlignment="1">
      <alignment horizontal="left" vertical="top" textRotation="90"/>
    </xf>
    <xf numFmtId="0" fontId="0" fillId="8" borderId="0" xfId="0" applyFill="1" applyAlignment="1">
      <alignment vertical="center" wrapText="1"/>
    </xf>
    <xf numFmtId="0" fontId="25" fillId="9" borderId="10" xfId="7" applyFont="1" applyFill="1" applyBorder="1" applyAlignment="1">
      <alignment vertical="top"/>
    </xf>
    <xf numFmtId="0" fontId="29" fillId="8" borderId="6" xfId="0" applyFont="1" applyFill="1" applyBorder="1"/>
    <xf numFmtId="166" fontId="38" fillId="3" borderId="0" xfId="7" applyNumberFormat="1" applyFont="1" applyFill="1" applyAlignment="1">
      <alignment vertical="center"/>
    </xf>
    <xf numFmtId="166" fontId="39" fillId="3" borderId="0" xfId="7" applyNumberFormat="1" applyFont="1" applyFill="1" applyAlignment="1">
      <alignment vertical="center"/>
    </xf>
    <xf numFmtId="166" fontId="14" fillId="3" borderId="0" xfId="7" applyNumberFormat="1" applyFont="1" applyFill="1" applyAlignment="1">
      <alignment vertical="center"/>
    </xf>
    <xf numFmtId="0" fontId="40" fillId="5" borderId="0" xfId="23" applyFont="1" applyFill="1" applyAlignment="1" applyProtection="1"/>
    <xf numFmtId="166" fontId="41" fillId="3" borderId="0" xfId="7" applyNumberFormat="1" applyFont="1" applyFill="1" applyAlignment="1">
      <alignment vertical="top"/>
    </xf>
    <xf numFmtId="165" fontId="42" fillId="3" borderId="14" xfId="1" applyNumberFormat="1" applyFont="1" applyFill="1" applyBorder="1" applyAlignment="1">
      <alignment vertical="top"/>
    </xf>
    <xf numFmtId="166" fontId="38" fillId="3" borderId="0" xfId="7" applyNumberFormat="1" applyFont="1" applyFill="1" applyAlignment="1">
      <alignment horizontal="right" vertical="center"/>
    </xf>
    <xf numFmtId="165" fontId="13" fillId="3" borderId="0" xfId="1" applyNumberFormat="1" applyFont="1" applyFill="1" applyAlignment="1">
      <alignment vertical="top"/>
    </xf>
    <xf numFmtId="0" fontId="44" fillId="4" borderId="2" xfId="2" applyFont="1" applyFill="1" applyBorder="1" applyAlignment="1" applyProtection="1">
      <alignment horizontal="left"/>
      <protection locked="0"/>
    </xf>
    <xf numFmtId="0" fontId="1" fillId="5" borderId="0" xfId="0" applyFont="1" applyFill="1"/>
    <xf numFmtId="0" fontId="18" fillId="5" borderId="0" xfId="0" applyFont="1" applyFill="1"/>
    <xf numFmtId="0" fontId="36" fillId="5" borderId="0" xfId="0" applyFont="1" applyFill="1"/>
    <xf numFmtId="0" fontId="11" fillId="13" borderId="16" xfId="2" applyFont="1" applyFill="1" applyBorder="1" applyAlignment="1">
      <alignment horizontal="center" vertical="center" wrapText="1"/>
    </xf>
    <xf numFmtId="0" fontId="47" fillId="11" borderId="0" xfId="1" applyFont="1" applyFill="1" applyAlignment="1">
      <alignment horizontal="center" vertical="center"/>
    </xf>
    <xf numFmtId="4" fontId="47" fillId="11" borderId="0" xfId="1" applyNumberFormat="1" applyFont="1" applyFill="1" applyAlignment="1">
      <alignment horizontal="left" vertical="center"/>
    </xf>
    <xf numFmtId="0" fontId="35" fillId="14" borderId="19" xfId="24" applyFont="1" applyFill="1" applyBorder="1" applyAlignment="1">
      <alignment horizontal="center" vertical="center"/>
    </xf>
    <xf numFmtId="0" fontId="51" fillId="14" borderId="19" xfId="24" applyFont="1" applyFill="1" applyBorder="1" applyAlignment="1">
      <alignment horizontal="center" vertical="center"/>
    </xf>
    <xf numFmtId="0" fontId="35" fillId="11" borderId="0" xfId="25" applyFont="1" applyFill="1" applyAlignment="1">
      <alignment horizontal="center" vertical="center"/>
    </xf>
    <xf numFmtId="167" fontId="43" fillId="11" borderId="0" xfId="2" applyNumberFormat="1" applyFont="1" applyFill="1" applyAlignment="1">
      <alignment horizontal="center" vertical="center"/>
    </xf>
    <xf numFmtId="0" fontId="4" fillId="4" borderId="20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47" fillId="15" borderId="0" xfId="1" applyFont="1" applyFill="1" applyAlignment="1">
      <alignment horizontal="center" vertical="center"/>
    </xf>
    <xf numFmtId="0" fontId="53" fillId="5" borderId="0" xfId="22" applyFont="1" applyFill="1" applyAlignment="1">
      <alignment wrapText="1"/>
    </xf>
    <xf numFmtId="0" fontId="6" fillId="3" borderId="23" xfId="2" applyFont="1" applyFill="1" applyBorder="1" applyAlignment="1">
      <alignment horizontal="center" vertical="center"/>
    </xf>
    <xf numFmtId="0" fontId="54" fillId="3" borderId="24" xfId="2" applyFont="1" applyFill="1" applyBorder="1" applyAlignment="1">
      <alignment horizontal="center" vertical="center"/>
    </xf>
    <xf numFmtId="0" fontId="4" fillId="4" borderId="25" xfId="2" applyFont="1" applyFill="1" applyBorder="1" applyAlignment="1" applyProtection="1">
      <alignment horizontal="center" vertical="center"/>
      <protection locked="0"/>
    </xf>
    <xf numFmtId="0" fontId="4" fillId="4" borderId="26" xfId="2" applyFont="1" applyFill="1" applyBorder="1" applyAlignment="1" applyProtection="1">
      <alignment horizontal="center" vertical="center"/>
      <protection locked="0"/>
    </xf>
    <xf numFmtId="166" fontId="14" fillId="3" borderId="11" xfId="7" applyNumberFormat="1" applyFont="1" applyFill="1" applyBorder="1" applyAlignment="1">
      <alignment horizontal="center" vertical="top"/>
    </xf>
    <xf numFmtId="0" fontId="25" fillId="3" borderId="10" xfId="7" applyFont="1" applyFill="1" applyBorder="1" applyAlignment="1">
      <alignment horizontal="left" vertical="top"/>
    </xf>
    <xf numFmtId="0" fontId="55" fillId="3" borderId="27" xfId="1" applyFont="1" applyFill="1" applyBorder="1" applyAlignment="1">
      <alignment horizontal="left" vertical="center"/>
    </xf>
    <xf numFmtId="0" fontId="56" fillId="3" borderId="0" xfId="1" applyFont="1" applyFill="1" applyAlignment="1">
      <alignment horizontal="right" vertical="center"/>
    </xf>
    <xf numFmtId="0" fontId="57" fillId="3" borderId="0" xfId="1" applyFont="1" applyFill="1" applyAlignment="1">
      <alignment horizontal="left" vertical="center"/>
    </xf>
    <xf numFmtId="0" fontId="55" fillId="3" borderId="0" xfId="1" applyFont="1" applyFill="1" applyAlignment="1">
      <alignment horizontal="left" vertical="center"/>
    </xf>
    <xf numFmtId="164" fontId="55" fillId="3" borderId="0" xfId="1" applyNumberFormat="1" applyFont="1" applyFill="1" applyAlignment="1">
      <alignment horizontal="left" vertical="center"/>
    </xf>
    <xf numFmtId="0" fontId="35" fillId="11" borderId="0" xfId="24" applyFont="1" applyFill="1" applyAlignment="1">
      <alignment horizontal="center" vertical="center"/>
    </xf>
    <xf numFmtId="0" fontId="1" fillId="0" borderId="0" xfId="26"/>
    <xf numFmtId="0" fontId="55" fillId="0" borderId="27" xfId="1" applyFont="1" applyBorder="1" applyAlignment="1">
      <alignment horizontal="left" vertical="center"/>
    </xf>
    <xf numFmtId="165" fontId="58" fillId="3" borderId="28" xfId="1" applyNumberFormat="1" applyFont="1" applyFill="1" applyBorder="1" applyAlignment="1">
      <alignment vertical="center"/>
    </xf>
    <xf numFmtId="0" fontId="57" fillId="3" borderId="28" xfId="1" applyFont="1" applyFill="1" applyBorder="1" applyAlignment="1">
      <alignment horizontal="left" vertical="center"/>
    </xf>
    <xf numFmtId="0" fontId="36" fillId="0" borderId="0" xfId="0" applyFont="1" applyAlignment="1">
      <alignment horizontal="center"/>
    </xf>
    <xf numFmtId="0" fontId="0" fillId="8" borderId="29" xfId="0" applyFill="1" applyBorder="1"/>
    <xf numFmtId="0" fontId="0" fillId="8" borderId="21" xfId="0" applyFill="1" applyBorder="1"/>
    <xf numFmtId="0" fontId="31" fillId="8" borderId="21" xfId="0" applyFont="1" applyFill="1" applyBorder="1" applyAlignment="1">
      <alignment horizontal="center" vertical="center"/>
    </xf>
    <xf numFmtId="4" fontId="47" fillId="11" borderId="21" xfId="1" applyNumberFormat="1" applyFont="1" applyFill="1" applyBorder="1" applyAlignment="1">
      <alignment horizontal="left" vertical="center"/>
    </xf>
    <xf numFmtId="0" fontId="59" fillId="13" borderId="16" xfId="2" applyFont="1" applyFill="1" applyBorder="1" applyAlignment="1">
      <alignment horizontal="center" vertical="center" wrapText="1"/>
    </xf>
    <xf numFmtId="164" fontId="25" fillId="3" borderId="0" xfId="7" applyNumberFormat="1" applyFont="1" applyFill="1" applyAlignment="1">
      <alignment horizontal="left" vertical="top"/>
    </xf>
    <xf numFmtId="0" fontId="8" fillId="4" borderId="0" xfId="2" applyFont="1" applyFill="1" applyAlignment="1" applyProtection="1">
      <alignment horizontal="left"/>
      <protection locked="0"/>
    </xf>
    <xf numFmtId="0" fontId="8" fillId="2" borderId="0" xfId="2" applyFont="1" applyFill="1" applyAlignment="1" applyProtection="1">
      <alignment horizontal="left"/>
      <protection locked="0"/>
    </xf>
    <xf numFmtId="0" fontId="44" fillId="4" borderId="0" xfId="2" applyFont="1" applyFill="1" applyAlignment="1" applyProtection="1">
      <alignment horizontal="left"/>
      <protection locked="0"/>
    </xf>
    <xf numFmtId="164" fontId="61" fillId="3" borderId="10" xfId="7" applyNumberFormat="1" applyFont="1" applyFill="1" applyBorder="1" applyAlignment="1">
      <alignment horizontal="left" vertical="top"/>
    </xf>
    <xf numFmtId="164" fontId="62" fillId="3" borderId="0" xfId="7" applyNumberFormat="1" applyFont="1" applyFill="1" applyAlignment="1">
      <alignment horizontal="left" vertical="top"/>
    </xf>
    <xf numFmtId="0" fontId="35" fillId="11" borderId="0" xfId="27" applyFont="1" applyFill="1" applyAlignment="1">
      <alignment horizontal="center" vertical="center"/>
    </xf>
    <xf numFmtId="0" fontId="1" fillId="0" borderId="0" xfId="28"/>
    <xf numFmtId="0" fontId="60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25" fillId="5" borderId="10" xfId="7" applyFont="1" applyFill="1" applyBorder="1" applyAlignment="1">
      <alignment vertical="top"/>
    </xf>
    <xf numFmtId="165" fontId="63" fillId="3" borderId="14" xfId="1" applyNumberFormat="1" applyFont="1" applyFill="1" applyBorder="1" applyAlignment="1">
      <alignment vertical="top"/>
    </xf>
    <xf numFmtId="0" fontId="8" fillId="2" borderId="0" xfId="2" applyFont="1" applyFill="1" applyAlignment="1" applyProtection="1">
      <alignment horizontal="right"/>
      <protection locked="0"/>
    </xf>
    <xf numFmtId="0" fontId="35" fillId="14" borderId="19" xfId="27" applyFont="1" applyFill="1" applyBorder="1" applyAlignment="1">
      <alignment horizontal="center" vertical="center"/>
    </xf>
    <xf numFmtId="0" fontId="51" fillId="14" borderId="19" xfId="27" applyFont="1" applyFill="1" applyBorder="1" applyAlignment="1">
      <alignment horizontal="center" vertical="center"/>
    </xf>
    <xf numFmtId="0" fontId="25" fillId="3" borderId="10" xfId="7" applyFont="1" applyFill="1" applyBorder="1" applyAlignment="1">
      <alignment horizontal="center" vertical="top" wrapText="1"/>
    </xf>
    <xf numFmtId="0" fontId="25" fillId="3" borderId="0" xfId="7" applyFont="1" applyFill="1" applyAlignment="1">
      <alignment horizontal="center" vertical="top" wrapText="1"/>
    </xf>
    <xf numFmtId="0" fontId="25" fillId="3" borderId="13" xfId="7" applyFont="1" applyFill="1" applyBorder="1" applyAlignment="1">
      <alignment horizontal="center" vertical="top" wrapText="1"/>
    </xf>
    <xf numFmtId="0" fontId="55" fillId="3" borderId="27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3" borderId="10" xfId="7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25" fillId="3" borderId="10" xfId="7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45" fillId="12" borderId="16" xfId="1" applyFont="1" applyFill="1" applyBorder="1" applyAlignment="1">
      <alignment horizontal="center" vertical="center" wrapText="1"/>
    </xf>
    <xf numFmtId="0" fontId="52" fillId="12" borderId="17" xfId="0" applyFont="1" applyFill="1" applyBorder="1" applyAlignment="1">
      <alignment horizontal="center" vertical="center" wrapText="1"/>
    </xf>
    <xf numFmtId="0" fontId="5" fillId="6" borderId="21" xfId="2" applyFont="1" applyFill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48" fillId="0" borderId="18" xfId="23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0" xfId="0" applyAlignment="1">
      <alignment wrapText="1"/>
    </xf>
    <xf numFmtId="0" fontId="9" fillId="4" borderId="3" xfId="13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3" fillId="3" borderId="8" xfId="2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6" fillId="11" borderId="0" xfId="0" applyFont="1" applyFill="1" applyAlignment="1">
      <alignment horizontal="center" vertical="center" textRotation="90" wrapText="1"/>
    </xf>
    <xf numFmtId="0" fontId="21" fillId="0" borderId="29" xfId="22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2" fillId="0" borderId="6" xfId="22" applyFont="1" applyBorder="1" applyAlignment="1">
      <alignment horizontal="center" vertical="center" wrapText="1"/>
    </xf>
    <xf numFmtId="164" fontId="26" fillId="2" borderId="6" xfId="2" applyNumberFormat="1" applyFont="1" applyFill="1" applyBorder="1" applyAlignment="1">
      <alignment horizontal="center" vertical="center" wrapText="1"/>
    </xf>
  </cellXfs>
  <cellStyles count="29">
    <cellStyle name="Hyperlink" xfId="23" builtinId="8"/>
    <cellStyle name="Standaard" xfId="0" builtinId="0"/>
    <cellStyle name="Standaard 10" xfId="13" xr:uid="{00000000-0005-0000-0000-000002000000}"/>
    <cellStyle name="Standaard 10 2 3" xfId="22" xr:uid="{00000000-0005-0000-0000-000003000000}"/>
    <cellStyle name="Standaard 11" xfId="15" xr:uid="{00000000-0005-0000-0000-000004000000}"/>
    <cellStyle name="Standaard 11 2" xfId="16" xr:uid="{00000000-0005-0000-0000-000005000000}"/>
    <cellStyle name="Standaard 12" xfId="17" xr:uid="{00000000-0005-0000-0000-000006000000}"/>
    <cellStyle name="Standaard 14" xfId="21" xr:uid="{00000000-0005-0000-0000-000007000000}"/>
    <cellStyle name="Standaard 2" xfId="2" xr:uid="{00000000-0005-0000-0000-000008000000}"/>
    <cellStyle name="Standaard 2 2" xfId="7" xr:uid="{00000000-0005-0000-0000-000009000000}"/>
    <cellStyle name="Standaard 2 3 3" xfId="24" xr:uid="{98E5FC1B-AE1C-48A7-BBB7-A895F8A2895B}"/>
    <cellStyle name="Standaard 2 3 3 2" xfId="25" xr:uid="{38E2B215-1F7C-4C06-B7DA-CB258AD6C420}"/>
    <cellStyle name="Standaard 2 3 3 2 2 2 2" xfId="27" xr:uid="{E9AD0780-62AB-4182-84E0-ADFB77060F82}"/>
    <cellStyle name="Standaard 20" xfId="26" xr:uid="{CBEA83A4-97F2-4631-B7B8-2DC38BB5A172}"/>
    <cellStyle name="Standaard 20 2 2" xfId="28" xr:uid="{B78A6D05-8C2C-46B4-8541-76EDA70A425E}"/>
    <cellStyle name="Standaard 3" xfId="3" xr:uid="{00000000-0005-0000-0000-00000A000000}"/>
    <cellStyle name="Standaard 3 2" xfId="1" xr:uid="{00000000-0005-0000-0000-00000B000000}"/>
    <cellStyle name="Standaard 3 2 2" xfId="11" xr:uid="{00000000-0005-0000-0000-00000C000000}"/>
    <cellStyle name="Standaard 4" xfId="5" xr:uid="{00000000-0005-0000-0000-00000D000000}"/>
    <cellStyle name="Standaard 4 2" xfId="8" xr:uid="{00000000-0005-0000-0000-00000E000000}"/>
    <cellStyle name="Standaard 4 2 2" xfId="18" xr:uid="{00000000-0005-0000-0000-00000F000000}"/>
    <cellStyle name="Standaard 5" xfId="6" xr:uid="{00000000-0005-0000-0000-000010000000}"/>
    <cellStyle name="Standaard 6" xfId="9" xr:uid="{00000000-0005-0000-0000-000011000000}"/>
    <cellStyle name="Standaard 7" xfId="4" xr:uid="{00000000-0005-0000-0000-000012000000}"/>
    <cellStyle name="Standaard 8" xfId="10" xr:uid="{00000000-0005-0000-0000-000013000000}"/>
    <cellStyle name="Standaard 8 2" xfId="19" xr:uid="{00000000-0005-0000-0000-000014000000}"/>
    <cellStyle name="Standaard 8 3" xfId="14" xr:uid="{00000000-0005-0000-0000-000015000000}"/>
    <cellStyle name="Standaard 8 3 2" xfId="20" xr:uid="{00000000-0005-0000-0000-000016000000}"/>
    <cellStyle name="Standaard 9" xfId="12" xr:uid="{00000000-0005-0000-0000-000017000000}"/>
  </cellStyles>
  <dxfs count="17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8000"/>
      <color rgb="FFFFCCCC"/>
      <color rgb="FFCCFFCC"/>
      <color rgb="FFCCFF99"/>
      <color rgb="FF00CC00"/>
      <color rgb="FFFFFFFF"/>
      <color rgb="FFBACDE4"/>
      <color rgb="FFAAC2DE"/>
      <color rgb="FFF5FBBB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1747721</xdr:colOff>
      <xdr:row>4</xdr:row>
      <xdr:rowOff>103550</xdr:rowOff>
    </xdr:from>
    <xdr:ext cx="527917" cy="372021"/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142181" y="1619930"/>
          <a:ext cx="527917" cy="3720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  <xdr:twoCellAnchor editAs="oneCell">
    <xdr:from>
      <xdr:col>7</xdr:col>
      <xdr:colOff>76200</xdr:colOff>
      <xdr:row>4</xdr:row>
      <xdr:rowOff>45720</xdr:rowOff>
    </xdr:from>
    <xdr:to>
      <xdr:col>7</xdr:col>
      <xdr:colOff>523875</xdr:colOff>
      <xdr:row>4</xdr:row>
      <xdr:rowOff>517199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3DAEF1C-4DFD-4D56-9C7E-806D4381B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1562100"/>
          <a:ext cx="447675" cy="47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stzegelalbum-be.jouwweb.be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7"/>
  <sheetViews>
    <sheetView showZeros="0" tabSelected="1" topLeftCell="A204" zoomScaleNormal="100" workbookViewId="0">
      <selection activeCell="D228" sqref="D228"/>
    </sheetView>
  </sheetViews>
  <sheetFormatPr defaultColWidth="8.88671875" defaultRowHeight="14.4" x14ac:dyDescent="0.3"/>
  <cols>
    <col min="1" max="1" width="2.5546875" customWidth="1"/>
    <col min="2" max="2" width="11.33203125" customWidth="1"/>
    <col min="3" max="3" width="6.44140625" customWidth="1"/>
    <col min="4" max="4" width="36" customWidth="1"/>
    <col min="5" max="5" width="38.6640625" customWidth="1"/>
    <col min="6" max="6" width="6.88671875" customWidth="1"/>
    <col min="7" max="7" width="2.21875" customWidth="1"/>
    <col min="8" max="8" width="9.44140625" customWidth="1"/>
    <col min="9" max="9" width="2.44140625" customWidth="1"/>
    <col min="10" max="10" width="5.44140625" style="8" customWidth="1"/>
    <col min="11" max="11" width="7.21875" customWidth="1"/>
    <col min="12" max="13" width="17.44140625" customWidth="1"/>
    <col min="14" max="14" width="2.44140625" style="7" customWidth="1"/>
  </cols>
  <sheetData>
    <row r="1" spans="1:14" ht="15" thickBot="1" x14ac:dyDescent="0.35"/>
    <row r="2" spans="1:14" ht="26.4" customHeight="1" thickBot="1" x14ac:dyDescent="0.35">
      <c r="A2" s="71"/>
      <c r="B2" s="72"/>
      <c r="C2" s="72"/>
      <c r="D2" s="73" t="s">
        <v>32</v>
      </c>
      <c r="E2" s="72"/>
      <c r="F2" s="72"/>
      <c r="G2" s="74"/>
      <c r="H2" s="75" t="s">
        <v>143</v>
      </c>
      <c r="I2" s="74"/>
      <c r="J2" s="104" t="s">
        <v>80</v>
      </c>
      <c r="K2" s="105"/>
      <c r="L2" s="105"/>
      <c r="M2" s="105"/>
      <c r="N2" s="105"/>
    </row>
    <row r="3" spans="1:14" ht="28.8" customHeight="1" thickBot="1" x14ac:dyDescent="0.6">
      <c r="A3" s="30" t="s">
        <v>179</v>
      </c>
      <c r="B3" s="12"/>
      <c r="C3" s="11"/>
      <c r="D3" s="12"/>
      <c r="E3" s="12"/>
      <c r="F3" s="12"/>
      <c r="G3" s="44"/>
      <c r="H3" s="70">
        <f>COUNTIF(H8:H474,"◄")</f>
        <v>20</v>
      </c>
      <c r="I3" s="52" t="str">
        <f>IF(COUNTIF(I8:I793,"◄?►")&gt;=1,"◄?►","")</f>
        <v/>
      </c>
      <c r="J3" s="106" t="s">
        <v>201</v>
      </c>
      <c r="K3" s="107"/>
      <c r="L3" s="119" t="s">
        <v>1</v>
      </c>
      <c r="M3" s="120"/>
      <c r="N3" s="4"/>
    </row>
    <row r="4" spans="1:14" ht="39" customHeight="1" thickBot="1" x14ac:dyDescent="0.35">
      <c r="A4" s="113" t="s">
        <v>5</v>
      </c>
      <c r="B4" s="114"/>
      <c r="C4" s="114"/>
      <c r="D4" s="114"/>
      <c r="E4" s="115"/>
      <c r="F4" s="28"/>
      <c r="G4" s="118"/>
      <c r="H4" s="43" t="s">
        <v>81</v>
      </c>
      <c r="I4" s="44"/>
      <c r="J4" s="108"/>
      <c r="K4" s="109"/>
      <c r="L4" s="121" t="s">
        <v>0</v>
      </c>
      <c r="M4" s="95"/>
      <c r="N4" s="4"/>
    </row>
    <row r="5" spans="1:14" ht="44.4" customHeight="1" thickTop="1" thickBot="1" x14ac:dyDescent="0.35">
      <c r="A5" s="13"/>
      <c r="B5" s="116" t="s">
        <v>2</v>
      </c>
      <c r="C5" s="117"/>
      <c r="D5" s="23" t="s">
        <v>4</v>
      </c>
      <c r="E5" s="21" t="s">
        <v>19</v>
      </c>
      <c r="F5" s="26"/>
      <c r="G5" s="118"/>
      <c r="H5" s="43"/>
      <c r="I5" s="45"/>
      <c r="J5" s="85">
        <f>COUNTIF(J8:J476,"◄")</f>
        <v>20</v>
      </c>
      <c r="K5" s="84">
        <f>COUNTIF(K8:K476,"►")</f>
        <v>0</v>
      </c>
      <c r="L5" s="122" t="s">
        <v>3</v>
      </c>
      <c r="M5" s="95"/>
      <c r="N5" s="4"/>
    </row>
    <row r="6" spans="1:14" ht="29.4" customHeight="1" thickTop="1" x14ac:dyDescent="0.3">
      <c r="A6" s="2"/>
      <c r="B6" s="40"/>
      <c r="C6" s="40"/>
      <c r="D6" s="34" t="s">
        <v>247</v>
      </c>
      <c r="E6" s="34"/>
      <c r="F6" s="41"/>
      <c r="G6" s="118"/>
      <c r="H6" s="110" t="s">
        <v>82</v>
      </c>
      <c r="I6" s="45"/>
      <c r="J6" s="110" t="s">
        <v>83</v>
      </c>
      <c r="K6" s="111"/>
      <c r="L6" s="3" t="s">
        <v>209</v>
      </c>
      <c r="M6" s="3" t="s">
        <v>208</v>
      </c>
      <c r="N6" s="4"/>
    </row>
    <row r="7" spans="1:14" ht="24" customHeight="1" thickBot="1" x14ac:dyDescent="0.35">
      <c r="A7" s="2"/>
      <c r="B7" s="42" t="s">
        <v>6</v>
      </c>
      <c r="C7" s="42"/>
      <c r="D7" s="42"/>
      <c r="E7" s="42"/>
      <c r="F7" s="42"/>
      <c r="G7" s="118"/>
      <c r="H7" s="112"/>
      <c r="I7" s="45"/>
      <c r="J7" s="112"/>
      <c r="K7" s="112"/>
      <c r="L7" s="53"/>
      <c r="M7" s="53"/>
      <c r="N7" s="4"/>
    </row>
    <row r="8" spans="1:14" ht="16.2" customHeight="1" thickBot="1" x14ac:dyDescent="0.35">
      <c r="A8" s="91" t="s">
        <v>211</v>
      </c>
      <c r="B8" s="92"/>
      <c r="C8" s="92"/>
      <c r="D8" s="92"/>
      <c r="E8" s="93">
        <v>0</v>
      </c>
      <c r="F8" s="35"/>
      <c r="G8" s="46" t="str">
        <f>IF(H8="◄","◄",IF(H8="ok","►",""))</f>
        <v>◄</v>
      </c>
      <c r="H8" s="47" t="str">
        <f>IF(H9&gt;0,"OK","◄")</f>
        <v>◄</v>
      </c>
      <c r="I8" s="48" t="str">
        <f>IF(AND(J8="◄",K8="►"),"◄?►",IF(J8="◄","◄",IF(K8="►","►","")))</f>
        <v>◄</v>
      </c>
      <c r="J8" s="54" t="str">
        <f>IF(J9&gt;0,"","◄")</f>
        <v>◄</v>
      </c>
      <c r="K8" s="55" t="str">
        <f>IF(K9&gt;0,"►","")</f>
        <v/>
      </c>
      <c r="L8" s="19">
        <v>43857</v>
      </c>
      <c r="M8" s="76">
        <v>43859</v>
      </c>
      <c r="N8" s="5"/>
    </row>
    <row r="9" spans="1:14" x14ac:dyDescent="0.3">
      <c r="A9" s="27"/>
      <c r="B9" s="24" t="s">
        <v>8</v>
      </c>
      <c r="C9" s="15"/>
      <c r="D9" s="15"/>
      <c r="E9" s="25" t="s">
        <v>212</v>
      </c>
      <c r="F9" s="36" t="s">
        <v>7</v>
      </c>
      <c r="G9" s="49" t="str">
        <f>IF(H9&gt;0,"ok","◄")</f>
        <v>◄</v>
      </c>
      <c r="H9" s="50"/>
      <c r="I9" s="49" t="str">
        <f>IF(AND(J9="",K9&gt;0),"?",IF(J9="","◄",IF(K9&gt;=1,"►","")))</f>
        <v>◄</v>
      </c>
      <c r="J9" s="56"/>
      <c r="K9" s="57"/>
      <c r="L9" s="1"/>
      <c r="M9" s="77"/>
      <c r="N9" s="6"/>
    </row>
    <row r="10" spans="1:14" ht="15.6" x14ac:dyDescent="0.3">
      <c r="A10" s="17" t="s">
        <v>213</v>
      </c>
      <c r="B10" s="24"/>
      <c r="C10" s="14"/>
      <c r="D10" s="14"/>
      <c r="E10" s="18"/>
      <c r="F10" s="35"/>
      <c r="G10" s="45"/>
      <c r="H10" s="87" t="str">
        <f>RIGHT(E9,13)</f>
        <v xml:space="preserve">Nr. 1 / 2020 </v>
      </c>
      <c r="I10" s="45"/>
      <c r="J10" s="32"/>
      <c r="K10" s="31"/>
      <c r="L10" s="19">
        <v>43857</v>
      </c>
      <c r="M10" s="19">
        <v>43857</v>
      </c>
      <c r="N10" s="5"/>
    </row>
    <row r="11" spans="1:14" x14ac:dyDescent="0.3">
      <c r="A11" s="27"/>
      <c r="B11" s="24" t="s">
        <v>9</v>
      </c>
      <c r="C11" s="15"/>
      <c r="D11" s="15"/>
      <c r="E11" s="25" t="s">
        <v>212</v>
      </c>
      <c r="F11" s="36" t="s">
        <v>7</v>
      </c>
      <c r="G11" s="45"/>
      <c r="H11" s="51"/>
      <c r="I11" s="45"/>
      <c r="J11" s="16" t="s">
        <v>84</v>
      </c>
      <c r="K11" s="9"/>
      <c r="L11" s="10"/>
      <c r="M11" s="10"/>
      <c r="N11" s="6"/>
    </row>
    <row r="12" spans="1:14" ht="15.6" x14ac:dyDescent="0.3">
      <c r="A12" s="17" t="s">
        <v>214</v>
      </c>
      <c r="B12" s="24"/>
      <c r="C12" s="14"/>
      <c r="D12" s="14"/>
      <c r="E12" s="18"/>
      <c r="F12" s="35"/>
      <c r="G12" s="45"/>
      <c r="H12" s="51"/>
      <c r="I12" s="45"/>
      <c r="J12" s="32"/>
      <c r="K12" s="31"/>
      <c r="L12" s="19">
        <v>43857</v>
      </c>
      <c r="M12" s="19">
        <v>43857</v>
      </c>
      <c r="N12" s="5"/>
    </row>
    <row r="13" spans="1:14" x14ac:dyDescent="0.3">
      <c r="A13" s="27"/>
      <c r="B13" s="24" t="s">
        <v>10</v>
      </c>
      <c r="C13" s="15"/>
      <c r="D13" s="15"/>
      <c r="E13" s="25" t="s">
        <v>212</v>
      </c>
      <c r="F13" s="36" t="s">
        <v>7</v>
      </c>
      <c r="G13" s="45"/>
      <c r="H13" s="51"/>
      <c r="I13" s="45"/>
      <c r="J13" s="16" t="s">
        <v>84</v>
      </c>
      <c r="K13" s="9"/>
      <c r="L13" s="10"/>
      <c r="M13" s="10"/>
      <c r="N13" s="6"/>
    </row>
    <row r="14" spans="1:14" ht="15.6" customHeight="1" x14ac:dyDescent="0.3">
      <c r="A14" s="17" t="s">
        <v>215</v>
      </c>
      <c r="B14" s="24"/>
      <c r="C14" s="14"/>
      <c r="D14" s="14"/>
      <c r="E14" s="18"/>
      <c r="F14" s="35"/>
      <c r="G14" s="45"/>
      <c r="H14" s="51"/>
      <c r="I14" s="45"/>
      <c r="J14" s="32"/>
      <c r="K14" s="14"/>
      <c r="L14" s="19">
        <v>43857</v>
      </c>
      <c r="M14" s="19">
        <v>43857</v>
      </c>
      <c r="N14" s="5"/>
    </row>
    <row r="15" spans="1:14" x14ac:dyDescent="0.3">
      <c r="A15" s="27"/>
      <c r="B15" s="24" t="s">
        <v>11</v>
      </c>
      <c r="C15" s="15"/>
      <c r="D15" s="15"/>
      <c r="E15" s="25" t="s">
        <v>212</v>
      </c>
      <c r="F15" s="36" t="s">
        <v>7</v>
      </c>
      <c r="G15" s="45"/>
      <c r="H15" s="51"/>
      <c r="I15" s="45"/>
      <c r="J15" s="16" t="s">
        <v>84</v>
      </c>
      <c r="K15" s="9"/>
      <c r="L15" s="10"/>
      <c r="M15" s="10"/>
      <c r="N15" s="6"/>
    </row>
    <row r="16" spans="1:14" ht="15.6" x14ac:dyDescent="0.3">
      <c r="A16" s="17" t="s">
        <v>216</v>
      </c>
      <c r="B16" s="24"/>
      <c r="C16" s="14"/>
      <c r="D16" s="14"/>
      <c r="E16" s="18"/>
      <c r="F16" s="35"/>
      <c r="G16" s="45"/>
      <c r="H16" s="51"/>
      <c r="I16" s="45"/>
      <c r="J16" s="32"/>
      <c r="K16" s="14"/>
      <c r="L16" s="80">
        <v>43904</v>
      </c>
      <c r="M16" s="19">
        <v>43906</v>
      </c>
      <c r="N16" s="5"/>
    </row>
    <row r="17" spans="1:14" x14ac:dyDescent="0.3">
      <c r="A17" s="27"/>
      <c r="B17" s="24" t="s">
        <v>12</v>
      </c>
      <c r="C17" s="15"/>
      <c r="D17" s="15"/>
      <c r="E17" s="25" t="s">
        <v>212</v>
      </c>
      <c r="F17" s="36" t="s">
        <v>7</v>
      </c>
      <c r="G17" s="45"/>
      <c r="H17" s="51"/>
      <c r="I17" s="45"/>
      <c r="J17" s="16" t="s">
        <v>84</v>
      </c>
      <c r="K17" s="9"/>
      <c r="L17" s="10"/>
      <c r="M17" s="10"/>
      <c r="N17" s="6"/>
    </row>
    <row r="18" spans="1:14" ht="15.6" x14ac:dyDescent="0.3">
      <c r="A18" s="17" t="s">
        <v>217</v>
      </c>
      <c r="B18" s="24"/>
      <c r="C18" s="14"/>
      <c r="D18" s="14"/>
      <c r="E18" s="18"/>
      <c r="F18" s="35"/>
      <c r="G18" s="45"/>
      <c r="H18" s="51"/>
      <c r="I18" s="45"/>
      <c r="J18" s="32"/>
      <c r="K18" s="33"/>
      <c r="L18" s="80">
        <v>43904</v>
      </c>
      <c r="M18" s="19">
        <v>43906</v>
      </c>
      <c r="N18" s="5"/>
    </row>
    <row r="19" spans="1:14" x14ac:dyDescent="0.3">
      <c r="A19" s="27"/>
      <c r="B19" s="24" t="s">
        <v>30</v>
      </c>
      <c r="C19" s="15"/>
      <c r="D19" s="15"/>
      <c r="E19" s="25" t="s">
        <v>212</v>
      </c>
      <c r="F19" s="36" t="s">
        <v>7</v>
      </c>
      <c r="G19" s="45"/>
      <c r="H19" s="51"/>
      <c r="I19" s="45"/>
      <c r="J19" s="16" t="s">
        <v>84</v>
      </c>
      <c r="K19" s="9"/>
      <c r="L19" s="10"/>
      <c r="M19" s="10"/>
      <c r="N19" s="6"/>
    </row>
    <row r="20" spans="1:14" ht="17.399999999999999" customHeight="1" x14ac:dyDescent="0.3">
      <c r="A20" s="91" t="s">
        <v>218</v>
      </c>
      <c r="B20" s="99"/>
      <c r="C20" s="99"/>
      <c r="D20" s="99"/>
      <c r="E20" s="100"/>
      <c r="F20" s="35"/>
      <c r="G20" s="45"/>
      <c r="H20" s="51"/>
      <c r="I20" s="45"/>
      <c r="J20" s="32"/>
      <c r="K20" s="14"/>
      <c r="L20" s="80">
        <v>43904</v>
      </c>
      <c r="M20" s="19">
        <v>43906</v>
      </c>
      <c r="N20" s="5"/>
    </row>
    <row r="21" spans="1:14" x14ac:dyDescent="0.3">
      <c r="A21" s="27"/>
      <c r="B21" s="24" t="s">
        <v>13</v>
      </c>
      <c r="C21" s="15"/>
      <c r="D21" s="15"/>
      <c r="E21" s="25" t="s">
        <v>212</v>
      </c>
      <c r="F21" s="36" t="s">
        <v>7</v>
      </c>
      <c r="G21" s="45"/>
      <c r="H21" s="51"/>
      <c r="I21" s="45"/>
      <c r="J21" s="16" t="s">
        <v>84</v>
      </c>
      <c r="K21" s="9"/>
      <c r="L21" s="10"/>
      <c r="M21" s="10"/>
      <c r="N21" s="6"/>
    </row>
    <row r="22" spans="1:14" s="20" customFormat="1" ht="21" customHeight="1" x14ac:dyDescent="0.3">
      <c r="A22" s="91" t="s">
        <v>33</v>
      </c>
      <c r="B22" s="99"/>
      <c r="C22" s="99"/>
      <c r="D22" s="99"/>
      <c r="E22" s="100"/>
      <c r="F22" s="35"/>
      <c r="G22" s="45"/>
      <c r="H22" s="51"/>
      <c r="I22" s="45"/>
      <c r="J22" s="32"/>
      <c r="K22" s="14"/>
      <c r="L22" s="80">
        <v>43904</v>
      </c>
      <c r="M22" s="19">
        <v>43906</v>
      </c>
      <c r="N22" s="5"/>
    </row>
    <row r="23" spans="1:14" ht="15" thickBot="1" x14ac:dyDescent="0.35">
      <c r="A23" s="27"/>
      <c r="B23" s="24" t="s">
        <v>34</v>
      </c>
      <c r="C23" s="15"/>
      <c r="D23" s="15"/>
      <c r="E23" s="25" t="s">
        <v>212</v>
      </c>
      <c r="F23" s="36" t="s">
        <v>7</v>
      </c>
      <c r="G23" s="45"/>
      <c r="H23" s="51"/>
      <c r="I23" s="45"/>
      <c r="J23" s="16" t="s">
        <v>84</v>
      </c>
      <c r="K23" s="9"/>
      <c r="L23" s="10"/>
      <c r="M23" s="10"/>
      <c r="N23" s="6"/>
    </row>
    <row r="24" spans="1:14" s="20" customFormat="1" ht="21" customHeight="1" thickBot="1" x14ac:dyDescent="0.35">
      <c r="A24" s="101" t="s">
        <v>31</v>
      </c>
      <c r="B24" s="102"/>
      <c r="C24" s="102"/>
      <c r="D24" s="102"/>
      <c r="E24" s="103"/>
      <c r="F24" s="37"/>
      <c r="G24" s="46" t="str">
        <f>IF(H24="◄","◄",IF(H24="ok","►",""))</f>
        <v>◄</v>
      </c>
      <c r="H24" s="47" t="str">
        <f>IF(H25&gt;0,"OK","◄")</f>
        <v>◄</v>
      </c>
      <c r="I24" s="48" t="str">
        <f>IF(AND(J24="◄",K24="►"),"◄?►",IF(J24="◄","◄",IF(K24="►","►","")))</f>
        <v>◄</v>
      </c>
      <c r="J24" s="54" t="str">
        <f>IF(J25&gt;0,"","◄")</f>
        <v>◄</v>
      </c>
      <c r="K24" s="55" t="str">
        <f>IF(K25&gt;0,"►","")</f>
        <v/>
      </c>
      <c r="L24" s="80">
        <v>43904</v>
      </c>
      <c r="M24" s="19">
        <v>43906</v>
      </c>
      <c r="N24" s="5"/>
    </row>
    <row r="25" spans="1:14" s="20" customFormat="1" x14ac:dyDescent="0.3">
      <c r="A25" s="27"/>
      <c r="B25" s="24" t="s">
        <v>11</v>
      </c>
      <c r="C25" s="15"/>
      <c r="D25" s="15"/>
      <c r="E25" s="25" t="s">
        <v>212</v>
      </c>
      <c r="F25" s="36" t="s">
        <v>7</v>
      </c>
      <c r="G25" s="49" t="str">
        <f>IF(H25&gt;0,"ok","◄")</f>
        <v>◄</v>
      </c>
      <c r="H25" s="50"/>
      <c r="I25" s="49" t="str">
        <f>IF(AND(J25="",K25&gt;0),"?",IF(J25="","◄",IF(K25&gt;=1,"►","")))</f>
        <v>◄</v>
      </c>
      <c r="J25" s="56"/>
      <c r="K25" s="57"/>
      <c r="L25" s="1"/>
      <c r="M25" s="77"/>
      <c r="N25" s="6"/>
    </row>
    <row r="26" spans="1:14" s="20" customFormat="1" ht="15.6" customHeight="1" x14ac:dyDescent="0.3">
      <c r="A26" s="91" t="s">
        <v>219</v>
      </c>
      <c r="B26" s="99"/>
      <c r="C26" s="99"/>
      <c r="D26" s="99"/>
      <c r="E26" s="100"/>
      <c r="F26" s="35"/>
      <c r="G26" s="45"/>
      <c r="H26" s="87" t="str">
        <f>RIGHT(E25,13)</f>
        <v xml:space="preserve">Nr. 1 / 2020 </v>
      </c>
      <c r="I26" s="45"/>
      <c r="J26" s="32"/>
      <c r="K26" s="14"/>
      <c r="L26" s="80">
        <v>43995</v>
      </c>
      <c r="M26" s="19">
        <v>43997</v>
      </c>
      <c r="N26" s="5"/>
    </row>
    <row r="27" spans="1:14" s="20" customFormat="1" x14ac:dyDescent="0.3">
      <c r="A27" s="27"/>
      <c r="B27" s="24" t="s">
        <v>14</v>
      </c>
      <c r="C27" s="15"/>
      <c r="D27" s="15"/>
      <c r="E27" s="25" t="s">
        <v>220</v>
      </c>
      <c r="F27" s="36" t="s">
        <v>7</v>
      </c>
      <c r="G27" s="45"/>
      <c r="H27" s="51"/>
      <c r="I27" s="45"/>
      <c r="J27" s="16" t="s">
        <v>84</v>
      </c>
      <c r="K27" s="9"/>
      <c r="L27" s="10"/>
      <c r="M27" s="10"/>
      <c r="N27" s="6"/>
    </row>
    <row r="28" spans="1:14" s="20" customFormat="1" ht="15.6" x14ac:dyDescent="0.3">
      <c r="A28" s="17" t="s">
        <v>221</v>
      </c>
      <c r="B28" s="24"/>
      <c r="C28" s="14"/>
      <c r="D28" s="14"/>
      <c r="E28" s="18"/>
      <c r="F28" s="35"/>
      <c r="G28" s="45"/>
      <c r="H28" s="51"/>
      <c r="I28" s="45"/>
      <c r="J28" s="32"/>
      <c r="K28" s="14"/>
      <c r="L28" s="80">
        <v>43995</v>
      </c>
      <c r="M28" s="19">
        <v>43997</v>
      </c>
      <c r="N28" s="5"/>
    </row>
    <row r="29" spans="1:14" s="20" customFormat="1" x14ac:dyDescent="0.3">
      <c r="A29" s="27"/>
      <c r="B29" s="24" t="s">
        <v>15</v>
      </c>
      <c r="C29" s="15"/>
      <c r="D29" s="15"/>
      <c r="E29" s="25" t="s">
        <v>220</v>
      </c>
      <c r="F29" s="36" t="s">
        <v>7</v>
      </c>
      <c r="G29" s="45"/>
      <c r="H29" s="51"/>
      <c r="I29" s="45"/>
      <c r="J29" s="16" t="s">
        <v>84</v>
      </c>
      <c r="K29" s="9"/>
      <c r="L29" s="10"/>
      <c r="M29" s="10"/>
      <c r="N29" s="6"/>
    </row>
    <row r="30" spans="1:14" s="20" customFormat="1" ht="31.8" customHeight="1" x14ac:dyDescent="0.3">
      <c r="A30" s="91" t="s">
        <v>222</v>
      </c>
      <c r="B30" s="99"/>
      <c r="C30" s="99"/>
      <c r="D30" s="99"/>
      <c r="E30" s="100"/>
      <c r="F30" s="35"/>
      <c r="G30" s="45"/>
      <c r="H30" s="51"/>
      <c r="I30" s="45"/>
      <c r="J30" s="32"/>
      <c r="K30" s="14"/>
      <c r="L30" s="80">
        <v>43995</v>
      </c>
      <c r="M30" s="19">
        <v>43997</v>
      </c>
      <c r="N30" s="5"/>
    </row>
    <row r="31" spans="1:14" s="20" customFormat="1" x14ac:dyDescent="0.3">
      <c r="A31" s="27"/>
      <c r="B31" s="24" t="s">
        <v>16</v>
      </c>
      <c r="C31" s="15"/>
      <c r="D31" s="15"/>
      <c r="E31" s="25" t="s">
        <v>220</v>
      </c>
      <c r="F31" s="36" t="s">
        <v>7</v>
      </c>
      <c r="G31" s="45"/>
      <c r="H31" s="51"/>
      <c r="I31" s="45"/>
      <c r="J31" s="16" t="s">
        <v>84</v>
      </c>
      <c r="K31" s="9"/>
      <c r="L31" s="10"/>
      <c r="M31" s="10"/>
      <c r="N31" s="6"/>
    </row>
    <row r="32" spans="1:14" s="20" customFormat="1" ht="15.6" x14ac:dyDescent="0.3">
      <c r="A32" s="17" t="s">
        <v>17</v>
      </c>
      <c r="B32" s="24"/>
      <c r="C32" s="14"/>
      <c r="D32" s="14"/>
      <c r="E32" s="18"/>
      <c r="F32" s="35"/>
      <c r="G32" s="45"/>
      <c r="H32" s="51"/>
      <c r="I32" s="45"/>
      <c r="J32" s="32"/>
      <c r="K32" s="14"/>
      <c r="L32" s="80">
        <v>43995</v>
      </c>
      <c r="M32" s="19">
        <v>43997</v>
      </c>
      <c r="N32" s="5"/>
    </row>
    <row r="33" spans="1:14" s="20" customFormat="1" ht="15" thickBot="1" x14ac:dyDescent="0.35">
      <c r="A33" s="27"/>
      <c r="B33" s="24" t="s">
        <v>18</v>
      </c>
      <c r="C33" s="15"/>
      <c r="D33" s="15"/>
      <c r="E33" s="25" t="s">
        <v>220</v>
      </c>
      <c r="F33" s="36" t="s">
        <v>7</v>
      </c>
      <c r="G33" s="45"/>
      <c r="H33" s="51"/>
      <c r="I33" s="45"/>
      <c r="J33" s="16" t="s">
        <v>84</v>
      </c>
      <c r="K33" s="9"/>
      <c r="L33" s="10"/>
      <c r="M33" s="78"/>
      <c r="N33" s="6"/>
    </row>
    <row r="34" spans="1:14" s="20" customFormat="1" ht="16.2" thickBot="1" x14ac:dyDescent="0.35">
      <c r="A34" s="17" t="s">
        <v>223</v>
      </c>
      <c r="B34" s="24"/>
      <c r="C34" s="14"/>
      <c r="D34" s="14"/>
      <c r="E34" s="18"/>
      <c r="F34" s="37"/>
      <c r="G34" s="46" t="str">
        <f>IF(H34="◄","◄",IF(H34="ok","►",""))</f>
        <v>◄</v>
      </c>
      <c r="H34" s="47" t="str">
        <f>IF(H35&gt;0,"OK","◄")</f>
        <v>◄</v>
      </c>
      <c r="I34" s="48" t="str">
        <f>IF(AND(J34="◄",K34="►"),"◄?►",IF(J34="◄","◄",IF(K34="►","►","")))</f>
        <v>◄</v>
      </c>
      <c r="J34" s="54" t="str">
        <f>IF(J35&gt;0,"","◄")</f>
        <v>◄</v>
      </c>
      <c r="K34" s="55" t="str">
        <f>IF(K35&gt;0,"►","")</f>
        <v/>
      </c>
      <c r="L34" s="80">
        <v>44071</v>
      </c>
      <c r="M34" s="76">
        <v>44074</v>
      </c>
      <c r="N34" s="5"/>
    </row>
    <row r="35" spans="1:14" s="20" customFormat="1" x14ac:dyDescent="0.3">
      <c r="A35" s="27"/>
      <c r="B35" s="24" t="s">
        <v>21</v>
      </c>
      <c r="C35" s="15"/>
      <c r="D35" s="15"/>
      <c r="E35" s="25" t="s">
        <v>224</v>
      </c>
      <c r="F35" s="36" t="s">
        <v>7</v>
      </c>
      <c r="G35" s="49" t="str">
        <f>IF(H35&gt;0,"ok","◄")</f>
        <v>◄</v>
      </c>
      <c r="H35" s="50"/>
      <c r="I35" s="49" t="str">
        <f>IF(AND(J35="",K35&gt;0),"?",IF(J35="","◄",IF(K35&gt;=1,"►","")))</f>
        <v>◄</v>
      </c>
      <c r="J35" s="56"/>
      <c r="K35" s="57"/>
      <c r="L35" s="1"/>
      <c r="M35" s="77"/>
      <c r="N35" s="6"/>
    </row>
    <row r="36" spans="1:14" s="20" customFormat="1" ht="15.6" x14ac:dyDescent="0.3">
      <c r="A36" s="17" t="s">
        <v>252</v>
      </c>
      <c r="B36" s="24"/>
      <c r="C36" s="14"/>
      <c r="D36" s="14"/>
      <c r="E36" s="18"/>
      <c r="F36" s="35"/>
      <c r="G36" s="45"/>
      <c r="H36" s="87" t="str">
        <f>RIGHT(E35,13)</f>
        <v xml:space="preserve">Nr. 3 / 2020 </v>
      </c>
      <c r="I36" s="45"/>
      <c r="J36" s="32"/>
      <c r="K36" s="14"/>
      <c r="L36" s="80">
        <v>44071</v>
      </c>
      <c r="M36" s="76">
        <v>44074</v>
      </c>
      <c r="N36" s="5"/>
    </row>
    <row r="37" spans="1:14" s="20" customFormat="1" ht="15.6" x14ac:dyDescent="0.3">
      <c r="A37" s="29"/>
      <c r="B37" s="24" t="s">
        <v>22</v>
      </c>
      <c r="C37" s="15"/>
      <c r="D37" s="15"/>
      <c r="E37" s="25" t="s">
        <v>224</v>
      </c>
      <c r="F37" s="36" t="s">
        <v>7</v>
      </c>
      <c r="G37" s="45"/>
      <c r="H37" s="51"/>
      <c r="I37" s="45"/>
      <c r="J37" s="16" t="s">
        <v>84</v>
      </c>
      <c r="K37" s="9"/>
      <c r="L37" s="10"/>
      <c r="M37" s="78"/>
      <c r="N37" s="6"/>
    </row>
    <row r="38" spans="1:14" s="20" customFormat="1" ht="15.6" x14ac:dyDescent="0.3">
      <c r="A38" s="17" t="s">
        <v>225</v>
      </c>
      <c r="B38" s="24"/>
      <c r="C38" s="14"/>
      <c r="D38" s="14"/>
      <c r="E38" s="18"/>
      <c r="F38" s="35"/>
      <c r="G38" s="45"/>
      <c r="H38" s="51"/>
      <c r="I38" s="45"/>
      <c r="J38" s="32"/>
      <c r="K38" s="14"/>
      <c r="L38" s="80">
        <v>44071</v>
      </c>
      <c r="M38" s="76">
        <v>44074</v>
      </c>
      <c r="N38" s="5"/>
    </row>
    <row r="39" spans="1:14" s="20" customFormat="1" ht="15.6" x14ac:dyDescent="0.3">
      <c r="A39" s="29"/>
      <c r="B39" s="24" t="s">
        <v>23</v>
      </c>
      <c r="C39" s="15"/>
      <c r="D39" s="15"/>
      <c r="E39" s="25" t="s">
        <v>224</v>
      </c>
      <c r="F39" s="36" t="s">
        <v>7</v>
      </c>
      <c r="G39" s="45"/>
      <c r="H39" s="51"/>
      <c r="I39" s="45"/>
      <c r="J39" s="16" t="s">
        <v>84</v>
      </c>
      <c r="K39" s="9"/>
      <c r="L39" s="10"/>
      <c r="M39" s="78"/>
      <c r="N39" s="6"/>
    </row>
    <row r="40" spans="1:14" s="20" customFormat="1" ht="15.6" x14ac:dyDescent="0.3">
      <c r="A40" s="17" t="s">
        <v>226</v>
      </c>
      <c r="B40" s="24"/>
      <c r="C40" s="14"/>
      <c r="D40" s="14"/>
      <c r="E40" s="18"/>
      <c r="F40" s="35"/>
      <c r="G40" s="45"/>
      <c r="H40" s="51"/>
      <c r="I40" s="45"/>
      <c r="J40" s="32"/>
      <c r="K40" s="14"/>
      <c r="L40" s="80">
        <v>44071</v>
      </c>
      <c r="M40" s="76">
        <v>44074</v>
      </c>
      <c r="N40" s="5"/>
    </row>
    <row r="41" spans="1:14" s="20" customFormat="1" ht="15.6" x14ac:dyDescent="0.3">
      <c r="A41" s="29"/>
      <c r="B41" s="24" t="s">
        <v>24</v>
      </c>
      <c r="C41" s="15"/>
      <c r="D41" s="15"/>
      <c r="E41" s="25" t="s">
        <v>224</v>
      </c>
      <c r="F41" s="36" t="s">
        <v>7</v>
      </c>
      <c r="G41" s="45"/>
      <c r="H41" s="51"/>
      <c r="I41" s="45"/>
      <c r="J41" s="16" t="s">
        <v>84</v>
      </c>
      <c r="K41" s="9"/>
      <c r="L41" s="10"/>
      <c r="M41" s="78"/>
      <c r="N41" s="6"/>
    </row>
    <row r="42" spans="1:14" s="20" customFormat="1" ht="30.6" customHeight="1" x14ac:dyDescent="0.3">
      <c r="A42" s="91" t="s">
        <v>227</v>
      </c>
      <c r="B42" s="99"/>
      <c r="C42" s="99"/>
      <c r="D42" s="99"/>
      <c r="E42" s="100"/>
      <c r="F42" s="35"/>
      <c r="G42" s="45"/>
      <c r="H42" s="51"/>
      <c r="I42" s="45"/>
      <c r="J42" s="32"/>
      <c r="K42" s="14"/>
      <c r="L42" s="19" t="s">
        <v>210</v>
      </c>
      <c r="M42" s="76">
        <v>44130</v>
      </c>
      <c r="N42" s="5"/>
    </row>
    <row r="43" spans="1:14" s="20" customFormat="1" ht="16.2" thickBot="1" x14ac:dyDescent="0.35">
      <c r="A43" s="22"/>
      <c r="B43" s="24" t="s">
        <v>25</v>
      </c>
      <c r="C43" s="15"/>
      <c r="D43" s="15"/>
      <c r="E43" s="25" t="s">
        <v>224</v>
      </c>
      <c r="F43" s="36" t="s">
        <v>7</v>
      </c>
      <c r="G43" s="45"/>
      <c r="H43" s="51"/>
      <c r="I43" s="45"/>
      <c r="J43" s="16" t="s">
        <v>84</v>
      </c>
      <c r="K43" s="9"/>
      <c r="L43" s="1"/>
      <c r="M43" s="77"/>
      <c r="N43" s="6"/>
    </row>
    <row r="44" spans="1:14" s="20" customFormat="1" ht="16.2" thickBot="1" x14ac:dyDescent="0.35">
      <c r="A44" s="59" t="s">
        <v>248</v>
      </c>
      <c r="B44" s="38"/>
      <c r="C44" s="14"/>
      <c r="D44" s="14"/>
      <c r="E44" s="18"/>
      <c r="F44" s="37"/>
      <c r="G44" s="46" t="str">
        <f>IF(H44="◄","◄",IF(H44="ok","►",""))</f>
        <v>◄</v>
      </c>
      <c r="H44" s="47" t="str">
        <f>IF(H45&gt;0,"OK","◄")</f>
        <v>◄</v>
      </c>
      <c r="I44" s="48" t="str">
        <f>IF(AND(J44="◄",K44="►"),"◄?►",IF(J44="◄","◄",IF(K44="►","►","")))</f>
        <v>◄</v>
      </c>
      <c r="J44" s="54" t="str">
        <f>IF(J45&gt;0,"","◄")</f>
        <v>◄</v>
      </c>
      <c r="K44" s="55" t="str">
        <f>IF(K45&gt;0,"►","")</f>
        <v/>
      </c>
      <c r="L44" s="19">
        <v>44130</v>
      </c>
      <c r="M44" s="76"/>
      <c r="N44" s="5"/>
    </row>
    <row r="45" spans="1:14" s="20" customFormat="1" ht="15.6" x14ac:dyDescent="0.3">
      <c r="A45" s="86"/>
      <c r="B45" s="24" t="s">
        <v>249</v>
      </c>
      <c r="C45" s="15"/>
      <c r="D45" s="15"/>
      <c r="E45" s="25" t="s">
        <v>250</v>
      </c>
      <c r="F45" s="36" t="s">
        <v>7</v>
      </c>
      <c r="G45" s="49" t="str">
        <f>IF(H45&gt;0,"ok","◄")</f>
        <v>◄</v>
      </c>
      <c r="H45" s="50"/>
      <c r="I45" s="49" t="str">
        <f>IF(AND(J45="",K45&gt;0),"?",IF(J45="","◄",IF(K45&gt;=1,"►","")))</f>
        <v>◄</v>
      </c>
      <c r="J45" s="56"/>
      <c r="K45" s="57"/>
      <c r="L45" s="39" t="s">
        <v>44</v>
      </c>
      <c r="M45" s="79"/>
      <c r="N45" s="6"/>
    </row>
    <row r="46" spans="1:14" s="20" customFormat="1" ht="15.6" x14ac:dyDescent="0.3">
      <c r="A46" s="17" t="s">
        <v>228</v>
      </c>
      <c r="B46" s="24"/>
      <c r="C46" s="14"/>
      <c r="D46" s="14"/>
      <c r="E46" s="18"/>
      <c r="F46" s="37"/>
      <c r="G46" s="45"/>
      <c r="H46" s="87" t="str">
        <f>RIGHT(E45,13)</f>
        <v xml:space="preserve">Nr. 4 / 2020 </v>
      </c>
      <c r="I46" s="45"/>
      <c r="J46" s="32"/>
      <c r="K46" s="14"/>
      <c r="L46" s="19" t="s">
        <v>210</v>
      </c>
      <c r="M46" s="76">
        <v>44130</v>
      </c>
      <c r="N46" s="5"/>
    </row>
    <row r="47" spans="1:14" s="20" customFormat="1" ht="15.6" x14ac:dyDescent="0.3">
      <c r="A47" s="22"/>
      <c r="B47" s="24" t="s">
        <v>26</v>
      </c>
      <c r="C47" s="15"/>
      <c r="D47" s="15"/>
      <c r="E47" s="25" t="s">
        <v>229</v>
      </c>
      <c r="F47" s="36" t="s">
        <v>7</v>
      </c>
      <c r="G47" s="45"/>
      <c r="H47" s="51"/>
      <c r="I47" s="45"/>
      <c r="J47" s="16" t="s">
        <v>84</v>
      </c>
      <c r="K47" s="9"/>
      <c r="L47" s="1"/>
      <c r="M47" s="77"/>
      <c r="N47" s="6"/>
    </row>
    <row r="48" spans="1:14" s="20" customFormat="1" ht="15.6" x14ac:dyDescent="0.3">
      <c r="A48" s="17" t="s">
        <v>230</v>
      </c>
      <c r="B48" s="24"/>
      <c r="C48" s="14"/>
      <c r="D48" s="14"/>
      <c r="E48" s="18"/>
      <c r="F48" s="35"/>
      <c r="G48" s="45"/>
      <c r="H48" s="51"/>
      <c r="I48" s="45"/>
      <c r="J48" s="31"/>
      <c r="K48" s="14"/>
      <c r="L48" s="19" t="s">
        <v>210</v>
      </c>
      <c r="M48" s="76">
        <v>44130</v>
      </c>
      <c r="N48" s="5"/>
    </row>
    <row r="49" spans="1:14" s="20" customFormat="1" ht="15.6" x14ac:dyDescent="0.3">
      <c r="A49" s="22"/>
      <c r="B49" s="24" t="s">
        <v>27</v>
      </c>
      <c r="C49" s="15"/>
      <c r="D49" s="15"/>
      <c r="E49" s="25" t="s">
        <v>229</v>
      </c>
      <c r="F49" s="36" t="s">
        <v>7</v>
      </c>
      <c r="G49" s="45"/>
      <c r="H49" s="51"/>
      <c r="I49" s="45"/>
      <c r="J49" s="16" t="s">
        <v>84</v>
      </c>
      <c r="K49" s="9"/>
      <c r="L49" s="10"/>
      <c r="M49" s="78"/>
      <c r="N49" s="6"/>
    </row>
    <row r="50" spans="1:14" s="20" customFormat="1" ht="15.6" x14ac:dyDescent="0.3">
      <c r="A50" s="17" t="s">
        <v>231</v>
      </c>
      <c r="B50" s="24"/>
      <c r="C50" s="14"/>
      <c r="D50" s="14"/>
      <c r="E50" s="18"/>
      <c r="F50" s="35"/>
      <c r="G50" s="45"/>
      <c r="H50" s="51"/>
      <c r="I50" s="45"/>
      <c r="J50" s="31"/>
      <c r="K50" s="14"/>
      <c r="L50" s="19" t="s">
        <v>210</v>
      </c>
      <c r="M50" s="76">
        <v>44130</v>
      </c>
      <c r="N50" s="5"/>
    </row>
    <row r="51" spans="1:14" s="20" customFormat="1" ht="15.6" x14ac:dyDescent="0.3">
      <c r="A51" s="22"/>
      <c r="B51" s="24" t="s">
        <v>28</v>
      </c>
      <c r="C51" s="15"/>
      <c r="D51" s="15"/>
      <c r="E51" s="25" t="s">
        <v>229</v>
      </c>
      <c r="F51" s="36" t="s">
        <v>7</v>
      </c>
      <c r="G51" s="45"/>
      <c r="H51" s="51"/>
      <c r="I51" s="45"/>
      <c r="J51" s="16" t="s">
        <v>84</v>
      </c>
      <c r="K51" s="9"/>
      <c r="L51" s="10"/>
      <c r="M51" s="78"/>
      <c r="N51" s="6"/>
    </row>
    <row r="52" spans="1:14" s="20" customFormat="1" ht="30.6" customHeight="1" x14ac:dyDescent="0.3">
      <c r="A52" s="91" t="s">
        <v>20</v>
      </c>
      <c r="B52" s="99"/>
      <c r="C52" s="99"/>
      <c r="D52" s="99"/>
      <c r="E52" s="100"/>
      <c r="F52" s="35"/>
      <c r="G52" s="45"/>
      <c r="H52" s="51"/>
      <c r="I52" s="45"/>
      <c r="J52" s="31"/>
      <c r="K52" s="14"/>
      <c r="L52" s="19" t="s">
        <v>210</v>
      </c>
      <c r="M52" s="76">
        <v>44130</v>
      </c>
      <c r="N52" s="5"/>
    </row>
    <row r="53" spans="1:14" s="20" customFormat="1" ht="16.2" thickBot="1" x14ac:dyDescent="0.35">
      <c r="A53" s="22"/>
      <c r="B53" s="24" t="s">
        <v>29</v>
      </c>
      <c r="C53" s="15"/>
      <c r="D53" s="15"/>
      <c r="E53" s="25" t="s">
        <v>229</v>
      </c>
      <c r="F53" s="36" t="s">
        <v>7</v>
      </c>
      <c r="G53" s="45"/>
      <c r="H53" s="51"/>
      <c r="I53" s="45"/>
      <c r="J53" s="16" t="s">
        <v>84</v>
      </c>
      <c r="K53" s="9"/>
      <c r="L53" s="10"/>
      <c r="M53" s="78"/>
      <c r="N53" s="6"/>
    </row>
    <row r="54" spans="1:14" s="20" customFormat="1" ht="16.2" thickBot="1" x14ac:dyDescent="0.35">
      <c r="A54" s="17" t="s">
        <v>39</v>
      </c>
      <c r="B54" s="24"/>
      <c r="C54" s="14"/>
      <c r="D54" s="14"/>
      <c r="E54" s="18"/>
      <c r="F54" s="35"/>
      <c r="G54" s="46" t="str">
        <f>IF(H54="◄","◄",IF(H54="ok","►",""))</f>
        <v>◄</v>
      </c>
      <c r="H54" s="47" t="str">
        <f>IF(H55&gt;0,"OK","◄")</f>
        <v>◄</v>
      </c>
      <c r="I54" s="48" t="str">
        <f>IF(AND(J54="◄",K54="►"),"◄?►",IF(J54="◄","◄",IF(K54="►","►","")))</f>
        <v>◄</v>
      </c>
      <c r="J54" s="54" t="str">
        <f>IF(J55&gt;0,"","◄")</f>
        <v>◄</v>
      </c>
      <c r="K54" s="55" t="str">
        <f>IF(K55&gt;0,"►","")</f>
        <v/>
      </c>
      <c r="L54" s="19" t="s">
        <v>210</v>
      </c>
      <c r="M54" s="76">
        <v>44130</v>
      </c>
      <c r="N54" s="5"/>
    </row>
    <row r="55" spans="1:14" s="20" customFormat="1" ht="15.6" x14ac:dyDescent="0.3">
      <c r="A55" s="29"/>
      <c r="B55" s="24" t="s">
        <v>37</v>
      </c>
      <c r="C55" s="15"/>
      <c r="D55" s="15"/>
      <c r="E55" s="25" t="s">
        <v>38</v>
      </c>
      <c r="F55" s="36" t="s">
        <v>7</v>
      </c>
      <c r="G55" s="49" t="str">
        <f>IF(H55&gt;0,"ok","◄")</f>
        <v>◄</v>
      </c>
      <c r="H55" s="50"/>
      <c r="I55" s="49" t="str">
        <f>IF(AND(J55="",K55&gt;0),"?",IF(J55="","◄",IF(K55&gt;=1,"►","")))</f>
        <v>◄</v>
      </c>
      <c r="J55" s="56"/>
      <c r="K55" s="57"/>
      <c r="L55" s="39"/>
      <c r="M55" s="79"/>
      <c r="N55" s="6"/>
    </row>
    <row r="56" spans="1:14" s="20" customFormat="1" ht="15.6" x14ac:dyDescent="0.3">
      <c r="A56" s="17" t="s">
        <v>36</v>
      </c>
      <c r="B56" s="24"/>
      <c r="C56" s="14"/>
      <c r="D56" s="14"/>
      <c r="E56" s="18"/>
      <c r="F56" s="35"/>
      <c r="G56" s="45"/>
      <c r="H56" s="87" t="str">
        <f>RIGHT(E55,13)</f>
        <v xml:space="preserve"> Nr. 1 /2021 </v>
      </c>
      <c r="I56" s="45"/>
      <c r="J56" s="31"/>
      <c r="K56" s="14"/>
      <c r="L56" s="19" t="s">
        <v>210</v>
      </c>
      <c r="M56" s="76">
        <v>44130</v>
      </c>
      <c r="N56" s="5"/>
    </row>
    <row r="57" spans="1:14" s="20" customFormat="1" ht="15.6" x14ac:dyDescent="0.3">
      <c r="A57" s="29"/>
      <c r="B57" s="24" t="s">
        <v>40</v>
      </c>
      <c r="C57" s="15"/>
      <c r="D57" s="15"/>
      <c r="E57" s="25" t="s">
        <v>38</v>
      </c>
      <c r="F57" s="36" t="s">
        <v>7</v>
      </c>
      <c r="G57" s="45"/>
      <c r="H57" s="51"/>
      <c r="I57" s="45"/>
      <c r="J57" s="16" t="s">
        <v>84</v>
      </c>
      <c r="K57" s="9"/>
      <c r="L57" s="10"/>
      <c r="M57" s="78"/>
      <c r="N57" s="6"/>
    </row>
    <row r="58" spans="1:14" s="20" customFormat="1" ht="15.6" customHeight="1" x14ac:dyDescent="0.3">
      <c r="A58" s="17" t="s">
        <v>35</v>
      </c>
      <c r="B58" s="24"/>
      <c r="C58" s="14"/>
      <c r="D58" s="14"/>
      <c r="E58" s="18"/>
      <c r="F58" s="35"/>
      <c r="G58" s="45"/>
      <c r="H58" s="51"/>
      <c r="I58" s="45"/>
      <c r="J58" s="31"/>
      <c r="K58" s="14"/>
      <c r="L58" s="19" t="s">
        <v>210</v>
      </c>
      <c r="M58" s="76">
        <v>44130</v>
      </c>
      <c r="N58" s="5"/>
    </row>
    <row r="59" spans="1:14" s="20" customFormat="1" ht="15.6" x14ac:dyDescent="0.3">
      <c r="A59" s="29"/>
      <c r="B59" s="24" t="s">
        <v>41</v>
      </c>
      <c r="C59" s="15"/>
      <c r="D59" s="15"/>
      <c r="E59" s="25" t="s">
        <v>38</v>
      </c>
      <c r="F59" s="36" t="s">
        <v>7</v>
      </c>
      <c r="G59" s="45"/>
      <c r="H59" s="51"/>
      <c r="I59" s="45"/>
      <c r="J59" s="16" t="s">
        <v>84</v>
      </c>
      <c r="K59" s="9"/>
      <c r="L59" s="10"/>
      <c r="M59" s="78"/>
      <c r="N59" s="6"/>
    </row>
    <row r="60" spans="1:14" s="20" customFormat="1" ht="15.6" x14ac:dyDescent="0.3">
      <c r="A60" s="17" t="s">
        <v>42</v>
      </c>
      <c r="B60" s="24"/>
      <c r="C60" s="14"/>
      <c r="D60" s="14"/>
      <c r="E60" s="18"/>
      <c r="F60" s="35"/>
      <c r="G60" s="45"/>
      <c r="H60" s="51"/>
      <c r="I60" s="45"/>
      <c r="J60" s="31"/>
      <c r="K60" s="14"/>
      <c r="L60" s="19" t="s">
        <v>210</v>
      </c>
      <c r="M60" s="76">
        <v>44221</v>
      </c>
      <c r="N60" s="5"/>
    </row>
    <row r="61" spans="1:14" s="20" customFormat="1" ht="15.6" x14ac:dyDescent="0.3">
      <c r="A61" s="29"/>
      <c r="B61" s="24" t="s">
        <v>43</v>
      </c>
      <c r="C61" s="15"/>
      <c r="D61" s="15"/>
      <c r="E61" s="25" t="s">
        <v>38</v>
      </c>
      <c r="F61" s="36" t="s">
        <v>7</v>
      </c>
      <c r="G61" s="45"/>
      <c r="H61" s="51"/>
      <c r="I61" s="45"/>
      <c r="J61" s="16" t="s">
        <v>84</v>
      </c>
      <c r="K61" s="9"/>
      <c r="L61" s="10"/>
      <c r="M61" s="78"/>
      <c r="N61" s="6"/>
    </row>
    <row r="62" spans="1:14" s="20" customFormat="1" ht="33.6" customHeight="1" x14ac:dyDescent="0.3">
      <c r="A62" s="91" t="s">
        <v>53</v>
      </c>
      <c r="B62" s="92"/>
      <c r="C62" s="92"/>
      <c r="D62" s="92"/>
      <c r="E62" s="93"/>
      <c r="F62" s="35"/>
      <c r="G62" s="45"/>
      <c r="H62" s="51"/>
      <c r="I62" s="45"/>
      <c r="J62" s="31"/>
      <c r="K62" s="14"/>
      <c r="L62" s="19" t="s">
        <v>210</v>
      </c>
      <c r="M62" s="76">
        <v>44270</v>
      </c>
      <c r="N62" s="5"/>
    </row>
    <row r="63" spans="1:14" s="20" customFormat="1" ht="15.6" x14ac:dyDescent="0.3">
      <c r="A63" s="29"/>
      <c r="B63" s="24" t="s">
        <v>47</v>
      </c>
      <c r="C63" s="15"/>
      <c r="D63" s="15"/>
      <c r="E63" s="25" t="s">
        <v>38</v>
      </c>
      <c r="F63" s="36" t="s">
        <v>7</v>
      </c>
      <c r="G63" s="45"/>
      <c r="H63" s="51"/>
      <c r="I63" s="45"/>
      <c r="J63" s="16" t="s">
        <v>84</v>
      </c>
      <c r="K63" s="9"/>
      <c r="L63" s="10"/>
      <c r="M63" s="78"/>
      <c r="N63" s="6"/>
    </row>
    <row r="64" spans="1:14" s="20" customFormat="1" ht="15.6" x14ac:dyDescent="0.3">
      <c r="A64" s="17" t="s">
        <v>45</v>
      </c>
      <c r="B64" s="24"/>
      <c r="C64" s="14"/>
      <c r="D64" s="14"/>
      <c r="E64" s="18"/>
      <c r="F64" s="35"/>
      <c r="G64" s="45"/>
      <c r="H64" s="51"/>
      <c r="I64" s="45"/>
      <c r="J64" s="31"/>
      <c r="K64" s="14"/>
      <c r="L64" s="19" t="s">
        <v>210</v>
      </c>
      <c r="M64" s="76">
        <v>44270</v>
      </c>
      <c r="N64" s="5"/>
    </row>
    <row r="65" spans="1:14" s="20" customFormat="1" ht="15.6" x14ac:dyDescent="0.3">
      <c r="A65" s="29"/>
      <c r="B65" s="24" t="s">
        <v>48</v>
      </c>
      <c r="C65" s="15"/>
      <c r="D65" s="15"/>
      <c r="E65" s="25" t="s">
        <v>38</v>
      </c>
      <c r="F65" s="36" t="s">
        <v>7</v>
      </c>
      <c r="G65" s="45"/>
      <c r="H65" s="51"/>
      <c r="I65" s="45"/>
      <c r="J65" s="16" t="s">
        <v>84</v>
      </c>
      <c r="K65" s="9"/>
      <c r="L65" s="10"/>
      <c r="M65" s="78"/>
      <c r="N65" s="6"/>
    </row>
    <row r="66" spans="1:14" s="20" customFormat="1" ht="15.6" customHeight="1" x14ac:dyDescent="0.3">
      <c r="A66" s="17" t="s">
        <v>46</v>
      </c>
      <c r="B66" s="24"/>
      <c r="C66" s="14"/>
      <c r="D66" s="14"/>
      <c r="E66" s="18"/>
      <c r="F66" s="35"/>
      <c r="G66" s="45"/>
      <c r="H66" s="51"/>
      <c r="I66" s="45"/>
      <c r="J66" s="31"/>
      <c r="K66" s="14"/>
      <c r="L66" s="19" t="s">
        <v>210</v>
      </c>
      <c r="M66" s="76">
        <v>44270</v>
      </c>
      <c r="N66" s="5"/>
    </row>
    <row r="67" spans="1:14" s="20" customFormat="1" ht="15.6" x14ac:dyDescent="0.3">
      <c r="A67" s="29"/>
      <c r="B67" s="24" t="s">
        <v>49</v>
      </c>
      <c r="C67" s="15"/>
      <c r="D67" s="15"/>
      <c r="E67" s="25" t="s">
        <v>38</v>
      </c>
      <c r="F67" s="36" t="s">
        <v>7</v>
      </c>
      <c r="G67" s="45"/>
      <c r="H67" s="51"/>
      <c r="I67" s="45"/>
      <c r="J67" s="16" t="s">
        <v>84</v>
      </c>
      <c r="K67" s="9"/>
      <c r="L67" s="10"/>
      <c r="M67" s="78"/>
      <c r="N67" s="6"/>
    </row>
    <row r="68" spans="1:14" s="20" customFormat="1" ht="15.6" customHeight="1" x14ac:dyDescent="0.3">
      <c r="A68" s="17" t="s">
        <v>52</v>
      </c>
      <c r="B68" s="24"/>
      <c r="C68" s="14"/>
      <c r="D68" s="14"/>
      <c r="E68" s="18"/>
      <c r="F68" s="35"/>
      <c r="G68" s="45"/>
      <c r="H68" s="51"/>
      <c r="I68" s="45"/>
      <c r="J68" s="31"/>
      <c r="K68" s="14"/>
      <c r="L68" s="19" t="s">
        <v>210</v>
      </c>
      <c r="M68" s="76">
        <v>44270</v>
      </c>
      <c r="N68" s="5"/>
    </row>
    <row r="69" spans="1:14" s="20" customFormat="1" ht="16.2" thickBot="1" x14ac:dyDescent="0.35">
      <c r="A69" s="29"/>
      <c r="B69" s="24" t="s">
        <v>50</v>
      </c>
      <c r="C69" s="15"/>
      <c r="D69" s="15"/>
      <c r="E69" s="25" t="s">
        <v>51</v>
      </c>
      <c r="F69" s="36" t="s">
        <v>7</v>
      </c>
      <c r="G69" s="45"/>
      <c r="H69" s="51"/>
      <c r="I69" s="45"/>
      <c r="J69" s="16" t="s">
        <v>84</v>
      </c>
      <c r="K69" s="9"/>
      <c r="L69" s="10"/>
      <c r="M69" s="78"/>
      <c r="N69" s="6"/>
    </row>
    <row r="70" spans="1:14" ht="15.6" customHeight="1" thickBot="1" x14ac:dyDescent="0.35">
      <c r="A70" s="91" t="s">
        <v>56</v>
      </c>
      <c r="B70" s="92"/>
      <c r="C70" s="92"/>
      <c r="D70" s="92"/>
      <c r="E70" s="93"/>
      <c r="F70" s="35"/>
      <c r="G70" s="46" t="str">
        <f>IF(H70="◄","◄",IF(H70="ok","►",""))</f>
        <v>◄</v>
      </c>
      <c r="H70" s="47" t="str">
        <f>IF(H71&gt;0,"OK","◄")</f>
        <v>◄</v>
      </c>
      <c r="I70" s="48" t="str">
        <f>IF(AND(J70="◄",K70="►"),"◄?►",IF(J70="◄","◄",IF(K70="►","►","")))</f>
        <v>◄</v>
      </c>
      <c r="J70" s="54" t="str">
        <f>IF(J71&gt;0,"","◄")</f>
        <v>◄</v>
      </c>
      <c r="K70" s="55" t="str">
        <f>IF(K71&gt;0,"►","")</f>
        <v/>
      </c>
      <c r="L70" s="19" t="s">
        <v>210</v>
      </c>
      <c r="M70" s="76">
        <v>44361</v>
      </c>
      <c r="N70" s="5"/>
    </row>
    <row r="71" spans="1:14" ht="15.6" x14ac:dyDescent="0.3">
      <c r="A71" s="29"/>
      <c r="B71" s="24" t="s">
        <v>54</v>
      </c>
      <c r="C71" s="15"/>
      <c r="D71" s="15"/>
      <c r="E71" s="25" t="s">
        <v>55</v>
      </c>
      <c r="F71" s="36" t="s">
        <v>7</v>
      </c>
      <c r="G71" s="49" t="str">
        <f>IF(H71&gt;0,"ok","◄")</f>
        <v>◄</v>
      </c>
      <c r="H71" s="50"/>
      <c r="I71" s="49" t="str">
        <f>IF(AND(J71="",K71&gt;0),"?",IF(J71="","◄",IF(K71&gt;=1,"►","")))</f>
        <v>◄</v>
      </c>
      <c r="J71" s="56"/>
      <c r="K71" s="57"/>
      <c r="L71" s="39" t="s">
        <v>44</v>
      </c>
      <c r="M71" s="79" t="s">
        <v>44</v>
      </c>
      <c r="N71" s="6"/>
    </row>
    <row r="72" spans="1:14" ht="22.2" customHeight="1" x14ac:dyDescent="0.3">
      <c r="A72" s="91" t="s">
        <v>57</v>
      </c>
      <c r="B72" s="92"/>
      <c r="C72" s="92"/>
      <c r="D72" s="92"/>
      <c r="E72" s="93"/>
      <c r="F72" s="35"/>
      <c r="G72" s="45"/>
      <c r="H72" s="87" t="str">
        <f>RIGHT(E71,13)</f>
        <v xml:space="preserve"> Nr. 2 / 2021</v>
      </c>
      <c r="I72" s="45"/>
      <c r="J72" s="31"/>
      <c r="K72" s="14"/>
      <c r="L72" s="19" t="s">
        <v>210</v>
      </c>
      <c r="M72" s="76">
        <v>44361</v>
      </c>
      <c r="N72" s="5"/>
    </row>
    <row r="73" spans="1:14" ht="15.6" x14ac:dyDescent="0.3">
      <c r="A73" s="29"/>
      <c r="B73" s="24" t="s">
        <v>58</v>
      </c>
      <c r="C73" s="15"/>
      <c r="D73" s="15"/>
      <c r="E73" s="25" t="s">
        <v>59</v>
      </c>
      <c r="F73" s="36" t="s">
        <v>7</v>
      </c>
      <c r="G73" s="45"/>
      <c r="H73" s="51"/>
      <c r="I73" s="45"/>
      <c r="J73" s="16" t="s">
        <v>84</v>
      </c>
      <c r="K73" s="9"/>
      <c r="L73" s="10"/>
      <c r="M73" s="78"/>
      <c r="N73" s="6"/>
    </row>
    <row r="74" spans="1:14" ht="19.2" customHeight="1" x14ac:dyDescent="0.3">
      <c r="A74" s="91" t="s">
        <v>202</v>
      </c>
      <c r="B74" s="92"/>
      <c r="C74" s="92"/>
      <c r="D74" s="92"/>
      <c r="E74" s="93"/>
      <c r="F74" s="35"/>
      <c r="G74" s="45"/>
      <c r="H74" s="51"/>
      <c r="I74" s="45"/>
      <c r="J74" s="31"/>
      <c r="K74" s="14"/>
      <c r="L74" s="19" t="s">
        <v>210</v>
      </c>
      <c r="M74" s="76">
        <v>44361</v>
      </c>
      <c r="N74" s="5"/>
    </row>
    <row r="75" spans="1:14" ht="15.6" x14ac:dyDescent="0.3">
      <c r="A75" s="29"/>
      <c r="B75" s="24" t="s">
        <v>60</v>
      </c>
      <c r="C75" s="15"/>
      <c r="D75" s="15"/>
      <c r="E75" s="25" t="s">
        <v>61</v>
      </c>
      <c r="F75" s="36" t="s">
        <v>7</v>
      </c>
      <c r="G75" s="45"/>
      <c r="H75" s="51"/>
      <c r="I75" s="45"/>
      <c r="J75" s="16" t="s">
        <v>84</v>
      </c>
      <c r="K75" s="9"/>
      <c r="L75" s="10"/>
      <c r="M75" s="78"/>
      <c r="N75" s="6"/>
    </row>
    <row r="76" spans="1:14" ht="15.6" customHeight="1" x14ac:dyDescent="0.3">
      <c r="A76" s="91" t="s">
        <v>62</v>
      </c>
      <c r="B76" s="92"/>
      <c r="C76" s="92"/>
      <c r="D76" s="92"/>
      <c r="E76" s="93"/>
      <c r="F76" s="35"/>
      <c r="G76" s="45"/>
      <c r="H76" s="51"/>
      <c r="I76" s="45"/>
      <c r="J76" s="31"/>
      <c r="K76" s="14"/>
      <c r="L76" s="19" t="s">
        <v>210</v>
      </c>
      <c r="M76" s="76">
        <v>44361</v>
      </c>
      <c r="N76" s="5"/>
    </row>
    <row r="77" spans="1:14" ht="15.6" x14ac:dyDescent="0.3">
      <c r="A77" s="29"/>
      <c r="B77" s="24" t="s">
        <v>63</v>
      </c>
      <c r="C77" s="15"/>
      <c r="D77" s="15"/>
      <c r="E77" s="25" t="s">
        <v>61</v>
      </c>
      <c r="F77" s="36" t="s">
        <v>7</v>
      </c>
      <c r="G77" s="45"/>
      <c r="H77" s="51"/>
      <c r="I77" s="45"/>
      <c r="J77" s="16" t="s">
        <v>84</v>
      </c>
      <c r="K77" s="9"/>
      <c r="L77" s="10"/>
      <c r="M77" s="78"/>
      <c r="N77" s="6"/>
    </row>
    <row r="78" spans="1:14" ht="18.600000000000001" customHeight="1" x14ac:dyDescent="0.3">
      <c r="A78" s="91" t="s">
        <v>232</v>
      </c>
      <c r="B78" s="92"/>
      <c r="C78" s="92"/>
      <c r="D78" s="92"/>
      <c r="E78" s="93"/>
      <c r="F78" s="35"/>
      <c r="G78" s="45"/>
      <c r="H78" s="51"/>
      <c r="I78" s="45"/>
      <c r="J78" s="31" t="s">
        <v>44</v>
      </c>
      <c r="K78" s="14"/>
      <c r="L78" s="19">
        <v>44361</v>
      </c>
      <c r="M78" s="76">
        <v>44361</v>
      </c>
      <c r="N78" s="5"/>
    </row>
    <row r="79" spans="1:14" ht="15.6" x14ac:dyDescent="0.3">
      <c r="A79" s="29"/>
      <c r="B79" s="24" t="s">
        <v>64</v>
      </c>
      <c r="C79" s="15"/>
      <c r="D79" s="15"/>
      <c r="E79" s="25" t="s">
        <v>61</v>
      </c>
      <c r="F79" s="36" t="s">
        <v>7</v>
      </c>
      <c r="G79" s="45"/>
      <c r="H79" s="51"/>
      <c r="I79" s="45"/>
      <c r="J79" s="16" t="s">
        <v>84</v>
      </c>
      <c r="K79" s="9"/>
      <c r="L79" s="10"/>
      <c r="M79" s="78"/>
      <c r="N79" s="6"/>
    </row>
    <row r="80" spans="1:14" ht="31.2" customHeight="1" x14ac:dyDescent="0.3">
      <c r="A80" s="91" t="s">
        <v>65</v>
      </c>
      <c r="B80" s="92"/>
      <c r="C80" s="92"/>
      <c r="D80" s="92"/>
      <c r="E80" s="93"/>
      <c r="F80" s="35"/>
      <c r="G80" s="45"/>
      <c r="H80" s="51"/>
      <c r="I80" s="45"/>
      <c r="J80" s="31"/>
      <c r="K80" s="14"/>
      <c r="L80" s="19" t="s">
        <v>210</v>
      </c>
      <c r="M80" s="76">
        <v>44361</v>
      </c>
      <c r="N80" s="5"/>
    </row>
    <row r="81" spans="1:14" ht="16.2" thickBot="1" x14ac:dyDescent="0.35">
      <c r="A81" s="29"/>
      <c r="B81" s="24" t="s">
        <v>66</v>
      </c>
      <c r="C81" s="15"/>
      <c r="D81" s="15"/>
      <c r="E81" s="25" t="s">
        <v>61</v>
      </c>
      <c r="F81" s="36" t="s">
        <v>7</v>
      </c>
      <c r="G81" s="45"/>
      <c r="H81" s="51"/>
      <c r="I81" s="45"/>
      <c r="J81" s="16" t="s">
        <v>84</v>
      </c>
      <c r="K81" s="9"/>
      <c r="L81" s="10"/>
      <c r="M81" s="78"/>
      <c r="N81" s="6"/>
    </row>
    <row r="82" spans="1:14" s="20" customFormat="1" ht="16.2" thickBot="1" x14ac:dyDescent="0.35">
      <c r="A82" s="17" t="s">
        <v>78</v>
      </c>
      <c r="B82" s="24"/>
      <c r="C82" s="14"/>
      <c r="D82" s="14"/>
      <c r="E82" s="18"/>
      <c r="F82" s="35"/>
      <c r="G82" s="46" t="str">
        <f>IF(H82="◄","◄",IF(H82="ok","►",""))</f>
        <v>◄</v>
      </c>
      <c r="H82" s="47" t="str">
        <f>IF(H83&gt;0,"OK","◄")</f>
        <v>◄</v>
      </c>
      <c r="I82" s="48" t="str">
        <f>IF(AND(J82="◄",K82="►"),"◄?►",IF(J82="◄","◄",IF(K82="►","►","")))</f>
        <v>◄</v>
      </c>
      <c r="J82" s="54" t="str">
        <f>IF(J83&gt;0,"","◄")</f>
        <v>◄</v>
      </c>
      <c r="K82" s="55" t="str">
        <f>IF(K83&gt;0,"►","")</f>
        <v/>
      </c>
      <c r="L82" s="19">
        <v>44435</v>
      </c>
      <c r="M82" s="76">
        <v>44438</v>
      </c>
      <c r="N82" s="5"/>
    </row>
    <row r="83" spans="1:14" s="20" customFormat="1" ht="15.6" x14ac:dyDescent="0.3">
      <c r="A83" s="29"/>
      <c r="B83" s="24" t="s">
        <v>79</v>
      </c>
      <c r="C83" s="15"/>
      <c r="D83" s="15"/>
      <c r="E83" s="25" t="s">
        <v>68</v>
      </c>
      <c r="F83" s="36" t="s">
        <v>7</v>
      </c>
      <c r="G83" s="49" t="str">
        <f>IF(H83&gt;0,"ok","◄")</f>
        <v>◄</v>
      </c>
      <c r="H83" s="50"/>
      <c r="I83" s="49" t="str">
        <f>IF(AND(J83="",K83&gt;0),"?",IF(J83="","◄",IF(K83&gt;=1,"►","")))</f>
        <v>◄</v>
      </c>
      <c r="J83" s="56"/>
      <c r="K83" s="57"/>
      <c r="L83" s="1"/>
      <c r="M83" s="77"/>
      <c r="N83" s="6"/>
    </row>
    <row r="84" spans="1:14" s="20" customFormat="1" ht="15.6" x14ac:dyDescent="0.3">
      <c r="A84" s="17" t="s">
        <v>69</v>
      </c>
      <c r="B84" s="24"/>
      <c r="C84" s="14"/>
      <c r="D84" s="14"/>
      <c r="E84" s="18"/>
      <c r="F84" s="35"/>
      <c r="G84" s="45"/>
      <c r="H84" s="87" t="str">
        <f>RIGHT(E83,13)</f>
        <v xml:space="preserve"> Nr. 3 /2021 </v>
      </c>
      <c r="I84" s="45"/>
      <c r="J84" s="14"/>
      <c r="K84" s="14"/>
      <c r="L84" s="19">
        <v>44435</v>
      </c>
      <c r="M84" s="76">
        <v>44438</v>
      </c>
      <c r="N84" s="5"/>
    </row>
    <row r="85" spans="1:14" s="20" customFormat="1" ht="15.6" x14ac:dyDescent="0.3">
      <c r="A85" s="29"/>
      <c r="B85" s="24" t="s">
        <v>67</v>
      </c>
      <c r="C85" s="15"/>
      <c r="D85" s="15"/>
      <c r="E85" s="25" t="s">
        <v>68</v>
      </c>
      <c r="F85" s="36" t="s">
        <v>7</v>
      </c>
      <c r="G85" s="45"/>
      <c r="H85" s="51"/>
      <c r="I85" s="45"/>
      <c r="J85" s="16" t="s">
        <v>84</v>
      </c>
      <c r="K85" s="9"/>
      <c r="L85" s="10"/>
      <c r="M85" s="78"/>
      <c r="N85" s="6"/>
    </row>
    <row r="86" spans="1:14" s="20" customFormat="1" ht="15.6" x14ac:dyDescent="0.3">
      <c r="A86" s="17" t="s">
        <v>71</v>
      </c>
      <c r="B86" s="24"/>
      <c r="C86" s="14"/>
      <c r="D86" s="14"/>
      <c r="E86" s="18"/>
      <c r="F86" s="35"/>
      <c r="G86" s="45"/>
      <c r="H86" s="51"/>
      <c r="I86" s="45"/>
      <c r="J86" s="14"/>
      <c r="K86" s="14"/>
      <c r="L86" s="19">
        <v>44438</v>
      </c>
      <c r="M86" s="76">
        <v>44438</v>
      </c>
      <c r="N86" s="5"/>
    </row>
    <row r="87" spans="1:14" s="20" customFormat="1" ht="16.2" thickBot="1" x14ac:dyDescent="0.35">
      <c r="A87" s="29"/>
      <c r="B87" s="24" t="s">
        <v>70</v>
      </c>
      <c r="C87" s="15"/>
      <c r="D87" s="15"/>
      <c r="E87" s="25" t="s">
        <v>68</v>
      </c>
      <c r="F87" s="36" t="s">
        <v>7</v>
      </c>
      <c r="G87" s="45"/>
      <c r="H87" s="51"/>
      <c r="I87" s="45"/>
      <c r="J87" s="16" t="s">
        <v>84</v>
      </c>
      <c r="K87" s="9"/>
      <c r="L87" s="10"/>
      <c r="M87" s="78"/>
      <c r="N87" s="6"/>
    </row>
    <row r="88" spans="1:14" s="20" customFormat="1" ht="16.2" thickBot="1" x14ac:dyDescent="0.35">
      <c r="A88" s="17" t="s">
        <v>74</v>
      </c>
      <c r="B88" s="24"/>
      <c r="C88" s="14"/>
      <c r="D88" s="14"/>
      <c r="E88" s="18"/>
      <c r="F88" s="35"/>
      <c r="G88" s="46" t="str">
        <f>IF(H88="◄","◄",IF(H88="ok","►",""))</f>
        <v>◄</v>
      </c>
      <c r="H88" s="47" t="str">
        <f>IF(H89&gt;0,"OK","◄")</f>
        <v>◄</v>
      </c>
      <c r="I88" s="48" t="str">
        <f>IF(AND(J88="◄",K88="►"),"◄?►",IF(J88="◄","◄",IF(K88="►","►","")))</f>
        <v>◄</v>
      </c>
      <c r="J88" s="54" t="str">
        <f>IF(J89&gt;0,"","◄")</f>
        <v>◄</v>
      </c>
      <c r="K88" s="55" t="str">
        <f>IF(K89&gt;0,"►","")</f>
        <v/>
      </c>
      <c r="L88" s="19">
        <v>44435</v>
      </c>
      <c r="M88" s="76">
        <v>44438</v>
      </c>
      <c r="N88" s="5"/>
    </row>
    <row r="89" spans="1:14" s="20" customFormat="1" ht="15.6" x14ac:dyDescent="0.3">
      <c r="A89" s="29"/>
      <c r="B89" s="24" t="s">
        <v>72</v>
      </c>
      <c r="C89" s="15"/>
      <c r="D89" s="15"/>
      <c r="E89" s="25" t="s">
        <v>73</v>
      </c>
      <c r="F89" s="36" t="s">
        <v>7</v>
      </c>
      <c r="G89" s="49" t="str">
        <f>IF(H89&gt;0,"ok","◄")</f>
        <v>◄</v>
      </c>
      <c r="H89" s="50"/>
      <c r="I89" s="49" t="str">
        <f>IF(AND(J89="",K89&gt;0),"?",IF(J89="","◄",IF(K89&gt;=1,"►","")))</f>
        <v>◄</v>
      </c>
      <c r="J89" s="56"/>
      <c r="K89" s="57"/>
      <c r="L89" s="1"/>
      <c r="M89" s="77"/>
      <c r="N89" s="6"/>
    </row>
    <row r="90" spans="1:14" s="20" customFormat="1" ht="15.6" x14ac:dyDescent="0.3">
      <c r="A90" s="17" t="s">
        <v>233</v>
      </c>
      <c r="B90" s="24"/>
      <c r="C90" s="14"/>
      <c r="D90" s="14"/>
      <c r="E90" s="18"/>
      <c r="F90" s="35"/>
      <c r="G90" s="45"/>
      <c r="H90" s="87" t="str">
        <f>RIGHT(E89,13)</f>
        <v xml:space="preserve"> Nr. 4 /2021 </v>
      </c>
      <c r="I90" s="45"/>
      <c r="J90" s="14"/>
      <c r="K90" s="14"/>
      <c r="L90" s="19">
        <v>44492</v>
      </c>
      <c r="M90" s="76">
        <v>44494</v>
      </c>
      <c r="N90" s="5"/>
    </row>
    <row r="91" spans="1:14" s="20" customFormat="1" ht="15.6" x14ac:dyDescent="0.3">
      <c r="A91" s="29"/>
      <c r="B91" s="24" t="s">
        <v>75</v>
      </c>
      <c r="C91" s="15"/>
      <c r="D91" s="15"/>
      <c r="E91" s="25" t="s">
        <v>73</v>
      </c>
      <c r="F91" s="36" t="s">
        <v>7</v>
      </c>
      <c r="G91" s="45"/>
      <c r="H91" s="51"/>
      <c r="I91" s="45"/>
      <c r="J91" s="16" t="s">
        <v>84</v>
      </c>
      <c r="K91" s="9"/>
      <c r="L91" s="10"/>
      <c r="M91" s="78"/>
      <c r="N91" s="6"/>
    </row>
    <row r="92" spans="1:14" s="20" customFormat="1" ht="15.6" x14ac:dyDescent="0.3">
      <c r="A92" s="17" t="s">
        <v>200</v>
      </c>
      <c r="B92" s="38"/>
      <c r="C92" s="14"/>
      <c r="D92" s="14"/>
      <c r="E92" s="18"/>
      <c r="F92" s="35"/>
      <c r="G92" s="45"/>
      <c r="H92" s="51"/>
      <c r="I92" s="45"/>
      <c r="J92" s="14"/>
      <c r="K92" s="14"/>
      <c r="L92" s="19">
        <v>44492</v>
      </c>
      <c r="M92" s="76">
        <v>44494</v>
      </c>
      <c r="N92" s="5"/>
    </row>
    <row r="93" spans="1:14" s="20" customFormat="1" ht="15.6" x14ac:dyDescent="0.3">
      <c r="A93" s="29"/>
      <c r="B93" s="24" t="s">
        <v>76</v>
      </c>
      <c r="C93" s="15"/>
      <c r="D93" s="15"/>
      <c r="E93" s="25" t="s">
        <v>73</v>
      </c>
      <c r="F93" s="36" t="s">
        <v>7</v>
      </c>
      <c r="G93" s="45"/>
      <c r="H93" s="51"/>
      <c r="I93" s="45"/>
      <c r="J93" s="16" t="s">
        <v>84</v>
      </c>
      <c r="K93" s="9"/>
      <c r="L93" s="10"/>
      <c r="M93" s="78"/>
      <c r="N93" s="6"/>
    </row>
    <row r="94" spans="1:14" s="20" customFormat="1" ht="15.6" x14ac:dyDescent="0.3">
      <c r="A94" s="17" t="s">
        <v>199</v>
      </c>
      <c r="B94" s="24"/>
      <c r="C94" s="14"/>
      <c r="D94" s="14"/>
      <c r="E94" s="18"/>
      <c r="F94" s="35"/>
      <c r="G94" s="45"/>
      <c r="H94" s="51"/>
      <c r="I94" s="45"/>
      <c r="J94" s="14"/>
      <c r="K94" s="14"/>
      <c r="L94" s="19">
        <v>44492</v>
      </c>
      <c r="M94" s="76">
        <v>44494</v>
      </c>
      <c r="N94" s="5"/>
    </row>
    <row r="95" spans="1:14" s="20" customFormat="1" ht="15.6" x14ac:dyDescent="0.3">
      <c r="A95" s="29"/>
      <c r="B95" s="24" t="s">
        <v>77</v>
      </c>
      <c r="C95" s="15"/>
      <c r="D95" s="15"/>
      <c r="E95" s="25" t="s">
        <v>73</v>
      </c>
      <c r="F95" s="36" t="s">
        <v>7</v>
      </c>
      <c r="G95" s="45"/>
      <c r="H95" s="51"/>
      <c r="I95" s="45"/>
      <c r="J95" s="16" t="s">
        <v>84</v>
      </c>
      <c r="K95" s="9"/>
      <c r="L95" s="10"/>
      <c r="M95" s="78"/>
      <c r="N95" s="6"/>
    </row>
    <row r="96" spans="1:14" s="20" customFormat="1" ht="15.6" x14ac:dyDescent="0.3">
      <c r="A96" s="59" t="s">
        <v>251</v>
      </c>
      <c r="B96" s="38"/>
      <c r="C96" s="14"/>
      <c r="D96" s="14"/>
      <c r="E96" s="18"/>
      <c r="F96" s="35"/>
      <c r="G96" s="45"/>
      <c r="H96" s="51"/>
      <c r="I96" s="45"/>
      <c r="J96" s="14"/>
      <c r="K96" s="14"/>
      <c r="L96" s="19">
        <v>44492</v>
      </c>
      <c r="M96" s="76">
        <v>44494</v>
      </c>
      <c r="N96" s="5"/>
    </row>
    <row r="97" spans="1:14" s="20" customFormat="1" ht="16.2" thickBot="1" x14ac:dyDescent="0.35">
      <c r="A97" s="86"/>
      <c r="B97" s="24" t="s">
        <v>77</v>
      </c>
      <c r="C97" s="15"/>
      <c r="D97" s="15"/>
      <c r="E97" s="25" t="s">
        <v>73</v>
      </c>
      <c r="F97" s="36" t="s">
        <v>7</v>
      </c>
      <c r="G97" s="45"/>
      <c r="H97" s="51"/>
      <c r="I97" s="45"/>
      <c r="J97" s="16" t="s">
        <v>84</v>
      </c>
      <c r="K97" s="9"/>
      <c r="L97" s="10"/>
      <c r="M97" s="78"/>
      <c r="N97" s="6"/>
    </row>
    <row r="98" spans="1:14" ht="16.2" thickBot="1" x14ac:dyDescent="0.35">
      <c r="A98" s="96" t="s">
        <v>85</v>
      </c>
      <c r="B98" s="97"/>
      <c r="C98" s="97"/>
      <c r="D98" s="97"/>
      <c r="E98" s="98"/>
      <c r="F98" s="35"/>
      <c r="G98" s="46" t="str">
        <f>IF(H98="◄","◄",IF(H98="ok","►",""))</f>
        <v>◄</v>
      </c>
      <c r="H98" s="47" t="str">
        <f>IF(H99&gt;0,"OK","◄")</f>
        <v>◄</v>
      </c>
      <c r="I98" s="48" t="str">
        <f>IF(AND(J98="◄",K98="►"),"◄?►",IF(J98="◄","◄",IF(K98="►","►","")))</f>
        <v>◄</v>
      </c>
      <c r="J98" s="54" t="str">
        <f>IF(J99&gt;0,"","◄")</f>
        <v>◄</v>
      </c>
      <c r="K98" s="55" t="str">
        <f>IF(K99&gt;0,"►","")</f>
        <v/>
      </c>
      <c r="L98" s="19">
        <v>44583</v>
      </c>
      <c r="M98" s="76">
        <v>44585</v>
      </c>
      <c r="N98" s="5"/>
    </row>
    <row r="99" spans="1:14" ht="15.6" x14ac:dyDescent="0.3">
      <c r="A99" s="29"/>
      <c r="B99" s="24" t="s">
        <v>86</v>
      </c>
      <c r="C99" s="15"/>
      <c r="D99" s="15"/>
      <c r="E99" s="25" t="s">
        <v>87</v>
      </c>
      <c r="F99" s="36" t="s">
        <v>7</v>
      </c>
      <c r="G99" s="49" t="str">
        <f>IF(H99&gt;0,"ok","◄")</f>
        <v>◄</v>
      </c>
      <c r="H99" s="50"/>
      <c r="I99" s="49" t="str">
        <f>IF(AND(J99="",K99&gt;0),"?",IF(J99="","◄",IF(K99&gt;=1,"►","")))</f>
        <v>◄</v>
      </c>
      <c r="J99" s="56"/>
      <c r="K99" s="57"/>
      <c r="L99" s="1"/>
      <c r="M99" s="77"/>
      <c r="N99" s="6"/>
    </row>
    <row r="100" spans="1:14" ht="15.6" x14ac:dyDescent="0.3">
      <c r="A100" s="96" t="s">
        <v>88</v>
      </c>
      <c r="B100" s="97"/>
      <c r="C100" s="97"/>
      <c r="D100" s="97"/>
      <c r="E100" s="98"/>
      <c r="F100" s="35"/>
      <c r="G100" s="45"/>
      <c r="H100" s="87" t="str">
        <f>RIGHT(E99,13)</f>
        <v xml:space="preserve"> Nr. 1 /2022 </v>
      </c>
      <c r="I100" s="45"/>
      <c r="J100" s="14"/>
      <c r="K100" s="14"/>
      <c r="L100" s="19">
        <v>44583</v>
      </c>
      <c r="M100" s="76">
        <f>M98</f>
        <v>44585</v>
      </c>
      <c r="N100" s="5"/>
    </row>
    <row r="101" spans="1:14" ht="15.6" x14ac:dyDescent="0.3">
      <c r="A101" s="29"/>
      <c r="B101" s="24" t="s">
        <v>89</v>
      </c>
      <c r="C101" s="15"/>
      <c r="D101" s="15"/>
      <c r="E101" s="25" t="s">
        <v>87</v>
      </c>
      <c r="F101" s="36" t="s">
        <v>7</v>
      </c>
      <c r="G101" s="45"/>
      <c r="H101" s="51"/>
      <c r="I101" s="45"/>
      <c r="J101" s="16" t="s">
        <v>84</v>
      </c>
      <c r="K101" s="9"/>
      <c r="L101" s="10"/>
      <c r="M101" s="78"/>
      <c r="N101" s="6"/>
    </row>
    <row r="102" spans="1:14" ht="15.6" x14ac:dyDescent="0.3">
      <c r="A102" s="101" t="s">
        <v>90</v>
      </c>
      <c r="B102" s="102"/>
      <c r="C102" s="102"/>
      <c r="D102" s="102"/>
      <c r="E102" s="103"/>
      <c r="F102" s="35"/>
      <c r="G102" s="45"/>
      <c r="H102" s="51"/>
      <c r="I102" s="45"/>
      <c r="J102" s="14"/>
      <c r="K102" s="14"/>
      <c r="L102" s="19">
        <v>44583</v>
      </c>
      <c r="M102" s="76">
        <f>M100</f>
        <v>44585</v>
      </c>
      <c r="N102" s="5"/>
    </row>
    <row r="103" spans="1:14" ht="15.6" x14ac:dyDescent="0.3">
      <c r="A103" s="29"/>
      <c r="B103" s="24" t="s">
        <v>91</v>
      </c>
      <c r="C103" s="15"/>
      <c r="D103" s="15"/>
      <c r="E103" s="25" t="s">
        <v>87</v>
      </c>
      <c r="F103" s="36" t="s">
        <v>7</v>
      </c>
      <c r="G103" s="45"/>
      <c r="H103" s="51"/>
      <c r="I103" s="45"/>
      <c r="J103" s="16" t="s">
        <v>84</v>
      </c>
      <c r="K103" s="9"/>
      <c r="L103" s="10"/>
      <c r="M103" s="78"/>
      <c r="N103" s="6"/>
    </row>
    <row r="104" spans="1:14" ht="34.799999999999997" customHeight="1" x14ac:dyDescent="0.3">
      <c r="A104" s="94" t="s">
        <v>182</v>
      </c>
      <c r="B104" s="95"/>
      <c r="C104" s="95"/>
      <c r="D104" s="95"/>
      <c r="E104" s="95"/>
      <c r="F104" s="35"/>
      <c r="G104" s="45"/>
      <c r="H104" s="51"/>
      <c r="I104" s="45"/>
      <c r="J104" s="14"/>
      <c r="K104" s="14"/>
      <c r="L104" s="19">
        <v>44583</v>
      </c>
      <c r="M104" s="76">
        <f>M102</f>
        <v>44585</v>
      </c>
      <c r="N104" s="5"/>
    </row>
    <row r="105" spans="1:14" ht="15.6" x14ac:dyDescent="0.3">
      <c r="A105" s="29"/>
      <c r="B105" s="24" t="s">
        <v>92</v>
      </c>
      <c r="C105" s="15"/>
      <c r="D105" s="15"/>
      <c r="E105" s="25" t="s">
        <v>87</v>
      </c>
      <c r="F105" s="36" t="s">
        <v>7</v>
      </c>
      <c r="G105" s="45"/>
      <c r="H105" s="51"/>
      <c r="I105" s="45"/>
      <c r="J105" s="16" t="s">
        <v>84</v>
      </c>
      <c r="K105" s="9"/>
      <c r="L105" s="10"/>
      <c r="M105" s="78"/>
      <c r="N105" s="6"/>
    </row>
    <row r="106" spans="1:14" ht="33" customHeight="1" x14ac:dyDescent="0.3">
      <c r="A106" s="94" t="s">
        <v>203</v>
      </c>
      <c r="B106" s="95"/>
      <c r="C106" s="95"/>
      <c r="D106" s="95"/>
      <c r="E106" s="95"/>
      <c r="F106" s="35"/>
      <c r="G106" s="45"/>
      <c r="H106" s="51"/>
      <c r="I106" s="45"/>
      <c r="J106" s="14"/>
      <c r="K106" s="14"/>
      <c r="L106" s="19">
        <v>44639</v>
      </c>
      <c r="M106" s="76">
        <v>44641</v>
      </c>
      <c r="N106" s="5"/>
    </row>
    <row r="107" spans="1:14" ht="15.6" x14ac:dyDescent="0.3">
      <c r="A107" s="29"/>
      <c r="B107" s="24" t="s">
        <v>93</v>
      </c>
      <c r="C107" s="15"/>
      <c r="D107" s="58"/>
      <c r="E107" s="25" t="s">
        <v>87</v>
      </c>
      <c r="F107" s="36" t="s">
        <v>7</v>
      </c>
      <c r="G107" s="45"/>
      <c r="H107" s="51"/>
      <c r="I107" s="45"/>
      <c r="J107" s="16" t="s">
        <v>84</v>
      </c>
      <c r="K107" s="9"/>
      <c r="L107" s="10"/>
      <c r="M107" s="78"/>
      <c r="N107" s="6"/>
    </row>
    <row r="108" spans="1:14" ht="15.6" x14ac:dyDescent="0.3">
      <c r="A108" s="96" t="s">
        <v>94</v>
      </c>
      <c r="B108" s="97"/>
      <c r="C108" s="97"/>
      <c r="D108" s="97"/>
      <c r="E108" s="98"/>
      <c r="F108" s="35"/>
      <c r="G108" s="45"/>
      <c r="H108" s="51"/>
      <c r="I108" s="45"/>
      <c r="J108" s="14"/>
      <c r="K108" s="14"/>
      <c r="L108" s="19">
        <v>44639</v>
      </c>
      <c r="M108" s="76">
        <f>M106</f>
        <v>44641</v>
      </c>
      <c r="N108" s="5"/>
    </row>
    <row r="109" spans="1:14" ht="15.6" x14ac:dyDescent="0.3">
      <c r="A109" s="29"/>
      <c r="B109" s="24" t="s">
        <v>95</v>
      </c>
      <c r="C109" s="15"/>
      <c r="D109" s="15"/>
      <c r="E109" s="25" t="s">
        <v>87</v>
      </c>
      <c r="F109" s="36" t="s">
        <v>7</v>
      </c>
      <c r="G109" s="45"/>
      <c r="H109" s="51"/>
      <c r="I109" s="45"/>
      <c r="J109" s="16" t="s">
        <v>84</v>
      </c>
      <c r="K109" s="9"/>
      <c r="L109" s="10"/>
      <c r="M109" s="78"/>
      <c r="N109" s="6"/>
    </row>
    <row r="110" spans="1:14" ht="15.6" x14ac:dyDescent="0.3">
      <c r="A110" s="96" t="s">
        <v>96</v>
      </c>
      <c r="B110" s="97"/>
      <c r="C110" s="97"/>
      <c r="D110" s="97"/>
      <c r="E110" s="98"/>
      <c r="F110" s="35"/>
      <c r="G110" s="45"/>
      <c r="H110" s="51"/>
      <c r="I110" s="45"/>
      <c r="J110" s="14"/>
      <c r="K110" s="14"/>
      <c r="L110" s="19">
        <v>44639</v>
      </c>
      <c r="M110" s="76">
        <f>M108</f>
        <v>44641</v>
      </c>
      <c r="N110" s="5"/>
    </row>
    <row r="111" spans="1:14" ht="15.6" x14ac:dyDescent="0.3">
      <c r="A111" s="29"/>
      <c r="B111" s="24" t="s">
        <v>97</v>
      </c>
      <c r="C111" s="15"/>
      <c r="D111" s="15"/>
      <c r="E111" s="25" t="s">
        <v>87</v>
      </c>
      <c r="F111" s="36" t="s">
        <v>7</v>
      </c>
      <c r="G111" s="45"/>
      <c r="H111" s="51"/>
      <c r="I111" s="45"/>
      <c r="J111" s="16" t="s">
        <v>84</v>
      </c>
      <c r="K111" s="9"/>
      <c r="L111" s="10"/>
      <c r="M111" s="78"/>
      <c r="N111" s="6"/>
    </row>
    <row r="112" spans="1:14" ht="15.6" x14ac:dyDescent="0.3">
      <c r="A112" s="96" t="s">
        <v>98</v>
      </c>
      <c r="B112" s="97"/>
      <c r="C112" s="97"/>
      <c r="D112" s="97"/>
      <c r="E112" s="98"/>
      <c r="F112" s="35"/>
      <c r="G112" s="45"/>
      <c r="H112" s="51"/>
      <c r="I112" s="45"/>
      <c r="J112" s="14"/>
      <c r="K112" s="14"/>
      <c r="L112" s="19">
        <v>44639</v>
      </c>
      <c r="M112" s="76">
        <f>M110</f>
        <v>44641</v>
      </c>
      <c r="N112" s="5"/>
    </row>
    <row r="113" spans="1:14" ht="15.6" x14ac:dyDescent="0.3">
      <c r="A113" s="29"/>
      <c r="B113" s="24" t="s">
        <v>99</v>
      </c>
      <c r="C113" s="15"/>
      <c r="D113" s="15"/>
      <c r="E113" s="25" t="s">
        <v>87</v>
      </c>
      <c r="F113" s="36" t="s">
        <v>7</v>
      </c>
      <c r="G113" s="45"/>
      <c r="H113" s="51"/>
      <c r="I113" s="45"/>
      <c r="J113" s="16" t="s">
        <v>84</v>
      </c>
      <c r="K113" s="9"/>
      <c r="L113" s="10"/>
      <c r="M113" s="78"/>
      <c r="N113" s="6"/>
    </row>
    <row r="114" spans="1:14" ht="15.6" x14ac:dyDescent="0.3">
      <c r="A114" s="96" t="s">
        <v>100</v>
      </c>
      <c r="B114" s="97"/>
      <c r="C114" s="97"/>
      <c r="D114" s="97"/>
      <c r="E114" s="98"/>
      <c r="F114" s="35"/>
      <c r="G114" s="45"/>
      <c r="H114" s="51"/>
      <c r="I114" s="45"/>
      <c r="J114" s="14"/>
      <c r="K114" s="14"/>
      <c r="L114" s="19">
        <v>44639</v>
      </c>
      <c r="M114" s="76">
        <f>M112</f>
        <v>44641</v>
      </c>
      <c r="N114" s="5"/>
    </row>
    <row r="115" spans="1:14" ht="16.2" thickBot="1" x14ac:dyDescent="0.35">
      <c r="A115" s="29"/>
      <c r="B115" s="24" t="s">
        <v>101</v>
      </c>
      <c r="C115" s="15"/>
      <c r="D115" s="15"/>
      <c r="E115" s="25" t="s">
        <v>87</v>
      </c>
      <c r="F115" s="36" t="s">
        <v>7</v>
      </c>
      <c r="G115" s="45"/>
      <c r="H115" s="51"/>
      <c r="I115" s="45"/>
      <c r="J115" s="16" t="s">
        <v>84</v>
      </c>
      <c r="K115" s="9"/>
      <c r="L115" s="10"/>
      <c r="M115" s="78"/>
      <c r="N115" s="6"/>
    </row>
    <row r="116" spans="1:14" ht="16.2" thickBot="1" x14ac:dyDescent="0.35">
      <c r="A116" s="17" t="s">
        <v>102</v>
      </c>
      <c r="B116" s="24"/>
      <c r="C116" s="14"/>
      <c r="D116" s="14"/>
      <c r="E116" s="18"/>
      <c r="F116" s="35"/>
      <c r="G116" s="46" t="str">
        <f>IF(H116="◄","◄",IF(H116="ok","►",""))</f>
        <v>◄</v>
      </c>
      <c r="H116" s="47" t="str">
        <f>IF(H117&gt;0,"OK","◄")</f>
        <v>◄</v>
      </c>
      <c r="I116" s="48" t="str">
        <f>IF(AND(J116="◄",K116="►"),"◄?►",IF(J116="◄","◄",IF(K116="►","►","")))</f>
        <v>◄</v>
      </c>
      <c r="J116" s="54" t="str">
        <f>IF(J117&gt;0,"","◄")</f>
        <v>◄</v>
      </c>
      <c r="K116" s="55" t="str">
        <f>IF(K117&gt;0,"►","")</f>
        <v/>
      </c>
      <c r="L116" s="19" t="s">
        <v>103</v>
      </c>
      <c r="M116" s="76" t="s">
        <v>234</v>
      </c>
      <c r="N116" s="5"/>
    </row>
    <row r="117" spans="1:14" ht="15.6" x14ac:dyDescent="0.3">
      <c r="A117" s="29"/>
      <c r="B117" s="24" t="s">
        <v>104</v>
      </c>
      <c r="C117" s="15"/>
      <c r="D117" s="15"/>
      <c r="E117" s="25" t="s">
        <v>105</v>
      </c>
      <c r="F117" s="36" t="s">
        <v>7</v>
      </c>
      <c r="G117" s="49" t="str">
        <f>IF(H117&gt;0,"ok","◄")</f>
        <v>◄</v>
      </c>
      <c r="H117" s="50"/>
      <c r="I117" s="49" t="str">
        <f>IF(AND(J117="",K117&gt;0),"?",IF(J117="","◄",IF(K117&gt;=1,"►","")))</f>
        <v>◄</v>
      </c>
      <c r="J117" s="56"/>
      <c r="K117" s="57"/>
      <c r="L117" s="1"/>
      <c r="M117" s="77"/>
      <c r="N117" s="6"/>
    </row>
    <row r="118" spans="1:14" ht="15.6" x14ac:dyDescent="0.3">
      <c r="A118" s="17" t="s">
        <v>106</v>
      </c>
      <c r="B118" s="24"/>
      <c r="C118" s="14"/>
      <c r="D118" s="14"/>
      <c r="E118" s="18"/>
      <c r="F118" s="35"/>
      <c r="G118" s="45"/>
      <c r="H118" s="87" t="str">
        <f>RIGHT(E117,13)</f>
        <v xml:space="preserve"> Nr. 2 /2022 </v>
      </c>
      <c r="I118" s="45"/>
      <c r="J118" s="14"/>
      <c r="K118" s="14"/>
      <c r="L118" s="19" t="s">
        <v>103</v>
      </c>
      <c r="M118" s="76" t="str">
        <f>M116</f>
        <v>13/06/20222</v>
      </c>
      <c r="N118" s="5"/>
    </row>
    <row r="119" spans="1:14" ht="15.6" x14ac:dyDescent="0.3">
      <c r="A119" s="29"/>
      <c r="B119" s="24" t="s">
        <v>107</v>
      </c>
      <c r="C119" s="15"/>
      <c r="D119" s="15"/>
      <c r="E119" s="25" t="s">
        <v>105</v>
      </c>
      <c r="F119" s="36" t="s">
        <v>7</v>
      </c>
      <c r="G119" s="45"/>
      <c r="H119" s="51"/>
      <c r="I119" s="45"/>
      <c r="J119" s="16" t="s">
        <v>84</v>
      </c>
      <c r="K119" s="9"/>
      <c r="L119" s="10"/>
      <c r="M119" s="78"/>
      <c r="N119" s="6"/>
    </row>
    <row r="120" spans="1:14" ht="15.6" x14ac:dyDescent="0.3">
      <c r="A120" s="17" t="s">
        <v>108</v>
      </c>
      <c r="B120" s="24"/>
      <c r="C120" s="14"/>
      <c r="D120" s="14"/>
      <c r="E120" s="18"/>
      <c r="F120" s="35"/>
      <c r="G120" s="45"/>
      <c r="H120" s="51"/>
      <c r="I120" s="45"/>
      <c r="J120" s="14"/>
      <c r="K120" s="14"/>
      <c r="L120" s="19" t="s">
        <v>103</v>
      </c>
      <c r="M120" s="76" t="str">
        <f>M118</f>
        <v>13/06/20222</v>
      </c>
      <c r="N120" s="5"/>
    </row>
    <row r="121" spans="1:14" ht="15.6" x14ac:dyDescent="0.3">
      <c r="A121" s="29"/>
      <c r="B121" s="24" t="s">
        <v>109</v>
      </c>
      <c r="C121" s="15"/>
      <c r="D121" s="15"/>
      <c r="E121" s="25" t="s">
        <v>105</v>
      </c>
      <c r="F121" s="36" t="s">
        <v>7</v>
      </c>
      <c r="G121" s="45"/>
      <c r="H121" s="51"/>
      <c r="I121" s="45"/>
      <c r="J121" s="16" t="s">
        <v>84</v>
      </c>
      <c r="K121" s="9"/>
      <c r="L121" s="10"/>
      <c r="M121" s="78"/>
      <c r="N121" s="6"/>
    </row>
    <row r="122" spans="1:14" ht="15.6" x14ac:dyDescent="0.3">
      <c r="A122" s="17" t="s">
        <v>110</v>
      </c>
      <c r="B122" s="24"/>
      <c r="C122" s="14"/>
      <c r="D122" s="14"/>
      <c r="E122" s="18"/>
      <c r="F122" s="35"/>
      <c r="G122" s="45"/>
      <c r="H122" s="51"/>
      <c r="I122" s="45"/>
      <c r="J122" s="14"/>
      <c r="K122" s="14"/>
      <c r="L122" s="19" t="s">
        <v>103</v>
      </c>
      <c r="M122" s="76" t="str">
        <f>M120</f>
        <v>13/06/20222</v>
      </c>
      <c r="N122" s="5"/>
    </row>
    <row r="123" spans="1:14" ht="16.2" thickBot="1" x14ac:dyDescent="0.35">
      <c r="A123" s="29"/>
      <c r="B123" s="24" t="s">
        <v>111</v>
      </c>
      <c r="C123" s="15"/>
      <c r="D123" s="15"/>
      <c r="E123" s="25" t="s">
        <v>105</v>
      </c>
      <c r="F123" s="36" t="s">
        <v>7</v>
      </c>
      <c r="G123" s="45"/>
      <c r="H123" s="51"/>
      <c r="I123" s="45"/>
      <c r="J123" s="16" t="s">
        <v>84</v>
      </c>
      <c r="K123" s="9"/>
      <c r="L123" s="10"/>
      <c r="M123" s="78"/>
      <c r="N123" s="6"/>
    </row>
    <row r="124" spans="1:14" ht="16.2" thickBot="1" x14ac:dyDescent="0.35">
      <c r="A124" s="59" t="s">
        <v>112</v>
      </c>
      <c r="B124" s="24"/>
      <c r="C124" s="14"/>
      <c r="D124" s="14"/>
      <c r="E124" s="18"/>
      <c r="F124" s="35"/>
      <c r="G124" s="46" t="str">
        <f>IF(H124="◄","◄",IF(H124="ok","►",""))</f>
        <v>◄</v>
      </c>
      <c r="H124" s="47" t="str">
        <f>IF(H125&gt;0,"OK","◄")</f>
        <v>◄</v>
      </c>
      <c r="I124" s="48" t="str">
        <f>IF(AND(J124="◄",K124="►"),"◄?►",IF(J124="◄","◄",IF(K124="►","►","")))</f>
        <v>◄</v>
      </c>
      <c r="J124" s="54" t="str">
        <f>IF(J125&gt;0,"","◄")</f>
        <v>◄</v>
      </c>
      <c r="K124" s="55" t="str">
        <f>IF(K125&gt;0,"►","")</f>
        <v/>
      </c>
      <c r="L124" s="19">
        <v>44800</v>
      </c>
      <c r="M124" s="19">
        <v>44802</v>
      </c>
      <c r="N124" s="5"/>
    </row>
    <row r="125" spans="1:14" ht="15.6" x14ac:dyDescent="0.3">
      <c r="A125" s="29"/>
      <c r="B125" s="24" t="s">
        <v>113</v>
      </c>
      <c r="C125" s="15"/>
      <c r="D125" s="15"/>
      <c r="E125" s="25" t="s">
        <v>114</v>
      </c>
      <c r="F125" s="36" t="s">
        <v>7</v>
      </c>
      <c r="G125" s="49" t="str">
        <f>IF(H125&gt;0,"ok","◄")</f>
        <v>◄</v>
      </c>
      <c r="H125" s="50"/>
      <c r="I125" s="49" t="str">
        <f>IF(AND(J125="",K125&gt;0),"?",IF(J125="","◄",IF(K125&gt;=1,"►","")))</f>
        <v>◄</v>
      </c>
      <c r="J125" s="56"/>
      <c r="K125" s="57"/>
      <c r="L125" s="1"/>
      <c r="M125" s="77"/>
      <c r="N125" s="6"/>
    </row>
    <row r="126" spans="1:14" ht="15.6" x14ac:dyDescent="0.3">
      <c r="A126" s="17" t="s">
        <v>115</v>
      </c>
      <c r="B126" s="24"/>
      <c r="C126" s="14"/>
      <c r="D126" s="14"/>
      <c r="E126" s="18"/>
      <c r="F126" s="35"/>
      <c r="G126" s="45"/>
      <c r="H126" s="87" t="str">
        <f>RIGHT(E125,13)</f>
        <v xml:space="preserve"> Nr. 3 /2022 </v>
      </c>
      <c r="I126" s="45"/>
      <c r="J126" s="14"/>
      <c r="K126" s="14"/>
      <c r="L126" s="19">
        <v>44800</v>
      </c>
      <c r="M126" s="76">
        <f>M124</f>
        <v>44802</v>
      </c>
      <c r="N126" s="5"/>
    </row>
    <row r="127" spans="1:14" ht="15.6" x14ac:dyDescent="0.3">
      <c r="A127" s="29"/>
      <c r="B127" s="24" t="s">
        <v>116</v>
      </c>
      <c r="C127" s="15"/>
      <c r="D127" s="15"/>
      <c r="E127" s="25" t="s">
        <v>114</v>
      </c>
      <c r="F127" s="36" t="s">
        <v>7</v>
      </c>
      <c r="G127" s="45"/>
      <c r="H127" s="51"/>
      <c r="I127" s="45"/>
      <c r="J127" s="16" t="s">
        <v>84</v>
      </c>
      <c r="K127" s="9"/>
      <c r="L127" s="10"/>
      <c r="M127" s="78"/>
      <c r="N127" s="6"/>
    </row>
    <row r="128" spans="1:14" ht="15.6" x14ac:dyDescent="0.3">
      <c r="A128" s="17" t="s">
        <v>117</v>
      </c>
      <c r="B128" s="24"/>
      <c r="C128" s="14"/>
      <c r="D128" s="14"/>
      <c r="E128" s="18"/>
      <c r="F128" s="35"/>
      <c r="G128" s="45"/>
      <c r="H128" s="51"/>
      <c r="I128" s="45"/>
      <c r="J128" s="14"/>
      <c r="K128" s="14"/>
      <c r="L128" s="19">
        <v>44800</v>
      </c>
      <c r="M128" s="76">
        <f>M126</f>
        <v>44802</v>
      </c>
      <c r="N128" s="5"/>
    </row>
    <row r="129" spans="1:15" ht="15.6" x14ac:dyDescent="0.3">
      <c r="A129" s="29"/>
      <c r="B129" s="24" t="s">
        <v>118</v>
      </c>
      <c r="C129" s="15"/>
      <c r="D129" s="15"/>
      <c r="E129" s="25" t="s">
        <v>114</v>
      </c>
      <c r="F129" s="36" t="s">
        <v>7</v>
      </c>
      <c r="G129" s="45"/>
      <c r="H129" s="51"/>
      <c r="I129" s="45"/>
      <c r="J129" s="16" t="s">
        <v>84</v>
      </c>
      <c r="K129" s="9"/>
      <c r="L129" s="10"/>
      <c r="M129" s="78"/>
      <c r="N129" s="6"/>
    </row>
    <row r="130" spans="1:15" ht="15.6" x14ac:dyDescent="0.3">
      <c r="A130" s="17" t="s">
        <v>119</v>
      </c>
      <c r="B130" s="24"/>
      <c r="C130" s="14"/>
      <c r="D130" s="14"/>
      <c r="E130" s="18"/>
      <c r="F130" s="35"/>
      <c r="G130" s="45"/>
      <c r="H130" s="51"/>
      <c r="I130" s="45"/>
      <c r="J130" s="14"/>
      <c r="K130" s="14"/>
      <c r="L130" s="19">
        <v>44800</v>
      </c>
      <c r="M130" s="76">
        <f>M128</f>
        <v>44802</v>
      </c>
      <c r="N130" s="5"/>
    </row>
    <row r="131" spans="1:15" ht="16.2" thickBot="1" x14ac:dyDescent="0.35">
      <c r="A131" s="29"/>
      <c r="B131" s="24" t="s">
        <v>120</v>
      </c>
      <c r="C131" s="15"/>
      <c r="D131" s="15"/>
      <c r="E131" s="25" t="s">
        <v>114</v>
      </c>
      <c r="F131" s="36" t="s">
        <v>7</v>
      </c>
      <c r="G131" s="45"/>
      <c r="H131" s="51"/>
      <c r="I131" s="45"/>
      <c r="J131" s="16" t="s">
        <v>84</v>
      </c>
      <c r="K131" s="9"/>
      <c r="L131" s="10"/>
      <c r="M131" s="78"/>
      <c r="N131" s="6"/>
    </row>
    <row r="132" spans="1:15" ht="16.2" thickBot="1" x14ac:dyDescent="0.35">
      <c r="A132" s="17" t="s">
        <v>121</v>
      </c>
      <c r="B132" s="24"/>
      <c r="C132" s="14"/>
      <c r="D132" s="14"/>
      <c r="E132" s="18"/>
      <c r="F132" s="35"/>
      <c r="G132" s="46" t="str">
        <f>IF(H132="◄","◄",IF(H132="ok","►",""))</f>
        <v>◄</v>
      </c>
      <c r="H132" s="47" t="str">
        <f>IF(H133&gt;0,"OK","◄")</f>
        <v>◄</v>
      </c>
      <c r="I132" s="48" t="str">
        <f>IF(AND(J132="◄",K132="►"),"◄?►",IF(J132="◄","◄",IF(K132="►","►","")))</f>
        <v>◄</v>
      </c>
      <c r="J132" s="54" t="str">
        <f>IF(J133&gt;0,"","◄")</f>
        <v>◄</v>
      </c>
      <c r="K132" s="55" t="str">
        <f>IF(K133&gt;0,"►","")</f>
        <v/>
      </c>
      <c r="L132" s="19">
        <v>44856</v>
      </c>
      <c r="M132" s="19">
        <v>44858</v>
      </c>
      <c r="N132" s="5"/>
    </row>
    <row r="133" spans="1:15" ht="15.6" x14ac:dyDescent="0.3">
      <c r="A133" s="29"/>
      <c r="B133" s="24" t="s">
        <v>122</v>
      </c>
      <c r="C133" s="15"/>
      <c r="D133" s="15"/>
      <c r="E133" s="25" t="s">
        <v>123</v>
      </c>
      <c r="F133" s="36" t="s">
        <v>7</v>
      </c>
      <c r="G133" s="49" t="str">
        <f>IF(H133&gt;0,"ok","◄")</f>
        <v>◄</v>
      </c>
      <c r="H133" s="50"/>
      <c r="I133" s="49" t="str">
        <f>IF(AND(J133="",K133&gt;0),"?",IF(J133="","◄",IF(K133&gt;=1,"►","")))</f>
        <v>◄</v>
      </c>
      <c r="J133" s="56"/>
      <c r="K133" s="57"/>
      <c r="L133" s="1"/>
      <c r="M133" s="78"/>
      <c r="N133" s="6"/>
    </row>
    <row r="134" spans="1:15" ht="15.6" x14ac:dyDescent="0.3">
      <c r="A134" s="17" t="s">
        <v>124</v>
      </c>
      <c r="B134" s="24"/>
      <c r="C134" s="14"/>
      <c r="D134" s="14"/>
      <c r="E134" s="18"/>
      <c r="F134" s="35"/>
      <c r="G134" s="45"/>
      <c r="H134" s="87" t="str">
        <f>RIGHT(E133,13)</f>
        <v xml:space="preserve"> Nr. 4 /2022 </v>
      </c>
      <c r="I134" s="45"/>
      <c r="J134" s="14"/>
      <c r="K134" s="14"/>
      <c r="L134" s="19">
        <v>44856</v>
      </c>
      <c r="M134" s="76">
        <f>M132</f>
        <v>44858</v>
      </c>
      <c r="N134" s="5"/>
    </row>
    <row r="135" spans="1:15" ht="15.6" x14ac:dyDescent="0.3">
      <c r="A135" s="29"/>
      <c r="B135" s="24" t="s">
        <v>125</v>
      </c>
      <c r="C135" s="15"/>
      <c r="D135" s="15"/>
      <c r="E135" s="25" t="s">
        <v>123</v>
      </c>
      <c r="F135" s="36" t="s">
        <v>7</v>
      </c>
      <c r="G135" s="45"/>
      <c r="H135" s="51"/>
      <c r="I135" s="45"/>
      <c r="J135" s="16" t="s">
        <v>84</v>
      </c>
      <c r="K135" s="9"/>
      <c r="L135" s="10"/>
      <c r="M135" s="78"/>
      <c r="N135" s="6"/>
    </row>
    <row r="136" spans="1:15" ht="15.6" x14ac:dyDescent="0.3">
      <c r="A136" s="17" t="s">
        <v>126</v>
      </c>
      <c r="B136" s="24"/>
      <c r="C136" s="14"/>
      <c r="D136" s="14"/>
      <c r="E136" s="18"/>
      <c r="F136" s="35"/>
      <c r="G136" s="45"/>
      <c r="H136" s="51"/>
      <c r="I136" s="45"/>
      <c r="J136" s="14"/>
      <c r="K136" s="14"/>
      <c r="L136" s="19">
        <v>44858</v>
      </c>
      <c r="M136" s="76">
        <f>M134</f>
        <v>44858</v>
      </c>
      <c r="N136" s="5"/>
    </row>
    <row r="137" spans="1:15" ht="15.6" x14ac:dyDescent="0.3">
      <c r="A137" s="29"/>
      <c r="B137" s="24" t="s">
        <v>127</v>
      </c>
      <c r="C137" s="15"/>
      <c r="D137" s="15"/>
      <c r="E137" s="25" t="s">
        <v>123</v>
      </c>
      <c r="F137" s="36" t="s">
        <v>7</v>
      </c>
      <c r="G137" s="45"/>
      <c r="H137" s="51"/>
      <c r="I137" s="45"/>
      <c r="J137" s="16" t="s">
        <v>84</v>
      </c>
      <c r="K137" s="9"/>
      <c r="L137" s="10"/>
      <c r="M137" s="78"/>
      <c r="N137" s="6"/>
    </row>
    <row r="138" spans="1:15" ht="15.6" x14ac:dyDescent="0.3">
      <c r="A138" s="17" t="s">
        <v>128</v>
      </c>
      <c r="B138" s="24"/>
      <c r="C138" s="14"/>
      <c r="D138" s="14"/>
      <c r="E138" s="18"/>
      <c r="F138" s="35"/>
      <c r="G138" s="45"/>
      <c r="H138" s="51"/>
      <c r="I138" s="45"/>
      <c r="J138" s="14"/>
      <c r="K138" s="14"/>
      <c r="L138" s="19">
        <v>44856</v>
      </c>
      <c r="M138" s="76">
        <f>M136</f>
        <v>44858</v>
      </c>
      <c r="N138" s="5"/>
    </row>
    <row r="139" spans="1:15" ht="15.6" x14ac:dyDescent="0.3">
      <c r="A139" s="29"/>
      <c r="B139" s="24" t="s">
        <v>129</v>
      </c>
      <c r="C139" s="15"/>
      <c r="D139" s="15"/>
      <c r="E139" s="25" t="s">
        <v>123</v>
      </c>
      <c r="F139" s="36" t="s">
        <v>7</v>
      </c>
      <c r="G139" s="45"/>
      <c r="H139" s="51"/>
      <c r="I139" s="45"/>
      <c r="J139" s="16" t="s">
        <v>84</v>
      </c>
      <c r="K139" s="9"/>
      <c r="L139" s="10"/>
      <c r="M139" s="78"/>
      <c r="N139" s="6"/>
    </row>
    <row r="140" spans="1:15" ht="15.6" x14ac:dyDescent="0.3">
      <c r="A140" s="17" t="s">
        <v>130</v>
      </c>
      <c r="B140" s="24"/>
      <c r="C140" s="14"/>
      <c r="D140" s="14"/>
      <c r="E140" s="18"/>
      <c r="F140" s="35"/>
      <c r="G140" s="45"/>
      <c r="H140" s="51"/>
      <c r="I140" s="45"/>
      <c r="J140" s="14"/>
      <c r="K140" s="14"/>
      <c r="L140" s="19">
        <v>44858</v>
      </c>
      <c r="M140" s="76">
        <f>M138</f>
        <v>44858</v>
      </c>
      <c r="N140" s="5"/>
    </row>
    <row r="141" spans="1:15" ht="16.2" thickBot="1" x14ac:dyDescent="0.35">
      <c r="A141" s="29"/>
      <c r="B141" s="24" t="s">
        <v>131</v>
      </c>
      <c r="C141" s="15"/>
      <c r="D141" s="15"/>
      <c r="E141" s="25" t="s">
        <v>123</v>
      </c>
      <c r="F141" s="36" t="s">
        <v>7</v>
      </c>
      <c r="G141" s="45"/>
      <c r="H141" s="51"/>
      <c r="I141" s="45"/>
      <c r="J141" s="16" t="s">
        <v>84</v>
      </c>
      <c r="K141" s="9"/>
      <c r="L141" s="10"/>
      <c r="M141" s="78"/>
      <c r="N141" s="6"/>
    </row>
    <row r="142" spans="1:15" ht="16.2" thickBot="1" x14ac:dyDescent="0.35">
      <c r="A142" s="60" t="s">
        <v>132</v>
      </c>
      <c r="B142" s="61"/>
      <c r="C142" s="62"/>
      <c r="D142" s="62"/>
      <c r="E142" s="62"/>
      <c r="F142" s="63"/>
      <c r="G142" s="46" t="str">
        <f>IF(H142="◄","◄",IF(H142="ok","►",""))</f>
        <v>◄</v>
      </c>
      <c r="H142" s="47" t="str">
        <f>IF(H143&gt;0,"OK","◄")</f>
        <v>◄</v>
      </c>
      <c r="I142" s="48" t="str">
        <f>IF(AND(J142="◄",K142="►"),"◄?►",IF(J142="◄","◄",IF(K142="►","►","")))</f>
        <v>◄</v>
      </c>
      <c r="J142" s="54" t="str">
        <f>IF(J143&gt;0,"","◄")</f>
        <v>◄</v>
      </c>
      <c r="K142" s="55" t="s">
        <v>133</v>
      </c>
      <c r="L142" s="19">
        <v>44947</v>
      </c>
      <c r="M142" s="76">
        <v>44949</v>
      </c>
      <c r="N142" s="65"/>
      <c r="O142" s="66"/>
    </row>
    <row r="143" spans="1:15" x14ac:dyDescent="0.3">
      <c r="A143" s="67"/>
      <c r="B143" s="68" t="s">
        <v>134</v>
      </c>
      <c r="C143" s="69"/>
      <c r="D143" s="69"/>
      <c r="E143" s="68" t="s">
        <v>135</v>
      </c>
      <c r="F143" s="36" t="s">
        <v>7</v>
      </c>
      <c r="G143" s="49" t="str">
        <f>IF(H143&gt;0,"ok","◄")</f>
        <v>◄</v>
      </c>
      <c r="H143" s="50"/>
      <c r="I143" s="49" t="str">
        <f>IF(AND(J143="",K143&gt;0),"?",IF(J143="","◄",IF(K143&gt;=1,"►","")))</f>
        <v>◄</v>
      </c>
      <c r="J143" s="56"/>
      <c r="K143" s="57"/>
      <c r="L143" s="1"/>
      <c r="M143" s="77"/>
      <c r="N143" s="65"/>
      <c r="O143" s="66"/>
    </row>
    <row r="144" spans="1:15" ht="15.6" x14ac:dyDescent="0.3">
      <c r="A144" s="60" t="s">
        <v>136</v>
      </c>
      <c r="B144" s="61"/>
      <c r="C144" s="62"/>
      <c r="D144" s="62"/>
      <c r="E144" s="62"/>
      <c r="F144" s="63"/>
      <c r="G144" s="45"/>
      <c r="H144" s="87" t="str">
        <f>RIGHT(E143,13)</f>
        <v xml:space="preserve"> Nr. 1 /2023 </v>
      </c>
      <c r="I144" s="45"/>
      <c r="J144" s="63"/>
      <c r="K144" s="63"/>
      <c r="L144" s="19">
        <v>44947</v>
      </c>
      <c r="M144" s="76">
        <f>M142</f>
        <v>44949</v>
      </c>
      <c r="N144" s="65"/>
      <c r="O144" s="66"/>
    </row>
    <row r="145" spans="1:15" x14ac:dyDescent="0.3">
      <c r="A145" s="67"/>
      <c r="B145" s="68" t="s">
        <v>137</v>
      </c>
      <c r="C145" s="69"/>
      <c r="D145" s="69"/>
      <c r="E145" s="68" t="s">
        <v>135</v>
      </c>
      <c r="F145" s="36" t="s">
        <v>7</v>
      </c>
      <c r="G145" s="45"/>
      <c r="H145" s="51"/>
      <c r="I145" s="45"/>
      <c r="J145" s="16" t="s">
        <v>84</v>
      </c>
      <c r="K145" s="9"/>
      <c r="L145" s="10"/>
      <c r="M145" s="78"/>
      <c r="N145" s="6"/>
      <c r="O145" s="66"/>
    </row>
    <row r="146" spans="1:15" ht="15.6" x14ac:dyDescent="0.3">
      <c r="A146" s="60" t="s">
        <v>138</v>
      </c>
      <c r="B146" s="61"/>
      <c r="C146" s="62"/>
      <c r="D146" s="62"/>
      <c r="E146" s="62"/>
      <c r="F146" s="63"/>
      <c r="G146" s="45"/>
      <c r="H146" s="51"/>
      <c r="I146" s="45"/>
      <c r="J146" s="63"/>
      <c r="K146" s="63"/>
      <c r="L146" s="19">
        <v>44947</v>
      </c>
      <c r="M146" s="76">
        <f>M144</f>
        <v>44949</v>
      </c>
      <c r="N146" s="65"/>
      <c r="O146" s="66"/>
    </row>
    <row r="147" spans="1:15" x14ac:dyDescent="0.3">
      <c r="A147" s="67"/>
      <c r="B147" s="68" t="s">
        <v>139</v>
      </c>
      <c r="C147" s="69"/>
      <c r="D147" s="69"/>
      <c r="E147" s="68" t="s">
        <v>135</v>
      </c>
      <c r="F147" s="36" t="s">
        <v>7</v>
      </c>
      <c r="G147" s="45"/>
      <c r="H147" s="51"/>
      <c r="I147" s="45"/>
      <c r="J147" s="16" t="s">
        <v>84</v>
      </c>
      <c r="K147" s="9"/>
      <c r="L147" s="10"/>
      <c r="M147" s="78"/>
      <c r="N147" s="6"/>
      <c r="O147" s="66"/>
    </row>
    <row r="148" spans="1:15" ht="15.6" x14ac:dyDescent="0.3">
      <c r="A148" s="60" t="s">
        <v>140</v>
      </c>
      <c r="B148" s="61"/>
      <c r="C148" s="62"/>
      <c r="D148" s="62"/>
      <c r="E148" s="62"/>
      <c r="F148" s="63"/>
      <c r="G148" s="45"/>
      <c r="H148" s="51"/>
      <c r="I148" s="45"/>
      <c r="J148" s="63"/>
      <c r="K148" s="63"/>
      <c r="L148" s="19">
        <v>44947</v>
      </c>
      <c r="M148" s="76">
        <f>M146</f>
        <v>44949</v>
      </c>
      <c r="N148" s="65"/>
      <c r="O148" s="66"/>
    </row>
    <row r="149" spans="1:15" x14ac:dyDescent="0.3">
      <c r="A149" s="67"/>
      <c r="B149" s="68" t="s">
        <v>141</v>
      </c>
      <c r="C149" s="69"/>
      <c r="D149" s="69"/>
      <c r="E149" s="68" t="s">
        <v>135</v>
      </c>
      <c r="F149" s="36" t="s">
        <v>7</v>
      </c>
      <c r="G149" s="45"/>
      <c r="H149" s="51"/>
      <c r="I149" s="45"/>
      <c r="J149" s="16" t="s">
        <v>84</v>
      </c>
      <c r="K149" s="9"/>
      <c r="L149" s="10"/>
      <c r="M149" s="78"/>
      <c r="N149" s="6"/>
      <c r="O149" s="66"/>
    </row>
    <row r="150" spans="1:15" ht="25.2" customHeight="1" x14ac:dyDescent="0.3">
      <c r="A150" s="94" t="s">
        <v>181</v>
      </c>
      <c r="B150" s="95"/>
      <c r="C150" s="95"/>
      <c r="D150" s="95"/>
      <c r="E150" s="95"/>
      <c r="F150" s="95"/>
      <c r="G150" s="45"/>
      <c r="H150" s="51"/>
      <c r="I150" s="45"/>
      <c r="J150" s="63"/>
      <c r="K150" s="63"/>
      <c r="L150" s="19" t="s">
        <v>264</v>
      </c>
      <c r="M150" s="81">
        <f>M148</f>
        <v>44949</v>
      </c>
      <c r="N150" s="65"/>
      <c r="O150" s="66"/>
    </row>
    <row r="151" spans="1:15" x14ac:dyDescent="0.3">
      <c r="A151" s="67"/>
      <c r="B151" s="68" t="s">
        <v>142</v>
      </c>
      <c r="C151" s="69"/>
      <c r="D151" s="69"/>
      <c r="E151" s="68" t="s">
        <v>135</v>
      </c>
      <c r="F151" s="36" t="s">
        <v>7</v>
      </c>
      <c r="G151" s="45"/>
      <c r="H151" s="51"/>
      <c r="I151" s="45"/>
      <c r="J151" s="16" t="s">
        <v>84</v>
      </c>
      <c r="K151" s="9"/>
      <c r="L151" s="10"/>
      <c r="M151" s="78"/>
      <c r="N151" s="6"/>
      <c r="O151" s="66"/>
    </row>
    <row r="152" spans="1:15" ht="15.6" x14ac:dyDescent="0.3">
      <c r="A152" s="60" t="s">
        <v>144</v>
      </c>
      <c r="B152" s="61"/>
      <c r="C152" s="62"/>
      <c r="D152" s="62"/>
      <c r="E152" s="62"/>
      <c r="F152" s="63"/>
      <c r="G152" s="45"/>
      <c r="H152" s="51"/>
      <c r="I152" s="45"/>
      <c r="J152" s="63"/>
      <c r="K152" s="63"/>
      <c r="L152" s="19">
        <v>45003</v>
      </c>
      <c r="M152" s="76">
        <v>45005</v>
      </c>
      <c r="N152" s="65"/>
    </row>
    <row r="153" spans="1:15" x14ac:dyDescent="0.3">
      <c r="A153" s="67"/>
      <c r="B153" s="68" t="s">
        <v>145</v>
      </c>
      <c r="C153" s="69"/>
      <c r="D153" s="69"/>
      <c r="E153" s="68" t="s">
        <v>135</v>
      </c>
      <c r="F153" s="36" t="s">
        <v>7</v>
      </c>
      <c r="G153" s="45"/>
      <c r="H153" s="51"/>
      <c r="I153" s="45"/>
      <c r="J153" s="16" t="s">
        <v>84</v>
      </c>
      <c r="K153" s="9"/>
      <c r="L153" s="10"/>
      <c r="M153" s="78"/>
      <c r="N153" s="6"/>
    </row>
    <row r="154" spans="1:15" ht="28.2" customHeight="1" x14ac:dyDescent="0.3">
      <c r="A154" s="94" t="s">
        <v>151</v>
      </c>
      <c r="B154" s="95"/>
      <c r="C154" s="95"/>
      <c r="D154" s="95"/>
      <c r="E154" s="95"/>
      <c r="F154" s="63"/>
      <c r="G154" s="45"/>
      <c r="H154" s="51"/>
      <c r="I154" s="45"/>
      <c r="J154" s="63"/>
      <c r="K154" s="63"/>
      <c r="L154" s="19">
        <v>45003</v>
      </c>
      <c r="M154" s="76">
        <f>M152</f>
        <v>45005</v>
      </c>
      <c r="N154" s="65"/>
    </row>
    <row r="155" spans="1:15" x14ac:dyDescent="0.3">
      <c r="A155" s="67"/>
      <c r="B155" s="68" t="s">
        <v>146</v>
      </c>
      <c r="C155" s="69"/>
      <c r="D155" s="69"/>
      <c r="E155" s="68" t="s">
        <v>147</v>
      </c>
      <c r="F155" s="36" t="s">
        <v>7</v>
      </c>
      <c r="G155" s="45"/>
      <c r="H155" s="51"/>
      <c r="I155" s="45"/>
      <c r="J155" s="16" t="s">
        <v>84</v>
      </c>
      <c r="K155" s="9"/>
      <c r="L155" s="10"/>
      <c r="M155" s="78"/>
      <c r="N155" s="6"/>
    </row>
    <row r="156" spans="1:15" ht="22.2" customHeight="1" x14ac:dyDescent="0.3">
      <c r="A156" s="94" t="s">
        <v>204</v>
      </c>
      <c r="B156" s="95"/>
      <c r="C156" s="95"/>
      <c r="D156" s="95"/>
      <c r="E156" s="95"/>
      <c r="F156" s="63"/>
      <c r="G156" s="45"/>
      <c r="H156" s="51"/>
      <c r="I156" s="45"/>
      <c r="J156" s="63"/>
      <c r="K156" s="63"/>
      <c r="L156" s="19">
        <f>L154</f>
        <v>45003</v>
      </c>
      <c r="M156" s="76">
        <v>45005</v>
      </c>
      <c r="N156" s="65"/>
    </row>
    <row r="157" spans="1:15" x14ac:dyDescent="0.3">
      <c r="A157" s="67"/>
      <c r="B157" s="68" t="s">
        <v>148</v>
      </c>
      <c r="C157" s="69"/>
      <c r="D157" s="69"/>
      <c r="E157" s="68" t="s">
        <v>135</v>
      </c>
      <c r="F157" s="36" t="s">
        <v>7</v>
      </c>
      <c r="G157" s="45"/>
      <c r="H157" s="51"/>
      <c r="I157" s="45"/>
      <c r="J157" s="16" t="s">
        <v>84</v>
      </c>
      <c r="K157" s="9"/>
      <c r="L157" s="10"/>
      <c r="M157" s="78"/>
      <c r="N157" s="6"/>
    </row>
    <row r="158" spans="1:15" ht="15.6" x14ac:dyDescent="0.3">
      <c r="A158" s="60" t="s">
        <v>149</v>
      </c>
      <c r="B158" s="61"/>
      <c r="C158" s="62"/>
      <c r="D158" s="62"/>
      <c r="E158" s="62"/>
      <c r="F158" s="63"/>
      <c r="G158" s="45"/>
      <c r="H158" s="51"/>
      <c r="I158" s="45"/>
      <c r="J158" s="63"/>
      <c r="K158" s="63"/>
      <c r="L158" s="19">
        <v>45003</v>
      </c>
      <c r="M158" s="76">
        <v>45005</v>
      </c>
      <c r="N158" s="65"/>
    </row>
    <row r="159" spans="1:15" ht="15" thickBot="1" x14ac:dyDescent="0.35">
      <c r="A159" s="67"/>
      <c r="B159" s="68" t="s">
        <v>150</v>
      </c>
      <c r="C159" s="69"/>
      <c r="D159" s="69"/>
      <c r="E159" s="68" t="s">
        <v>135</v>
      </c>
      <c r="F159" s="36" t="s">
        <v>7</v>
      </c>
      <c r="G159" s="45"/>
      <c r="H159" s="51"/>
      <c r="I159" s="45"/>
      <c r="J159" s="16" t="s">
        <v>84</v>
      </c>
      <c r="K159" s="9"/>
      <c r="L159" s="10"/>
      <c r="M159" s="78"/>
      <c r="N159" s="6"/>
    </row>
    <row r="160" spans="1:15" s="66" customFormat="1" ht="15" customHeight="1" thickBot="1" x14ac:dyDescent="0.35">
      <c r="A160" s="60" t="s">
        <v>152</v>
      </c>
      <c r="B160" s="61"/>
      <c r="C160" s="62"/>
      <c r="D160" s="62"/>
      <c r="E160" s="62"/>
      <c r="F160" s="63"/>
      <c r="G160" s="46" t="str">
        <f>IF(H160="◄","◄",IF(H160="ok","►",""))</f>
        <v>◄</v>
      </c>
      <c r="H160" s="47" t="str">
        <f>IF(H161&gt;0,"OK","◄")</f>
        <v>◄</v>
      </c>
      <c r="I160" s="48" t="str">
        <f>IF(AND(J160="◄",K160="►"),"◄?►",IF(J160="◄","◄",IF(K160="►","►","")))</f>
        <v>◄</v>
      </c>
      <c r="J160" s="54" t="str">
        <f>IF(J161&gt;0,"","◄")</f>
        <v>◄</v>
      </c>
      <c r="K160" s="55" t="str">
        <f>IF(K161&gt;0,"►","")</f>
        <v/>
      </c>
      <c r="L160" s="19">
        <v>45087</v>
      </c>
      <c r="M160" s="76">
        <v>45089</v>
      </c>
      <c r="N160" s="65"/>
    </row>
    <row r="161" spans="1:14" s="66" customFormat="1" ht="15" customHeight="1" x14ac:dyDescent="0.3">
      <c r="A161" s="67"/>
      <c r="B161" s="68" t="s">
        <v>153</v>
      </c>
      <c r="C161" s="69"/>
      <c r="D161" s="69"/>
      <c r="E161" s="68" t="s">
        <v>154</v>
      </c>
      <c r="F161" s="36" t="s">
        <v>7</v>
      </c>
      <c r="G161" s="49" t="str">
        <f>IF(H161&gt;0,"ok","◄")</f>
        <v>◄</v>
      </c>
      <c r="H161" s="50"/>
      <c r="I161" s="49" t="str">
        <f>IF(AND(J161="",K161&gt;0),"?",IF(J161="","◄",IF(K161&gt;=1,"►","")))</f>
        <v>◄</v>
      </c>
      <c r="J161" s="56"/>
      <c r="K161" s="57"/>
      <c r="L161" s="1"/>
      <c r="M161" s="77"/>
      <c r="N161" s="65"/>
    </row>
    <row r="162" spans="1:14" s="66" customFormat="1" ht="15" customHeight="1" x14ac:dyDescent="0.3">
      <c r="A162" s="60" t="s">
        <v>155</v>
      </c>
      <c r="B162" s="61"/>
      <c r="C162" s="62"/>
      <c r="D162" s="62"/>
      <c r="E162" s="62"/>
      <c r="F162" s="63"/>
      <c r="G162" s="45"/>
      <c r="H162" s="87" t="str">
        <f>RIGHT(E161,13)</f>
        <v xml:space="preserve"> Nr. 2 / 2023</v>
      </c>
      <c r="I162" s="45"/>
      <c r="J162" s="63"/>
      <c r="K162" s="63"/>
      <c r="L162" s="19">
        <v>45087</v>
      </c>
      <c r="M162" s="76">
        <f>M160</f>
        <v>45089</v>
      </c>
      <c r="N162" s="65"/>
    </row>
    <row r="163" spans="1:14" s="66" customFormat="1" ht="15" customHeight="1" x14ac:dyDescent="0.3">
      <c r="A163" s="67"/>
      <c r="B163" s="68" t="s">
        <v>156</v>
      </c>
      <c r="C163" s="69"/>
      <c r="D163" s="69"/>
      <c r="E163" s="68" t="s">
        <v>154</v>
      </c>
      <c r="F163" s="36" t="s">
        <v>7</v>
      </c>
      <c r="G163" s="45"/>
      <c r="H163" s="51"/>
      <c r="I163" s="45"/>
      <c r="J163" s="16" t="s">
        <v>84</v>
      </c>
      <c r="K163" s="9"/>
      <c r="L163" s="10"/>
      <c r="M163" s="78"/>
      <c r="N163" s="6"/>
    </row>
    <row r="164" spans="1:14" s="66" customFormat="1" ht="15" customHeight="1" x14ac:dyDescent="0.3">
      <c r="A164" s="60" t="s">
        <v>157</v>
      </c>
      <c r="B164" s="61"/>
      <c r="C164" s="62"/>
      <c r="D164" s="62"/>
      <c r="E164" s="62"/>
      <c r="F164" s="63"/>
      <c r="G164" s="45"/>
      <c r="H164" s="51"/>
      <c r="I164" s="45"/>
      <c r="J164" s="63"/>
      <c r="K164" s="63"/>
      <c r="L164" s="19">
        <v>45087</v>
      </c>
      <c r="M164" s="76">
        <f>M162</f>
        <v>45089</v>
      </c>
      <c r="N164" s="65"/>
    </row>
    <row r="165" spans="1:14" s="66" customFormat="1" ht="15" customHeight="1" x14ac:dyDescent="0.3">
      <c r="A165" s="67"/>
      <c r="B165" s="68" t="s">
        <v>158</v>
      </c>
      <c r="C165" s="69"/>
      <c r="D165" s="69"/>
      <c r="E165" s="68" t="s">
        <v>159</v>
      </c>
      <c r="F165" s="36" t="s">
        <v>7</v>
      </c>
      <c r="G165" s="45"/>
      <c r="H165" s="51"/>
      <c r="I165" s="45"/>
      <c r="J165" s="16" t="s">
        <v>84</v>
      </c>
      <c r="K165" s="9"/>
      <c r="L165" s="10"/>
      <c r="M165" s="78"/>
      <c r="N165" s="6"/>
    </row>
    <row r="166" spans="1:14" s="66" customFormat="1" ht="30.6" customHeight="1" x14ac:dyDescent="0.3">
      <c r="A166" s="94" t="s">
        <v>205</v>
      </c>
      <c r="B166" s="95"/>
      <c r="C166" s="95"/>
      <c r="D166" s="95"/>
      <c r="E166" s="95"/>
      <c r="F166" s="63"/>
      <c r="G166" s="45"/>
      <c r="H166" s="51"/>
      <c r="I166" s="45"/>
      <c r="J166" s="63"/>
      <c r="K166" s="63"/>
      <c r="L166" s="19">
        <v>45087</v>
      </c>
      <c r="M166" s="76">
        <f>M164</f>
        <v>45089</v>
      </c>
      <c r="N166" s="65"/>
    </row>
    <row r="167" spans="1:14" s="66" customFormat="1" ht="15" customHeight="1" x14ac:dyDescent="0.3">
      <c r="A167" s="67"/>
      <c r="B167" s="68" t="s">
        <v>160</v>
      </c>
      <c r="C167" s="69"/>
      <c r="D167" s="69"/>
      <c r="E167" s="68" t="s">
        <v>161</v>
      </c>
      <c r="F167" s="36" t="s">
        <v>7</v>
      </c>
      <c r="G167" s="45"/>
      <c r="H167" s="51"/>
      <c r="I167" s="45"/>
      <c r="J167" s="16" t="s">
        <v>84</v>
      </c>
      <c r="K167" s="9"/>
      <c r="L167" s="10"/>
      <c r="M167" s="78"/>
      <c r="N167" s="6"/>
    </row>
    <row r="168" spans="1:14" s="66" customFormat="1" ht="15" customHeight="1" x14ac:dyDescent="0.3">
      <c r="A168" s="60" t="s">
        <v>162</v>
      </c>
      <c r="B168" s="61"/>
      <c r="C168" s="62"/>
      <c r="D168" s="62"/>
      <c r="E168" s="62"/>
      <c r="F168" s="63"/>
      <c r="G168" s="45"/>
      <c r="H168" s="51"/>
      <c r="I168" s="45"/>
      <c r="J168" s="63"/>
      <c r="K168" s="63"/>
      <c r="L168" s="19">
        <v>45087</v>
      </c>
      <c r="M168" s="76">
        <v>45087</v>
      </c>
      <c r="N168" s="65"/>
    </row>
    <row r="169" spans="1:14" s="66" customFormat="1" ht="15" customHeight="1" thickBot="1" x14ac:dyDescent="0.35">
      <c r="A169" s="67"/>
      <c r="B169" s="68" t="s">
        <v>163</v>
      </c>
      <c r="C169" s="69"/>
      <c r="D169" s="69"/>
      <c r="E169" s="68" t="s">
        <v>161</v>
      </c>
      <c r="F169" s="36" t="s">
        <v>7</v>
      </c>
      <c r="G169" s="45"/>
      <c r="H169" s="51"/>
      <c r="I169" s="45"/>
      <c r="J169" s="16" t="s">
        <v>84</v>
      </c>
      <c r="K169" s="9"/>
      <c r="L169" s="10"/>
      <c r="M169" s="78"/>
      <c r="N169" s="6"/>
    </row>
    <row r="170" spans="1:14" s="66" customFormat="1" ht="30" customHeight="1" thickBot="1" x14ac:dyDescent="0.35">
      <c r="A170" s="94" t="s">
        <v>164</v>
      </c>
      <c r="B170" s="95"/>
      <c r="C170" s="95"/>
      <c r="D170" s="95"/>
      <c r="E170" s="95"/>
      <c r="F170" s="63"/>
      <c r="G170" s="46" t="str">
        <f>IF(H170="◄","◄",IF(H170="ok","►",""))</f>
        <v>◄</v>
      </c>
      <c r="H170" s="47" t="str">
        <f>IF(H171&gt;0,"OK","◄")</f>
        <v>◄</v>
      </c>
      <c r="I170" s="48" t="str">
        <f>IF(AND(J170="◄",K170="►"),"◄?►",IF(J170="◄","◄",IF(K170="►","►","")))</f>
        <v>◄</v>
      </c>
      <c r="J170" s="54" t="str">
        <f>IF(J171&gt;0,"","◄")</f>
        <v>◄</v>
      </c>
      <c r="K170" s="55" t="str">
        <f>IF(K171&gt;0,"►","")</f>
        <v/>
      </c>
      <c r="L170" s="19">
        <v>45164</v>
      </c>
      <c r="M170" s="76">
        <v>45166</v>
      </c>
      <c r="N170" s="65"/>
    </row>
    <row r="171" spans="1:14" s="66" customFormat="1" ht="15" customHeight="1" x14ac:dyDescent="0.3">
      <c r="A171" s="67"/>
      <c r="B171" s="68" t="s">
        <v>165</v>
      </c>
      <c r="C171" s="69"/>
      <c r="D171" s="69"/>
      <c r="E171" s="68" t="s">
        <v>166</v>
      </c>
      <c r="F171" s="36" t="s">
        <v>7</v>
      </c>
      <c r="G171" s="49" t="str">
        <f>IF(H171&gt;0,"ok","◄")</f>
        <v>◄</v>
      </c>
      <c r="H171" s="50"/>
      <c r="I171" s="49" t="str">
        <f>IF(AND(J171="",K171&gt;0),"?",IF(J171="","◄",IF(K171&gt;=1,"►","")))</f>
        <v>◄</v>
      </c>
      <c r="J171" s="56"/>
      <c r="K171" s="57"/>
      <c r="L171" s="1"/>
      <c r="M171" s="77"/>
      <c r="N171" s="65"/>
    </row>
    <row r="172" spans="1:14" s="66" customFormat="1" ht="30.6" customHeight="1" x14ac:dyDescent="0.3">
      <c r="A172" s="94" t="s">
        <v>180</v>
      </c>
      <c r="B172" s="95"/>
      <c r="C172" s="95"/>
      <c r="D172" s="95"/>
      <c r="E172" s="95"/>
      <c r="F172" s="63"/>
      <c r="G172" s="45"/>
      <c r="H172" s="87" t="str">
        <f>RIGHT(E171,13)</f>
        <v xml:space="preserve"> Nr. 3 /2023 </v>
      </c>
      <c r="I172" s="45"/>
      <c r="J172" s="63"/>
      <c r="K172" s="63"/>
      <c r="L172" s="19">
        <v>45164</v>
      </c>
      <c r="M172" s="76">
        <f>M170</f>
        <v>45166</v>
      </c>
      <c r="N172" s="65"/>
    </row>
    <row r="173" spans="1:14" s="66" customFormat="1" ht="15" customHeight="1" x14ac:dyDescent="0.3">
      <c r="A173" s="67"/>
      <c r="B173" s="68" t="s">
        <v>167</v>
      </c>
      <c r="C173" s="69"/>
      <c r="D173" s="69"/>
      <c r="E173" s="68" t="s">
        <v>166</v>
      </c>
      <c r="F173" s="36" t="s">
        <v>7</v>
      </c>
      <c r="G173" s="45"/>
      <c r="H173" s="51"/>
      <c r="I173" s="45"/>
      <c r="J173" s="16" t="s">
        <v>84</v>
      </c>
      <c r="K173" s="9"/>
      <c r="L173" s="10"/>
      <c r="M173" s="78"/>
      <c r="N173" s="65"/>
    </row>
    <row r="174" spans="1:14" s="66" customFormat="1" ht="15" customHeight="1" x14ac:dyDescent="0.3">
      <c r="A174" s="60" t="s">
        <v>168</v>
      </c>
      <c r="B174" s="61"/>
      <c r="C174" s="62"/>
      <c r="D174" s="62"/>
      <c r="E174" s="62"/>
      <c r="F174" s="63"/>
      <c r="G174" s="45"/>
      <c r="H174" s="51"/>
      <c r="I174" s="45"/>
      <c r="J174" s="63"/>
      <c r="K174" s="63"/>
      <c r="L174" s="19">
        <v>45164</v>
      </c>
      <c r="M174" s="76">
        <f>M172</f>
        <v>45166</v>
      </c>
      <c r="N174" s="6"/>
    </row>
    <row r="175" spans="1:14" s="66" customFormat="1" ht="15" customHeight="1" x14ac:dyDescent="0.3">
      <c r="A175" s="67"/>
      <c r="B175" s="68" t="s">
        <v>169</v>
      </c>
      <c r="C175" s="69"/>
      <c r="D175" s="69"/>
      <c r="E175" s="68" t="s">
        <v>166</v>
      </c>
      <c r="F175" s="36" t="s">
        <v>7</v>
      </c>
      <c r="G175" s="45"/>
      <c r="H175" s="51"/>
      <c r="I175" s="45"/>
      <c r="J175" s="16" t="s">
        <v>84</v>
      </c>
      <c r="K175" s="9"/>
      <c r="L175" s="10"/>
      <c r="M175" s="78"/>
      <c r="N175" s="65"/>
    </row>
    <row r="176" spans="1:14" s="66" customFormat="1" ht="15" customHeight="1" x14ac:dyDescent="0.3">
      <c r="A176" s="60" t="s">
        <v>170</v>
      </c>
      <c r="B176" s="61"/>
      <c r="C176" s="62"/>
      <c r="D176" s="62"/>
      <c r="E176" s="62"/>
      <c r="F176" s="63"/>
      <c r="G176" s="45"/>
      <c r="H176" s="51"/>
      <c r="I176" s="45"/>
      <c r="J176" s="63"/>
      <c r="K176" s="63"/>
      <c r="L176" s="19">
        <v>45164</v>
      </c>
      <c r="M176" s="76">
        <f>M174</f>
        <v>45166</v>
      </c>
      <c r="N176" s="6"/>
    </row>
    <row r="177" spans="1:14" s="66" customFormat="1" ht="15" customHeight="1" thickBot="1" x14ac:dyDescent="0.35">
      <c r="A177" s="67"/>
      <c r="B177" s="68" t="s">
        <v>171</v>
      </c>
      <c r="C177" s="69"/>
      <c r="D177" s="69"/>
      <c r="E177" s="68" t="s">
        <v>166</v>
      </c>
      <c r="F177" s="36" t="s">
        <v>7</v>
      </c>
      <c r="G177" s="45"/>
      <c r="H177" s="51"/>
      <c r="I177" s="45"/>
      <c r="J177" s="16" t="s">
        <v>84</v>
      </c>
      <c r="K177" s="9"/>
      <c r="L177" s="10"/>
      <c r="M177" s="78"/>
      <c r="N177" s="65"/>
    </row>
    <row r="178" spans="1:14" s="66" customFormat="1" ht="15" customHeight="1" thickBot="1" x14ac:dyDescent="0.35">
      <c r="A178" s="60" t="s">
        <v>172</v>
      </c>
      <c r="B178" s="61"/>
      <c r="C178" s="62"/>
      <c r="D178" s="62"/>
      <c r="E178" s="62"/>
      <c r="F178" s="63"/>
      <c r="G178" s="46" t="str">
        <f>IF(H178="◄","◄",IF(H178="ok","►",""))</f>
        <v>◄</v>
      </c>
      <c r="H178" s="47" t="str">
        <f>IF(H179&gt;0,"OK","◄")</f>
        <v>◄</v>
      </c>
      <c r="I178" s="48" t="str">
        <f>IF(AND(J178="◄",K178="►"),"◄?►",IF(J178="◄","◄",IF(K178="►","►","")))</f>
        <v>◄</v>
      </c>
      <c r="J178" s="54" t="str">
        <f>IF(J179&gt;0,"","◄")</f>
        <v>◄</v>
      </c>
      <c r="K178" s="55" t="str">
        <f>IF(K179&gt;0,"►","")</f>
        <v/>
      </c>
      <c r="L178" s="19">
        <v>45220</v>
      </c>
      <c r="M178" s="76">
        <v>45222</v>
      </c>
      <c r="N178" s="65"/>
    </row>
    <row r="179" spans="1:14" s="66" customFormat="1" ht="15" customHeight="1" x14ac:dyDescent="0.3">
      <c r="A179" s="67"/>
      <c r="B179" s="68" t="s">
        <v>173</v>
      </c>
      <c r="C179" s="69"/>
      <c r="D179" s="69"/>
      <c r="E179" s="68" t="s">
        <v>174</v>
      </c>
      <c r="F179" s="36" t="s">
        <v>7</v>
      </c>
      <c r="G179" s="49" t="str">
        <f>IF(H179&gt;0,"ok","◄")</f>
        <v>◄</v>
      </c>
      <c r="H179" s="50"/>
      <c r="I179" s="49" t="str">
        <f>IF(AND(J179="",K179&gt;0),"?",IF(J179="","◄",IF(K179&gt;=1,"►","")))</f>
        <v>◄</v>
      </c>
      <c r="J179" s="56"/>
      <c r="K179" s="57"/>
      <c r="L179" s="1"/>
      <c r="M179" s="77"/>
      <c r="N179" s="65"/>
    </row>
    <row r="180" spans="1:14" s="66" customFormat="1" ht="15" customHeight="1" x14ac:dyDescent="0.3">
      <c r="A180" s="60" t="s">
        <v>175</v>
      </c>
      <c r="B180" s="61"/>
      <c r="C180" s="62"/>
      <c r="D180" s="62"/>
      <c r="E180" s="62"/>
      <c r="F180" s="63"/>
      <c r="G180" s="45"/>
      <c r="H180" s="87" t="str">
        <f>RIGHT(E179,13)</f>
        <v xml:space="preserve"> Nr. 4 /2023 </v>
      </c>
      <c r="I180" s="45"/>
      <c r="J180" s="63"/>
      <c r="K180" s="63"/>
      <c r="L180" s="19">
        <v>45220</v>
      </c>
      <c r="M180" s="76">
        <f>M178</f>
        <v>45222</v>
      </c>
      <c r="N180" s="65"/>
    </row>
    <row r="181" spans="1:14" s="66" customFormat="1" ht="15" customHeight="1" x14ac:dyDescent="0.3">
      <c r="A181" s="67"/>
      <c r="B181" s="68" t="s">
        <v>176</v>
      </c>
      <c r="C181" s="69"/>
      <c r="D181" s="69"/>
      <c r="E181" s="68" t="s">
        <v>174</v>
      </c>
      <c r="F181" s="36" t="s">
        <v>7</v>
      </c>
      <c r="G181" s="45"/>
      <c r="H181" s="51"/>
      <c r="I181" s="45"/>
      <c r="J181" s="16" t="s">
        <v>84</v>
      </c>
      <c r="K181" s="9"/>
      <c r="L181" s="10"/>
      <c r="M181" s="78"/>
      <c r="N181" s="65"/>
    </row>
    <row r="182" spans="1:14" s="66" customFormat="1" ht="15" customHeight="1" x14ac:dyDescent="0.3">
      <c r="A182" s="60" t="s">
        <v>177</v>
      </c>
      <c r="B182" s="61"/>
      <c r="C182" s="62"/>
      <c r="D182" s="62"/>
      <c r="E182" s="62"/>
      <c r="F182" s="63"/>
      <c r="G182" s="45"/>
      <c r="H182" s="51"/>
      <c r="I182" s="45"/>
      <c r="J182" s="63"/>
      <c r="K182" s="63"/>
      <c r="L182" s="19">
        <v>45220</v>
      </c>
      <c r="M182" s="76">
        <f>M180</f>
        <v>45222</v>
      </c>
      <c r="N182" s="6"/>
    </row>
    <row r="183" spans="1:14" s="66" customFormat="1" ht="15" customHeight="1" x14ac:dyDescent="0.3">
      <c r="A183" s="67"/>
      <c r="B183" s="68" t="s">
        <v>178</v>
      </c>
      <c r="C183" s="69"/>
      <c r="D183" s="69"/>
      <c r="E183" s="68" t="s">
        <v>174</v>
      </c>
      <c r="F183" s="36" t="s">
        <v>7</v>
      </c>
      <c r="G183" s="45"/>
      <c r="H183" s="51"/>
      <c r="I183" s="45"/>
      <c r="J183" s="16" t="s">
        <v>84</v>
      </c>
      <c r="K183" s="9"/>
      <c r="L183" s="10"/>
      <c r="M183" s="78"/>
      <c r="N183" s="65"/>
    </row>
    <row r="184" spans="1:14" s="66" customFormat="1" ht="28.8" customHeight="1" x14ac:dyDescent="0.3">
      <c r="A184" s="94" t="s">
        <v>206</v>
      </c>
      <c r="B184" s="95"/>
      <c r="C184" s="95"/>
      <c r="D184" s="95"/>
      <c r="E184" s="95"/>
      <c r="F184" s="63"/>
      <c r="G184" s="45"/>
      <c r="H184" s="51"/>
      <c r="I184" s="45"/>
      <c r="J184" s="63"/>
      <c r="K184" s="63"/>
      <c r="L184" s="19">
        <v>45220</v>
      </c>
      <c r="M184" s="76">
        <f>M182</f>
        <v>45222</v>
      </c>
      <c r="N184" s="6"/>
    </row>
    <row r="185" spans="1:14" s="66" customFormat="1" ht="15" customHeight="1" thickBot="1" x14ac:dyDescent="0.35">
      <c r="A185" s="67"/>
      <c r="B185" s="68" t="s">
        <v>207</v>
      </c>
      <c r="C185" s="69"/>
      <c r="D185" s="69"/>
      <c r="E185" s="68" t="s">
        <v>174</v>
      </c>
      <c r="F185" s="36" t="s">
        <v>7</v>
      </c>
      <c r="G185" s="45"/>
      <c r="H185" s="51"/>
      <c r="I185" s="45"/>
      <c r="J185" s="16" t="s">
        <v>84</v>
      </c>
      <c r="K185" s="9"/>
      <c r="L185" s="10"/>
      <c r="M185" s="78"/>
      <c r="N185" s="65"/>
    </row>
    <row r="186" spans="1:14" ht="16.2" thickBot="1" x14ac:dyDescent="0.35">
      <c r="A186" s="60" t="s">
        <v>183</v>
      </c>
      <c r="B186" s="61"/>
      <c r="C186" s="62"/>
      <c r="D186" s="62"/>
      <c r="E186" s="62"/>
      <c r="F186" s="63"/>
      <c r="G186" s="46" t="str">
        <f>IF(H186="◄","◄",IF(H186="ok","►",""))</f>
        <v>◄</v>
      </c>
      <c r="H186" s="47" t="str">
        <f>IF(H187&gt;0,"OK","◄")</f>
        <v>◄</v>
      </c>
      <c r="I186" s="48" t="str">
        <f>IF(AND(J186="◄",K186="►"),"◄?►",IF(J186="◄","◄",IF(K186="►","►","")))</f>
        <v>◄</v>
      </c>
      <c r="J186" s="54" t="str">
        <f>IF(J187&gt;0,"","◄")</f>
        <v>◄</v>
      </c>
      <c r="K186" s="55" t="str">
        <f>IF(K187&gt;0,"►","")</f>
        <v/>
      </c>
      <c r="L186" s="19">
        <v>45311</v>
      </c>
      <c r="M186" s="76">
        <v>45313</v>
      </c>
      <c r="N186" s="65"/>
    </row>
    <row r="187" spans="1:14" x14ac:dyDescent="0.3">
      <c r="A187" s="67"/>
      <c r="B187" s="68" t="s">
        <v>184</v>
      </c>
      <c r="C187" s="69"/>
      <c r="D187" s="69"/>
      <c r="E187" s="68" t="s">
        <v>185</v>
      </c>
      <c r="F187" s="36" t="s">
        <v>7</v>
      </c>
      <c r="G187" s="49" t="str">
        <f>IF(H187&gt;0,"ok","◄")</f>
        <v>◄</v>
      </c>
      <c r="H187" s="50"/>
      <c r="I187" s="49" t="str">
        <f>IF(AND(J187="",K187&gt;0),"?",IF(J187="","◄",IF(K187&gt;=1,"►","")))</f>
        <v>◄</v>
      </c>
      <c r="J187" s="56"/>
      <c r="K187" s="57"/>
      <c r="L187" s="1"/>
      <c r="M187" s="77"/>
      <c r="N187" s="65"/>
    </row>
    <row r="188" spans="1:14" ht="15.6" x14ac:dyDescent="0.3">
      <c r="A188" s="60" t="s">
        <v>186</v>
      </c>
      <c r="B188" s="61"/>
      <c r="C188" s="62"/>
      <c r="D188" s="62"/>
      <c r="E188" s="62"/>
      <c r="F188" s="63"/>
      <c r="G188" s="45"/>
      <c r="H188" s="87" t="str">
        <f>RIGHT(E187,13)</f>
        <v xml:space="preserve"> Nr. 1 /2024 </v>
      </c>
      <c r="I188" s="45"/>
      <c r="J188" s="63"/>
      <c r="K188" s="63"/>
      <c r="L188" s="19">
        <v>45311</v>
      </c>
      <c r="M188" s="76">
        <v>45313</v>
      </c>
      <c r="N188" s="65"/>
    </row>
    <row r="189" spans="1:14" x14ac:dyDescent="0.3">
      <c r="A189" s="67"/>
      <c r="B189" s="68" t="s">
        <v>187</v>
      </c>
      <c r="C189" s="69"/>
      <c r="D189" s="69"/>
      <c r="E189" s="68" t="s">
        <v>185</v>
      </c>
      <c r="F189" s="36" t="s">
        <v>7</v>
      </c>
      <c r="G189" s="45"/>
      <c r="H189" s="51"/>
      <c r="I189" s="45"/>
      <c r="J189" s="16" t="s">
        <v>84</v>
      </c>
      <c r="K189" s="9"/>
      <c r="L189" s="10"/>
      <c r="M189" s="78"/>
      <c r="N189" s="65"/>
    </row>
    <row r="190" spans="1:14" ht="15.6" x14ac:dyDescent="0.3">
      <c r="A190" s="60" t="s">
        <v>188</v>
      </c>
      <c r="B190" s="61"/>
      <c r="C190" s="62"/>
      <c r="D190" s="62"/>
      <c r="E190" s="62"/>
      <c r="F190" s="63"/>
      <c r="G190" s="45"/>
      <c r="H190" s="51"/>
      <c r="I190" s="45"/>
      <c r="J190" s="63"/>
      <c r="K190" s="63"/>
      <c r="L190" s="19">
        <v>45311</v>
      </c>
      <c r="M190" s="76">
        <v>45313</v>
      </c>
      <c r="N190" s="6"/>
    </row>
    <row r="191" spans="1:14" x14ac:dyDescent="0.3">
      <c r="A191" s="67"/>
      <c r="B191" s="68" t="s">
        <v>189</v>
      </c>
      <c r="C191" s="69"/>
      <c r="D191" s="69"/>
      <c r="E191" s="68" t="s">
        <v>185</v>
      </c>
      <c r="F191" s="36" t="s">
        <v>7</v>
      </c>
      <c r="G191" s="45"/>
      <c r="H191" s="51"/>
      <c r="I191" s="45"/>
      <c r="J191" s="16" t="s">
        <v>84</v>
      </c>
      <c r="K191" s="9"/>
      <c r="L191" s="10"/>
      <c r="M191" s="78"/>
      <c r="N191" s="65"/>
    </row>
    <row r="192" spans="1:14" ht="15.6" x14ac:dyDescent="0.3">
      <c r="A192" s="60" t="s">
        <v>190</v>
      </c>
      <c r="B192" s="61"/>
      <c r="C192" s="62"/>
      <c r="D192" s="62"/>
      <c r="E192" s="62"/>
      <c r="F192" s="63"/>
      <c r="G192" s="45"/>
      <c r="H192" s="51"/>
      <c r="I192" s="45"/>
      <c r="J192" s="63"/>
      <c r="K192" s="63"/>
      <c r="L192" s="19">
        <v>45311</v>
      </c>
      <c r="M192" s="76">
        <v>45313</v>
      </c>
      <c r="N192" s="6"/>
    </row>
    <row r="193" spans="1:15" ht="15" thickBot="1" x14ac:dyDescent="0.35">
      <c r="A193" s="67"/>
      <c r="B193" s="68" t="s">
        <v>191</v>
      </c>
      <c r="C193" s="69"/>
      <c r="D193" s="69"/>
      <c r="E193" s="68" t="s">
        <v>185</v>
      </c>
      <c r="F193" s="36" t="s">
        <v>7</v>
      </c>
      <c r="G193" s="45"/>
      <c r="H193" s="51"/>
      <c r="I193" s="45"/>
      <c r="J193" s="16" t="s">
        <v>84</v>
      </c>
      <c r="K193" s="9"/>
      <c r="L193" s="10"/>
      <c r="M193" s="78"/>
      <c r="N193" s="65"/>
    </row>
    <row r="194" spans="1:15" ht="16.2" thickBot="1" x14ac:dyDescent="0.35">
      <c r="A194" s="60" t="s">
        <v>192</v>
      </c>
      <c r="B194" s="61"/>
      <c r="C194" s="62"/>
      <c r="D194" s="62"/>
      <c r="E194" s="62"/>
      <c r="F194" s="63"/>
      <c r="G194" s="45"/>
      <c r="H194" s="51"/>
      <c r="I194" s="45"/>
      <c r="J194" s="54" t="s">
        <v>133</v>
      </c>
      <c r="K194" s="55" t="s">
        <v>133</v>
      </c>
      <c r="L194" s="19" t="s">
        <v>193</v>
      </c>
      <c r="M194" s="76">
        <v>45384</v>
      </c>
      <c r="N194" s="6"/>
    </row>
    <row r="195" spans="1:15" x14ac:dyDescent="0.3">
      <c r="A195" s="67"/>
      <c r="B195" s="68" t="s">
        <v>191</v>
      </c>
      <c r="C195" s="69"/>
      <c r="D195" s="69"/>
      <c r="E195" s="68" t="s">
        <v>185</v>
      </c>
      <c r="F195" s="36" t="s">
        <v>7</v>
      </c>
      <c r="G195" s="45"/>
      <c r="H195" s="51"/>
      <c r="I195" s="45"/>
      <c r="J195" s="16" t="s">
        <v>84</v>
      </c>
      <c r="K195" s="9"/>
      <c r="L195" s="10"/>
      <c r="M195" s="78"/>
      <c r="N195" s="65"/>
    </row>
    <row r="196" spans="1:15" ht="15.6" x14ac:dyDescent="0.3">
      <c r="A196" s="60" t="s">
        <v>194</v>
      </c>
      <c r="B196" s="61"/>
      <c r="C196" s="62"/>
      <c r="D196" s="62"/>
      <c r="E196" s="62"/>
      <c r="F196" s="63"/>
      <c r="G196" s="45"/>
      <c r="H196" s="51"/>
      <c r="I196" s="45"/>
      <c r="J196" s="63"/>
      <c r="K196" s="63"/>
      <c r="L196" s="19" t="s">
        <v>193</v>
      </c>
      <c r="M196" s="76">
        <v>45384</v>
      </c>
      <c r="N196" s="6"/>
    </row>
    <row r="197" spans="1:15" x14ac:dyDescent="0.3">
      <c r="A197" s="67"/>
      <c r="B197" s="68" t="s">
        <v>195</v>
      </c>
      <c r="C197" s="69"/>
      <c r="D197" s="69"/>
      <c r="E197" s="68" t="s">
        <v>185</v>
      </c>
      <c r="F197" s="36" t="s">
        <v>7</v>
      </c>
      <c r="G197" s="45"/>
      <c r="H197" s="51"/>
      <c r="I197" s="45"/>
      <c r="J197" s="16" t="s">
        <v>84</v>
      </c>
      <c r="K197" s="9"/>
      <c r="L197" s="10"/>
      <c r="M197" s="78"/>
      <c r="N197" s="65"/>
    </row>
    <row r="198" spans="1:15" ht="15.6" x14ac:dyDescent="0.3">
      <c r="A198" s="60" t="s">
        <v>196</v>
      </c>
      <c r="B198" s="61"/>
      <c r="C198" s="62"/>
      <c r="D198" s="62"/>
      <c r="E198" s="62"/>
      <c r="F198" s="63"/>
      <c r="G198" s="45"/>
      <c r="H198" s="51"/>
      <c r="I198" s="45"/>
      <c r="J198" s="63"/>
      <c r="K198" s="63"/>
      <c r="L198" s="19" t="s">
        <v>193</v>
      </c>
      <c r="M198" s="76">
        <v>45384</v>
      </c>
      <c r="N198" s="6"/>
    </row>
    <row r="199" spans="1:15" x14ac:dyDescent="0.3">
      <c r="A199" s="67"/>
      <c r="B199" s="68" t="s">
        <v>195</v>
      </c>
      <c r="C199" s="69"/>
      <c r="D199" s="69"/>
      <c r="E199" s="68" t="s">
        <v>185</v>
      </c>
      <c r="F199" s="36" t="s">
        <v>7</v>
      </c>
      <c r="G199" s="45"/>
      <c r="H199" s="51"/>
      <c r="I199" s="45"/>
      <c r="J199" s="16" t="s">
        <v>84</v>
      </c>
      <c r="K199" s="9"/>
      <c r="L199" s="10"/>
      <c r="M199" s="78"/>
      <c r="N199" s="65"/>
    </row>
    <row r="200" spans="1:15" ht="15.6" x14ac:dyDescent="0.3">
      <c r="A200" s="60" t="s">
        <v>197</v>
      </c>
      <c r="B200" s="61"/>
      <c r="C200" s="62"/>
      <c r="D200" s="62"/>
      <c r="E200" s="62"/>
      <c r="F200" s="63"/>
      <c r="G200" s="45"/>
      <c r="H200" s="51"/>
      <c r="I200" s="45"/>
      <c r="J200" s="63"/>
      <c r="K200" s="63"/>
      <c r="L200" s="19" t="s">
        <v>210</v>
      </c>
      <c r="M200" s="76">
        <v>45384</v>
      </c>
      <c r="N200" s="6"/>
    </row>
    <row r="201" spans="1:15" ht="15" thickBot="1" x14ac:dyDescent="0.35">
      <c r="A201" s="67"/>
      <c r="B201" s="68" t="s">
        <v>198</v>
      </c>
      <c r="C201" s="69"/>
      <c r="D201" s="69"/>
      <c r="E201" s="68" t="s">
        <v>185</v>
      </c>
      <c r="F201" s="36" t="s">
        <v>7</v>
      </c>
      <c r="G201" s="45"/>
      <c r="H201" s="51"/>
      <c r="I201" s="45"/>
      <c r="J201" s="16" t="s">
        <v>84</v>
      </c>
      <c r="K201" s="9"/>
      <c r="L201" s="10"/>
      <c r="M201" s="78"/>
      <c r="N201" s="65"/>
    </row>
    <row r="202" spans="1:15" s="83" customFormat="1" ht="15" customHeight="1" thickBot="1" x14ac:dyDescent="0.35">
      <c r="A202" s="60" t="s">
        <v>236</v>
      </c>
      <c r="B202" s="61"/>
      <c r="C202" s="62"/>
      <c r="D202" s="62"/>
      <c r="E202" s="62"/>
      <c r="F202" s="63"/>
      <c r="G202" s="46" t="str">
        <f>IF(H202="◄","◄",IF(H202="ok","►",""))</f>
        <v>◄</v>
      </c>
      <c r="H202" s="47" t="str">
        <f>IF(H203&gt;0,"OK","◄")</f>
        <v>◄</v>
      </c>
      <c r="I202" s="48" t="str">
        <f>IF(AND(J202="◄",K202="►"),"◄?►",IF(J202="◄","◄",IF(K202="►","►","")))</f>
        <v>◄</v>
      </c>
      <c r="J202" s="54" t="str">
        <f>IF(J203&gt;0,"","◄")</f>
        <v>◄</v>
      </c>
      <c r="K202" s="55" t="str">
        <f>IF(K203&gt;0,"►","")</f>
        <v/>
      </c>
      <c r="L202" s="19" t="s">
        <v>237</v>
      </c>
      <c r="M202" s="19">
        <v>45453</v>
      </c>
      <c r="N202" s="82"/>
    </row>
    <row r="203" spans="1:15" s="83" customFormat="1" ht="15" customHeight="1" x14ac:dyDescent="0.3">
      <c r="A203" s="67"/>
      <c r="B203" s="68" t="s">
        <v>238</v>
      </c>
      <c r="C203" s="69"/>
      <c r="D203" s="69"/>
      <c r="E203" s="68" t="s">
        <v>239</v>
      </c>
      <c r="F203" s="36" t="s">
        <v>7</v>
      </c>
      <c r="G203" s="49" t="str">
        <f>IF(H203&gt;0,"ok","◄")</f>
        <v>◄</v>
      </c>
      <c r="H203" s="50"/>
      <c r="I203" s="49" t="str">
        <f>IF(AND(J203="",K203&gt;0),"?",IF(J203="","◄",IF(K203&gt;=1,"►","")))</f>
        <v>◄</v>
      </c>
      <c r="J203" s="56"/>
      <c r="K203" s="57"/>
      <c r="L203" s="1"/>
      <c r="M203" s="77"/>
      <c r="N203" s="6"/>
      <c r="O203"/>
    </row>
    <row r="204" spans="1:15" s="83" customFormat="1" ht="26.4" customHeight="1" x14ac:dyDescent="0.3">
      <c r="A204" s="94" t="s">
        <v>246</v>
      </c>
      <c r="B204" s="95"/>
      <c r="C204" s="95"/>
      <c r="D204" s="95"/>
      <c r="E204" s="95"/>
      <c r="F204" s="63"/>
      <c r="G204" s="45"/>
      <c r="H204" s="87" t="str">
        <f>RIGHT(E203,13)</f>
        <v xml:space="preserve"> Nr. 2 / 2024</v>
      </c>
      <c r="I204" s="45"/>
      <c r="J204" s="63"/>
      <c r="K204" s="63"/>
      <c r="L204" s="19" t="str">
        <f>L202</f>
        <v>7-8/06/2024</v>
      </c>
      <c r="M204" s="64">
        <f>M202</f>
        <v>45453</v>
      </c>
      <c r="N204" s="82"/>
    </row>
    <row r="205" spans="1:15" s="83" customFormat="1" ht="15" customHeight="1" x14ac:dyDescent="0.3">
      <c r="A205" s="67"/>
      <c r="B205" s="68" t="s">
        <v>240</v>
      </c>
      <c r="C205" s="69"/>
      <c r="D205" s="69"/>
      <c r="E205" s="68" t="s">
        <v>239</v>
      </c>
      <c r="F205" s="36" t="s">
        <v>7</v>
      </c>
      <c r="G205" s="45"/>
      <c r="H205" s="51"/>
      <c r="I205" s="45"/>
      <c r="J205" s="16" t="s">
        <v>84</v>
      </c>
      <c r="K205" s="9"/>
      <c r="L205" s="10"/>
      <c r="M205" s="78"/>
      <c r="N205" s="6"/>
      <c r="O205"/>
    </row>
    <row r="206" spans="1:15" s="83" customFormat="1" ht="15" customHeight="1" x14ac:dyDescent="0.3">
      <c r="A206" s="60" t="s">
        <v>241</v>
      </c>
      <c r="B206" s="61"/>
      <c r="C206" s="62"/>
      <c r="D206" s="62"/>
      <c r="E206" s="62"/>
      <c r="F206" s="63"/>
      <c r="G206" s="45"/>
      <c r="H206" s="51"/>
      <c r="I206" s="45"/>
      <c r="J206" s="63"/>
      <c r="K206" s="63"/>
      <c r="L206" s="19" t="str">
        <f>L204</f>
        <v>7-8/06/2024</v>
      </c>
      <c r="M206" s="64">
        <f>M204</f>
        <v>45453</v>
      </c>
      <c r="N206" s="82"/>
    </row>
    <row r="207" spans="1:15" s="83" customFormat="1" ht="15" customHeight="1" x14ac:dyDescent="0.3">
      <c r="A207" s="67"/>
      <c r="B207" s="68" t="s">
        <v>242</v>
      </c>
      <c r="C207" s="69"/>
      <c r="D207" s="69"/>
      <c r="E207" s="68" t="s">
        <v>239</v>
      </c>
      <c r="F207" s="36" t="s">
        <v>7</v>
      </c>
      <c r="G207" s="45"/>
      <c r="H207" s="51"/>
      <c r="I207" s="45"/>
      <c r="J207" s="16" t="s">
        <v>84</v>
      </c>
      <c r="K207" s="9"/>
      <c r="L207" s="10"/>
      <c r="M207" s="78"/>
      <c r="N207" s="6"/>
      <c r="O207"/>
    </row>
    <row r="208" spans="1:15" s="83" customFormat="1" ht="15" customHeight="1" x14ac:dyDescent="0.3">
      <c r="A208" s="60" t="s">
        <v>243</v>
      </c>
      <c r="B208" s="61"/>
      <c r="C208" s="62"/>
      <c r="D208" s="62"/>
      <c r="E208" s="62"/>
      <c r="F208" s="63"/>
      <c r="G208" s="45"/>
      <c r="H208" s="51"/>
      <c r="I208" s="45"/>
      <c r="J208" s="63"/>
      <c r="K208" s="63"/>
      <c r="L208" s="19" t="str">
        <f>L206</f>
        <v>7-8/06/2024</v>
      </c>
      <c r="M208" s="64">
        <f>M206</f>
        <v>45453</v>
      </c>
      <c r="N208" s="82"/>
    </row>
    <row r="209" spans="1:15" s="83" customFormat="1" ht="15" customHeight="1" x14ac:dyDescent="0.3">
      <c r="A209" s="67"/>
      <c r="B209" s="68" t="s">
        <v>244</v>
      </c>
      <c r="C209" s="69"/>
      <c r="D209" s="69"/>
      <c r="E209" s="68" t="s">
        <v>239</v>
      </c>
      <c r="F209" s="36" t="s">
        <v>7</v>
      </c>
      <c r="G209" s="45"/>
      <c r="H209" s="51"/>
      <c r="I209" s="45"/>
      <c r="J209" s="16" t="s">
        <v>84</v>
      </c>
      <c r="K209" s="9"/>
      <c r="L209" s="10"/>
      <c r="M209" s="78"/>
      <c r="N209" s="6"/>
      <c r="O209"/>
    </row>
    <row r="210" spans="1:15" s="83" customFormat="1" ht="28.8" customHeight="1" x14ac:dyDescent="0.3">
      <c r="A210" s="94" t="s">
        <v>235</v>
      </c>
      <c r="B210" s="95"/>
      <c r="C210" s="95"/>
      <c r="D210" s="95"/>
      <c r="E210" s="95"/>
      <c r="F210" s="63"/>
      <c r="G210" s="45"/>
      <c r="H210" s="51"/>
      <c r="I210" s="45"/>
      <c r="J210" s="63"/>
      <c r="K210" s="63"/>
      <c r="L210" s="64" t="str">
        <f>L208</f>
        <v>7-8/06/2024</v>
      </c>
      <c r="M210" s="64">
        <f>M208</f>
        <v>45453</v>
      </c>
      <c r="N210" s="82"/>
    </row>
    <row r="211" spans="1:15" s="83" customFormat="1" ht="15" customHeight="1" thickBot="1" x14ac:dyDescent="0.35">
      <c r="A211" s="67"/>
      <c r="B211" s="68" t="s">
        <v>245</v>
      </c>
      <c r="C211" s="69"/>
      <c r="D211" s="69"/>
      <c r="E211" s="68" t="s">
        <v>239</v>
      </c>
      <c r="F211" s="36" t="s">
        <v>7</v>
      </c>
      <c r="G211" s="45"/>
      <c r="H211" s="51"/>
      <c r="I211" s="45"/>
      <c r="J211" s="16" t="s">
        <v>84</v>
      </c>
      <c r="K211" s="9"/>
      <c r="L211" s="10"/>
      <c r="M211" s="88"/>
      <c r="N211" s="6"/>
      <c r="O211"/>
    </row>
    <row r="212" spans="1:15" s="83" customFormat="1" ht="15" customHeight="1" thickBot="1" x14ac:dyDescent="0.35">
      <c r="A212" s="60" t="s">
        <v>253</v>
      </c>
      <c r="B212" s="61"/>
      <c r="C212" s="62"/>
      <c r="D212" s="62"/>
      <c r="E212" s="62"/>
      <c r="F212" s="63"/>
      <c r="G212" s="89" t="s">
        <v>254</v>
      </c>
      <c r="H212" s="90" t="s">
        <v>254</v>
      </c>
      <c r="I212" s="82" t="s">
        <v>254</v>
      </c>
      <c r="J212" s="54" t="s">
        <v>254</v>
      </c>
      <c r="K212" s="55" t="s">
        <v>133</v>
      </c>
      <c r="L212" s="64">
        <v>45528</v>
      </c>
      <c r="M212" s="64">
        <v>45530</v>
      </c>
      <c r="N212" s="82"/>
    </row>
    <row r="213" spans="1:15" s="83" customFormat="1" ht="15" customHeight="1" x14ac:dyDescent="0.3">
      <c r="A213" s="67"/>
      <c r="B213" s="68" t="s">
        <v>255</v>
      </c>
      <c r="C213" s="69"/>
      <c r="D213" s="69"/>
      <c r="E213" s="68" t="s">
        <v>256</v>
      </c>
      <c r="F213" s="36" t="s">
        <v>7</v>
      </c>
      <c r="G213" s="49" t="s">
        <v>254</v>
      </c>
      <c r="H213" s="50"/>
      <c r="I213" s="49" t="s">
        <v>254</v>
      </c>
      <c r="J213" s="56"/>
      <c r="K213" s="57"/>
      <c r="L213" s="1"/>
      <c r="M213" s="77"/>
      <c r="N213" s="6"/>
      <c r="O213"/>
    </row>
    <row r="214" spans="1:15" s="83" customFormat="1" ht="15" customHeight="1" x14ac:dyDescent="0.3">
      <c r="A214" s="60" t="s">
        <v>257</v>
      </c>
      <c r="B214" s="61"/>
      <c r="C214" s="62"/>
      <c r="D214" s="62"/>
      <c r="E214" s="62"/>
      <c r="F214" s="63"/>
      <c r="G214" s="45"/>
      <c r="H214" s="87" t="s">
        <v>263</v>
      </c>
      <c r="I214" s="45"/>
      <c r="J214" s="63"/>
      <c r="K214" s="63"/>
      <c r="L214" s="64">
        <v>45528</v>
      </c>
      <c r="M214" s="64">
        <v>45530</v>
      </c>
      <c r="N214" s="82"/>
    </row>
    <row r="215" spans="1:15" s="83" customFormat="1" ht="15" customHeight="1" x14ac:dyDescent="0.3">
      <c r="A215" s="67"/>
      <c r="B215" s="68" t="s">
        <v>258</v>
      </c>
      <c r="C215" s="69"/>
      <c r="D215" s="69"/>
      <c r="E215" s="68" t="s">
        <v>256</v>
      </c>
      <c r="F215" s="36" t="s">
        <v>7</v>
      </c>
      <c r="G215" s="45"/>
      <c r="H215" s="51"/>
      <c r="I215" s="45"/>
      <c r="J215" s="16" t="s">
        <v>84</v>
      </c>
      <c r="K215" s="9"/>
      <c r="L215" s="10"/>
      <c r="M215" s="78"/>
      <c r="N215" s="6"/>
      <c r="O215"/>
    </row>
    <row r="216" spans="1:15" s="83" customFormat="1" ht="15" customHeight="1" x14ac:dyDescent="0.3">
      <c r="A216" s="60" t="s">
        <v>259</v>
      </c>
      <c r="B216" s="61"/>
      <c r="C216" s="62"/>
      <c r="D216" s="62"/>
      <c r="E216" s="62"/>
      <c r="F216" s="63"/>
      <c r="G216" s="45"/>
      <c r="H216" s="51"/>
      <c r="I216" s="45"/>
      <c r="J216" s="63"/>
      <c r="K216" s="63"/>
      <c r="L216" s="64">
        <v>45528</v>
      </c>
      <c r="M216" s="64">
        <v>45530</v>
      </c>
      <c r="N216" s="82"/>
    </row>
    <row r="217" spans="1:15" s="83" customFormat="1" ht="15" customHeight="1" x14ac:dyDescent="0.3">
      <c r="A217" s="67"/>
      <c r="B217" s="68" t="s">
        <v>260</v>
      </c>
      <c r="C217" s="69"/>
      <c r="D217" s="69"/>
      <c r="E217" s="68" t="s">
        <v>256</v>
      </c>
      <c r="F217" s="36" t="s">
        <v>7</v>
      </c>
      <c r="G217" s="45"/>
      <c r="H217" s="51"/>
      <c r="I217" s="45"/>
      <c r="J217" s="16" t="s">
        <v>84</v>
      </c>
      <c r="K217" s="9"/>
      <c r="L217" s="10"/>
      <c r="M217" s="78"/>
      <c r="N217" s="6"/>
      <c r="O217"/>
    </row>
    <row r="218" spans="1:15" s="83" customFormat="1" ht="15" customHeight="1" x14ac:dyDescent="0.3">
      <c r="A218" s="60" t="s">
        <v>261</v>
      </c>
      <c r="B218" s="61"/>
      <c r="C218" s="62"/>
      <c r="D218" s="62"/>
      <c r="E218" s="62"/>
      <c r="F218" s="63"/>
      <c r="G218" s="45"/>
      <c r="H218" s="51"/>
      <c r="I218" s="45"/>
      <c r="J218" s="63"/>
      <c r="K218" s="63"/>
      <c r="L218" s="64">
        <v>45528</v>
      </c>
      <c r="M218" s="64">
        <v>45530</v>
      </c>
      <c r="N218" s="82"/>
    </row>
    <row r="219" spans="1:15" s="83" customFormat="1" ht="15" customHeight="1" thickBot="1" x14ac:dyDescent="0.35">
      <c r="A219" s="67"/>
      <c r="B219" s="68" t="s">
        <v>262</v>
      </c>
      <c r="C219" s="69"/>
      <c r="D219" s="69"/>
      <c r="E219" s="68" t="s">
        <v>256</v>
      </c>
      <c r="F219" s="36" t="s">
        <v>7</v>
      </c>
      <c r="G219" s="45"/>
      <c r="H219" s="51"/>
      <c r="I219" s="45"/>
      <c r="J219" s="16" t="s">
        <v>84</v>
      </c>
      <c r="K219" s="9"/>
      <c r="L219" s="10"/>
      <c r="M219" s="78"/>
      <c r="N219" s="6"/>
      <c r="O219"/>
    </row>
    <row r="220" spans="1:15" s="83" customFormat="1" ht="16.2" thickBot="1" x14ac:dyDescent="0.35">
      <c r="A220" s="60" t="s">
        <v>266</v>
      </c>
      <c r="B220" s="61"/>
      <c r="C220" s="62"/>
      <c r="D220" s="62"/>
      <c r="E220" s="62"/>
      <c r="F220" s="63"/>
      <c r="G220" s="89" t="str">
        <f>IF(H220="◄","◄",IF(H220="ok","►",""))</f>
        <v>◄</v>
      </c>
      <c r="H220" s="90" t="str">
        <f>IF(H221&gt;0,"OK","◄")</f>
        <v>◄</v>
      </c>
      <c r="I220" s="82" t="str">
        <f>IF(AND(J220="◄",K220="►"),"◄?►",IF(J220="◄","◄",IF(K220="►","►","")))</f>
        <v>◄</v>
      </c>
      <c r="J220" s="54" t="str">
        <f>IF(J221&gt;0,"","◄")</f>
        <v>◄</v>
      </c>
      <c r="K220" s="55" t="str">
        <f>IF(K221&gt;0,"►","")</f>
        <v/>
      </c>
      <c r="L220" s="64">
        <v>45584</v>
      </c>
      <c r="M220" s="64">
        <v>45530</v>
      </c>
      <c r="N220" s="82"/>
    </row>
    <row r="221" spans="1:15" s="83" customFormat="1" x14ac:dyDescent="0.3">
      <c r="A221" s="67"/>
      <c r="B221" s="68" t="s">
        <v>267</v>
      </c>
      <c r="C221" s="69"/>
      <c r="D221" s="69"/>
      <c r="E221" s="68" t="s">
        <v>268</v>
      </c>
      <c r="F221" s="36" t="s">
        <v>7</v>
      </c>
      <c r="G221" s="49" t="str">
        <f>IF(H221&gt;0,"ok","◄")</f>
        <v>◄</v>
      </c>
      <c r="H221" s="50"/>
      <c r="I221" s="49" t="str">
        <f>IF(AND(J221="",K221&gt;0),"?",IF(J221="","◄",IF(K221&gt;=1,"►","")))</f>
        <v>◄</v>
      </c>
      <c r="J221" s="56"/>
      <c r="K221" s="57"/>
      <c r="L221" s="1"/>
      <c r="M221" s="77"/>
      <c r="N221" s="6"/>
      <c r="O221"/>
    </row>
    <row r="222" spans="1:15" s="83" customFormat="1" ht="29.4" customHeight="1" x14ac:dyDescent="0.3">
      <c r="A222" s="94" t="s">
        <v>269</v>
      </c>
      <c r="B222" s="95"/>
      <c r="C222" s="95"/>
      <c r="D222" s="95"/>
      <c r="E222" s="95"/>
      <c r="F222" s="63"/>
      <c r="G222" s="45"/>
      <c r="H222" s="87" t="str">
        <f>RIGHT(E221,13)</f>
        <v xml:space="preserve"> Nr. 4 /2024 </v>
      </c>
      <c r="I222" s="45"/>
      <c r="J222" s="63"/>
      <c r="K222" s="63"/>
      <c r="L222" s="64">
        <v>45584</v>
      </c>
      <c r="M222" s="64">
        <v>45586</v>
      </c>
      <c r="N222" s="82"/>
    </row>
    <row r="223" spans="1:15" s="83" customFormat="1" x14ac:dyDescent="0.3">
      <c r="A223" s="67"/>
      <c r="B223" s="68" t="s">
        <v>270</v>
      </c>
      <c r="C223" s="69"/>
      <c r="D223" s="69"/>
      <c r="E223" s="68" t="s">
        <v>268</v>
      </c>
      <c r="F223" s="36" t="s">
        <v>7</v>
      </c>
      <c r="G223" s="45"/>
      <c r="H223" s="51"/>
      <c r="I223" s="45"/>
      <c r="J223" s="16" t="s">
        <v>84</v>
      </c>
      <c r="K223" s="9"/>
      <c r="L223" s="10"/>
      <c r="M223" s="78"/>
      <c r="N223" s="6"/>
      <c r="O223"/>
    </row>
    <row r="224" spans="1:15" s="83" customFormat="1" x14ac:dyDescent="0.3">
      <c r="A224" s="60" t="s">
        <v>271</v>
      </c>
      <c r="B224" s="61"/>
      <c r="C224" s="62"/>
      <c r="D224" s="62"/>
      <c r="E224" s="62"/>
      <c r="F224" s="63"/>
      <c r="G224" s="45"/>
      <c r="H224" s="51"/>
      <c r="I224" s="45"/>
      <c r="J224" s="63"/>
      <c r="K224" s="63"/>
      <c r="L224" s="64">
        <v>45584</v>
      </c>
      <c r="M224" s="64">
        <v>45586</v>
      </c>
      <c r="N224" s="82"/>
    </row>
    <row r="225" spans="1:15" s="83" customFormat="1" x14ac:dyDescent="0.3">
      <c r="A225" s="67"/>
      <c r="B225" s="68" t="s">
        <v>272</v>
      </c>
      <c r="C225" s="69"/>
      <c r="D225" s="69"/>
      <c r="E225" s="68" t="s">
        <v>268</v>
      </c>
      <c r="F225" s="36" t="s">
        <v>7</v>
      </c>
      <c r="G225" s="45"/>
      <c r="H225" s="51"/>
      <c r="I225" s="45"/>
      <c r="J225" s="16" t="s">
        <v>84</v>
      </c>
      <c r="K225" s="9"/>
      <c r="L225" s="10"/>
      <c r="M225" s="78"/>
      <c r="N225" s="6"/>
      <c r="O225"/>
    </row>
    <row r="226" spans="1:15" s="83" customFormat="1" ht="27" customHeight="1" x14ac:dyDescent="0.3">
      <c r="A226" s="94" t="s">
        <v>265</v>
      </c>
      <c r="B226" s="95"/>
      <c r="C226" s="95"/>
      <c r="D226" s="95"/>
      <c r="E226" s="95"/>
      <c r="F226" s="63"/>
      <c r="G226" s="45"/>
      <c r="H226" s="51"/>
      <c r="I226" s="45"/>
      <c r="J226" s="63"/>
      <c r="K226" s="63"/>
      <c r="L226" s="64">
        <v>45584</v>
      </c>
      <c r="M226" s="64">
        <v>45586</v>
      </c>
      <c r="N226" s="82"/>
    </row>
    <row r="227" spans="1:15" s="83" customFormat="1" x14ac:dyDescent="0.3">
      <c r="A227" s="67"/>
      <c r="B227" s="68" t="s">
        <v>273</v>
      </c>
      <c r="C227" s="69"/>
      <c r="D227" s="69"/>
      <c r="E227" s="68" t="s">
        <v>268</v>
      </c>
      <c r="F227" s="36" t="s">
        <v>7</v>
      </c>
      <c r="G227" s="45"/>
      <c r="H227" s="51"/>
      <c r="I227" s="45"/>
      <c r="J227" s="16" t="s">
        <v>84</v>
      </c>
      <c r="K227" s="9"/>
      <c r="L227" s="10"/>
      <c r="M227" s="78"/>
      <c r="N227" s="6"/>
      <c r="O227"/>
    </row>
  </sheetData>
  <sheetProtection sheet="1" autoFilter="0"/>
  <autoFilter ref="A1:N201" xr:uid="{00000000-0009-0000-0000-000000000000}"/>
  <mergeCells count="45">
    <mergeCell ref="A226:E226"/>
    <mergeCell ref="A222:E222"/>
    <mergeCell ref="A98:E98"/>
    <mergeCell ref="A100:E100"/>
    <mergeCell ref="A102:E102"/>
    <mergeCell ref="A104:E104"/>
    <mergeCell ref="A106:E106"/>
    <mergeCell ref="A204:E204"/>
    <mergeCell ref="A210:E210"/>
    <mergeCell ref="A166:E166"/>
    <mergeCell ref="A170:E170"/>
    <mergeCell ref="A172:E172"/>
    <mergeCell ref="A184:E184"/>
    <mergeCell ref="A156:E156"/>
    <mergeCell ref="A154:E154"/>
    <mergeCell ref="J2:N2"/>
    <mergeCell ref="J3:K4"/>
    <mergeCell ref="J6:K7"/>
    <mergeCell ref="A8:E8"/>
    <mergeCell ref="A4:E4"/>
    <mergeCell ref="B5:C5"/>
    <mergeCell ref="G4:G7"/>
    <mergeCell ref="H6:H7"/>
    <mergeCell ref="L3:M3"/>
    <mergeCell ref="L4:M4"/>
    <mergeCell ref="L5:M5"/>
    <mergeCell ref="A20:E20"/>
    <mergeCell ref="A22:E22"/>
    <mergeCell ref="A30:E30"/>
    <mergeCell ref="A24:E24"/>
    <mergeCell ref="A78:E78"/>
    <mergeCell ref="A70:E70"/>
    <mergeCell ref="A72:E72"/>
    <mergeCell ref="A74:E74"/>
    <mergeCell ref="A76:E76"/>
    <mergeCell ref="A62:E62"/>
    <mergeCell ref="A42:E42"/>
    <mergeCell ref="A26:E26"/>
    <mergeCell ref="A52:E52"/>
    <mergeCell ref="A80:E80"/>
    <mergeCell ref="A150:F150"/>
    <mergeCell ref="A112:E112"/>
    <mergeCell ref="A114:E114"/>
    <mergeCell ref="A108:E108"/>
    <mergeCell ref="A110:E110"/>
  </mergeCells>
  <conditionalFormatting sqref="G162">
    <cfRule type="cellIs" dxfId="176" priority="286" operator="equal">
      <formula>"•"</formula>
    </cfRule>
    <cfRule type="cellIs" priority="287" operator="equal">
      <formula>"◄"</formula>
    </cfRule>
    <cfRule type="cellIs" dxfId="175" priority="285" operator="equal">
      <formula>"◄"</formula>
    </cfRule>
    <cfRule type="cellIs" dxfId="174" priority="288" operator="equal">
      <formula>"►"</formula>
    </cfRule>
  </conditionalFormatting>
  <conditionalFormatting sqref="G204">
    <cfRule type="cellIs" dxfId="173" priority="88" operator="equal">
      <formula>"►"</formula>
    </cfRule>
    <cfRule type="cellIs" priority="87" operator="equal">
      <formula>"◄"</formula>
    </cfRule>
    <cfRule type="cellIs" dxfId="172" priority="85" operator="equal">
      <formula>"◄"</formula>
    </cfRule>
    <cfRule type="cellIs" dxfId="171" priority="86" operator="equal">
      <formula>"•"</formula>
    </cfRule>
  </conditionalFormatting>
  <conditionalFormatting sqref="G214">
    <cfRule type="cellIs" priority="23" operator="equal">
      <formula>"◄"</formula>
    </cfRule>
    <cfRule type="cellIs" dxfId="170" priority="24" operator="equal">
      <formula>"►"</formula>
    </cfRule>
    <cfRule type="cellIs" dxfId="169" priority="21" operator="equal">
      <formula>"◄"</formula>
    </cfRule>
    <cfRule type="cellIs" dxfId="168" priority="22" operator="equal">
      <formula>"•"</formula>
    </cfRule>
  </conditionalFormatting>
  <conditionalFormatting sqref="G206:H206">
    <cfRule type="cellIs" dxfId="167" priority="100" operator="equal">
      <formula>"►"</formula>
    </cfRule>
    <cfRule type="cellIs" dxfId="166" priority="97" operator="equal">
      <formula>"◄"</formula>
    </cfRule>
    <cfRule type="cellIs" dxfId="165" priority="98" operator="equal">
      <formula>"•"</formula>
    </cfRule>
    <cfRule type="cellIs" priority="99" operator="equal">
      <formula>"◄"</formula>
    </cfRule>
  </conditionalFormatting>
  <conditionalFormatting sqref="G216:H216">
    <cfRule type="cellIs" dxfId="164" priority="29" operator="equal">
      <formula>"◄"</formula>
    </cfRule>
    <cfRule type="cellIs" dxfId="163" priority="30" operator="equal">
      <formula>"•"</formula>
    </cfRule>
    <cfRule type="cellIs" priority="31" operator="equal">
      <formula>"◄"</formula>
    </cfRule>
    <cfRule type="cellIs" dxfId="162" priority="32" operator="equal">
      <formula>"►"</formula>
    </cfRule>
  </conditionalFormatting>
  <conditionalFormatting sqref="G8:I8">
    <cfRule type="cellIs" dxfId="161" priority="488" operator="equal">
      <formula>"►"</formula>
    </cfRule>
    <cfRule type="cellIs" priority="487" operator="equal">
      <formula>"◄"</formula>
    </cfRule>
    <cfRule type="cellIs" dxfId="160" priority="486" operator="equal">
      <formula>"•"</formula>
    </cfRule>
    <cfRule type="cellIs" dxfId="159" priority="485" operator="equal">
      <formula>"◄"</formula>
    </cfRule>
  </conditionalFormatting>
  <conditionalFormatting sqref="G24:I24">
    <cfRule type="cellIs" dxfId="158" priority="476" operator="equal">
      <formula>"►"</formula>
    </cfRule>
    <cfRule type="cellIs" dxfId="157" priority="474" operator="equal">
      <formula>"•"</formula>
    </cfRule>
    <cfRule type="cellIs" dxfId="156" priority="473" operator="equal">
      <formula>"◄"</formula>
    </cfRule>
    <cfRule type="cellIs" priority="475" operator="equal">
      <formula>"◄"</formula>
    </cfRule>
  </conditionalFormatting>
  <conditionalFormatting sqref="G34:I34">
    <cfRule type="cellIs" dxfId="155" priority="464" operator="equal">
      <formula>"►"</formula>
    </cfRule>
    <cfRule type="cellIs" dxfId="154" priority="462" operator="equal">
      <formula>"•"</formula>
    </cfRule>
    <cfRule type="cellIs" dxfId="153" priority="461" operator="equal">
      <formula>"◄"</formula>
    </cfRule>
    <cfRule type="cellIs" priority="463" operator="equal">
      <formula>"◄"</formula>
    </cfRule>
  </conditionalFormatting>
  <conditionalFormatting sqref="G44:I44">
    <cfRule type="cellIs" dxfId="152" priority="77" operator="equal">
      <formula>"◄"</formula>
    </cfRule>
    <cfRule type="cellIs" dxfId="151" priority="78" operator="equal">
      <formula>"•"</formula>
    </cfRule>
    <cfRule type="cellIs" priority="79" operator="equal">
      <formula>"◄"</formula>
    </cfRule>
    <cfRule type="cellIs" dxfId="150" priority="80" operator="equal">
      <formula>"►"</formula>
    </cfRule>
  </conditionalFormatting>
  <conditionalFormatting sqref="G54:I54">
    <cfRule type="cellIs" dxfId="149" priority="440" operator="equal">
      <formula>"►"</formula>
    </cfRule>
    <cfRule type="cellIs" dxfId="148" priority="438" operator="equal">
      <formula>"•"</formula>
    </cfRule>
    <cfRule type="cellIs" dxfId="147" priority="437" operator="equal">
      <formula>"◄"</formula>
    </cfRule>
    <cfRule type="cellIs" priority="439" operator="equal">
      <formula>"◄"</formula>
    </cfRule>
  </conditionalFormatting>
  <conditionalFormatting sqref="G70:I70">
    <cfRule type="cellIs" dxfId="146" priority="428" operator="equal">
      <formula>"►"</formula>
    </cfRule>
    <cfRule type="cellIs" priority="427" operator="equal">
      <formula>"◄"</formula>
    </cfRule>
    <cfRule type="cellIs" dxfId="145" priority="426" operator="equal">
      <formula>"•"</formula>
    </cfRule>
    <cfRule type="cellIs" dxfId="144" priority="425" operator="equal">
      <formula>"◄"</formula>
    </cfRule>
  </conditionalFormatting>
  <conditionalFormatting sqref="G82:I82">
    <cfRule type="cellIs" dxfId="143" priority="416" operator="equal">
      <formula>"►"</formula>
    </cfRule>
    <cfRule type="cellIs" priority="415" operator="equal">
      <formula>"◄"</formula>
    </cfRule>
    <cfRule type="cellIs" dxfId="142" priority="414" operator="equal">
      <formula>"•"</formula>
    </cfRule>
    <cfRule type="cellIs" dxfId="141" priority="413" operator="equal">
      <formula>"◄"</formula>
    </cfRule>
  </conditionalFormatting>
  <conditionalFormatting sqref="G88:I88">
    <cfRule type="cellIs" dxfId="140" priority="602" operator="equal">
      <formula>"•"</formula>
    </cfRule>
    <cfRule type="cellIs" priority="603" operator="equal">
      <formula>"◄"</formula>
    </cfRule>
    <cfRule type="cellIs" dxfId="139" priority="604" operator="equal">
      <formula>"►"</formula>
    </cfRule>
    <cfRule type="cellIs" dxfId="138" priority="601" operator="equal">
      <formula>"◄"</formula>
    </cfRule>
  </conditionalFormatting>
  <conditionalFormatting sqref="G98:I98">
    <cfRule type="cellIs" dxfId="137" priority="533" operator="equal">
      <formula>"◄"</formula>
    </cfRule>
    <cfRule type="cellIs" dxfId="136" priority="534" operator="equal">
      <formula>"•"</formula>
    </cfRule>
    <cfRule type="cellIs" priority="535" operator="equal">
      <formula>"◄"</formula>
    </cfRule>
    <cfRule type="cellIs" dxfId="135" priority="536" operator="equal">
      <formula>"►"</formula>
    </cfRule>
  </conditionalFormatting>
  <conditionalFormatting sqref="G116:I116">
    <cfRule type="cellIs" dxfId="134" priority="521" operator="equal">
      <formula>"◄"</formula>
    </cfRule>
    <cfRule type="cellIs" dxfId="133" priority="522" operator="equal">
      <formula>"•"</formula>
    </cfRule>
    <cfRule type="cellIs" priority="523" operator="equal">
      <formula>"◄"</formula>
    </cfRule>
    <cfRule type="cellIs" dxfId="132" priority="524" operator="equal">
      <formula>"►"</formula>
    </cfRule>
  </conditionalFormatting>
  <conditionalFormatting sqref="G124:I124">
    <cfRule type="cellIs" dxfId="131" priority="509" operator="equal">
      <formula>"◄"</formula>
    </cfRule>
    <cfRule type="cellIs" dxfId="130" priority="510" operator="equal">
      <formula>"•"</formula>
    </cfRule>
    <cfRule type="cellIs" priority="511" operator="equal">
      <formula>"◄"</formula>
    </cfRule>
    <cfRule type="cellIs" dxfId="129" priority="512" operator="equal">
      <formula>"►"</formula>
    </cfRule>
  </conditionalFormatting>
  <conditionalFormatting sqref="G132:I132">
    <cfRule type="cellIs" dxfId="128" priority="498" operator="equal">
      <formula>"•"</formula>
    </cfRule>
    <cfRule type="cellIs" dxfId="127" priority="497" operator="equal">
      <formula>"◄"</formula>
    </cfRule>
    <cfRule type="cellIs" priority="499" operator="equal">
      <formula>"◄"</formula>
    </cfRule>
    <cfRule type="cellIs" dxfId="126" priority="500" operator="equal">
      <formula>"►"</formula>
    </cfRule>
  </conditionalFormatting>
  <conditionalFormatting sqref="G142:I142">
    <cfRule type="cellIs" dxfId="125" priority="368" operator="equal">
      <formula>"►"</formula>
    </cfRule>
    <cfRule type="cellIs" priority="367" operator="equal">
      <formula>"◄"</formula>
    </cfRule>
    <cfRule type="cellIs" dxfId="124" priority="366" operator="equal">
      <formula>"•"</formula>
    </cfRule>
    <cfRule type="cellIs" dxfId="123" priority="365" operator="equal">
      <formula>"◄"</formula>
    </cfRule>
  </conditionalFormatting>
  <conditionalFormatting sqref="G160:I160">
    <cfRule type="cellIs" dxfId="122" priority="250" operator="equal">
      <formula>"•"</formula>
    </cfRule>
    <cfRule type="cellIs" priority="251" operator="equal">
      <formula>"◄"</formula>
    </cfRule>
    <cfRule type="cellIs" dxfId="121" priority="252" operator="equal">
      <formula>"►"</formula>
    </cfRule>
    <cfRule type="cellIs" dxfId="120" priority="249" operator="equal">
      <formula>"◄"</formula>
    </cfRule>
  </conditionalFormatting>
  <conditionalFormatting sqref="G170:I170">
    <cfRule type="cellIs" dxfId="119" priority="248" operator="equal">
      <formula>"►"</formula>
    </cfRule>
    <cfRule type="cellIs" dxfId="118" priority="246" operator="equal">
      <formula>"•"</formula>
    </cfRule>
    <cfRule type="cellIs" priority="247" operator="equal">
      <formula>"◄"</formula>
    </cfRule>
    <cfRule type="cellIs" dxfId="117" priority="245" operator="equal">
      <formula>"◄"</formula>
    </cfRule>
  </conditionalFormatting>
  <conditionalFormatting sqref="G178:I178">
    <cfRule type="cellIs" priority="243" operator="equal">
      <formula>"◄"</formula>
    </cfRule>
    <cfRule type="cellIs" dxfId="116" priority="244" operator="equal">
      <formula>"►"</formula>
    </cfRule>
    <cfRule type="cellIs" dxfId="115" priority="242" operator="equal">
      <formula>"•"</formula>
    </cfRule>
    <cfRule type="cellIs" dxfId="114" priority="241" operator="equal">
      <formula>"◄"</formula>
    </cfRule>
  </conditionalFormatting>
  <conditionalFormatting sqref="G186:I186">
    <cfRule type="cellIs" dxfId="113" priority="144" operator="equal">
      <formula>"►"</formula>
    </cfRule>
    <cfRule type="cellIs" priority="143" operator="equal">
      <formula>"◄"</formula>
    </cfRule>
    <cfRule type="cellIs" dxfId="112" priority="142" operator="equal">
      <formula>"•"</formula>
    </cfRule>
    <cfRule type="cellIs" dxfId="111" priority="141" operator="equal">
      <formula>"◄"</formula>
    </cfRule>
  </conditionalFormatting>
  <conditionalFormatting sqref="G202:I202">
    <cfRule type="cellIs" dxfId="110" priority="81" operator="equal">
      <formula>"◄"</formula>
    </cfRule>
    <cfRule type="cellIs" dxfId="109" priority="82" operator="equal">
      <formula>"•"</formula>
    </cfRule>
    <cfRule type="cellIs" priority="83" operator="equal">
      <formula>"◄"</formula>
    </cfRule>
    <cfRule type="cellIs" dxfId="108" priority="84" operator="equal">
      <formula>"►"</formula>
    </cfRule>
  </conditionalFormatting>
  <conditionalFormatting sqref="G212:I212">
    <cfRule type="cellIs" priority="39" operator="equal">
      <formula>"◄"</formula>
    </cfRule>
    <cfRule type="cellIs" dxfId="107" priority="40" operator="equal">
      <formula>"►"</formula>
    </cfRule>
    <cfRule type="cellIs" dxfId="106" priority="38" operator="equal">
      <formula>"•"</formula>
    </cfRule>
    <cfRule type="cellIs" dxfId="105" priority="37" operator="equal">
      <formula>"◄"</formula>
    </cfRule>
  </conditionalFormatting>
  <conditionalFormatting sqref="G220:I220">
    <cfRule type="cellIs" priority="3" operator="equal">
      <formula>"◄"</formula>
    </cfRule>
    <cfRule type="cellIs" dxfId="104" priority="1" operator="equal">
      <formula>"◄"</formula>
    </cfRule>
    <cfRule type="cellIs" dxfId="103" priority="2" operator="equal">
      <formula>"•"</formula>
    </cfRule>
    <cfRule type="cellIs" dxfId="102" priority="4" operator="equal">
      <formula>"►"</formula>
    </cfRule>
  </conditionalFormatting>
  <conditionalFormatting sqref="N142:N144">
    <cfRule type="cellIs" dxfId="101" priority="405" operator="equal">
      <formula>"◄"</formula>
    </cfRule>
    <cfRule type="cellIs" dxfId="100" priority="406" operator="equal">
      <formula>"•"</formula>
    </cfRule>
    <cfRule type="cellIs" priority="407" operator="equal">
      <formula>"◄"</formula>
    </cfRule>
    <cfRule type="cellIs" dxfId="99" priority="408" operator="equal">
      <formula>"►"</formula>
    </cfRule>
  </conditionalFormatting>
  <conditionalFormatting sqref="N146">
    <cfRule type="cellIs" dxfId="98" priority="401" operator="equal">
      <formula>"◄"</formula>
    </cfRule>
    <cfRule type="cellIs" dxfId="97" priority="402" operator="equal">
      <formula>"•"</formula>
    </cfRule>
    <cfRule type="cellIs" priority="403" operator="equal">
      <formula>"◄"</formula>
    </cfRule>
    <cfRule type="cellIs" dxfId="96" priority="404" operator="equal">
      <formula>"►"</formula>
    </cfRule>
  </conditionalFormatting>
  <conditionalFormatting sqref="N148">
    <cfRule type="cellIs" dxfId="95" priority="397" operator="equal">
      <formula>"◄"</formula>
    </cfRule>
    <cfRule type="cellIs" dxfId="94" priority="398" operator="equal">
      <formula>"•"</formula>
    </cfRule>
    <cfRule type="cellIs" priority="399" operator="equal">
      <formula>"◄"</formula>
    </cfRule>
    <cfRule type="cellIs" dxfId="93" priority="400" operator="equal">
      <formula>"►"</formula>
    </cfRule>
  </conditionalFormatting>
  <conditionalFormatting sqref="N150">
    <cfRule type="cellIs" dxfId="92" priority="390" operator="equal">
      <formula>"•"</formula>
    </cfRule>
    <cfRule type="cellIs" dxfId="91" priority="389" operator="equal">
      <formula>"◄"</formula>
    </cfRule>
    <cfRule type="cellIs" priority="391" operator="equal">
      <formula>"◄"</formula>
    </cfRule>
    <cfRule type="cellIs" dxfId="90" priority="392" operator="equal">
      <formula>"►"</formula>
    </cfRule>
  </conditionalFormatting>
  <conditionalFormatting sqref="N152">
    <cfRule type="cellIs" dxfId="89" priority="320" operator="equal">
      <formula>"►"</formula>
    </cfRule>
    <cfRule type="cellIs" dxfId="88" priority="317" operator="equal">
      <formula>"◄"</formula>
    </cfRule>
    <cfRule type="cellIs" dxfId="87" priority="318" operator="equal">
      <formula>"•"</formula>
    </cfRule>
    <cfRule type="cellIs" priority="319" operator="equal">
      <formula>"◄"</formula>
    </cfRule>
  </conditionalFormatting>
  <conditionalFormatting sqref="N154">
    <cfRule type="cellIs" dxfId="86" priority="314" operator="equal">
      <formula>"•"</formula>
    </cfRule>
    <cfRule type="cellIs" dxfId="85" priority="313" operator="equal">
      <formula>"◄"</formula>
    </cfRule>
    <cfRule type="cellIs" priority="315" operator="equal">
      <formula>"◄"</formula>
    </cfRule>
    <cfRule type="cellIs" dxfId="84" priority="316" operator="equal">
      <formula>"►"</formula>
    </cfRule>
  </conditionalFormatting>
  <conditionalFormatting sqref="N156">
    <cfRule type="cellIs" dxfId="83" priority="312" operator="equal">
      <formula>"►"</formula>
    </cfRule>
    <cfRule type="cellIs" priority="311" operator="equal">
      <formula>"◄"</formula>
    </cfRule>
    <cfRule type="cellIs" dxfId="82" priority="310" operator="equal">
      <formula>"•"</formula>
    </cfRule>
    <cfRule type="cellIs" dxfId="81" priority="309" operator="equal">
      <formula>"◄"</formula>
    </cfRule>
  </conditionalFormatting>
  <conditionalFormatting sqref="N158">
    <cfRule type="cellIs" dxfId="80" priority="308" operator="equal">
      <formula>"►"</formula>
    </cfRule>
    <cfRule type="cellIs" priority="307" operator="equal">
      <formula>"◄"</formula>
    </cfRule>
    <cfRule type="cellIs" dxfId="79" priority="305" operator="equal">
      <formula>"◄"</formula>
    </cfRule>
    <cfRule type="cellIs" dxfId="78" priority="306" operator="equal">
      <formula>"•"</formula>
    </cfRule>
  </conditionalFormatting>
  <conditionalFormatting sqref="N160:N162">
    <cfRule type="cellIs" dxfId="77" priority="190" operator="equal">
      <formula>"•"</formula>
    </cfRule>
    <cfRule type="cellIs" dxfId="76" priority="189" operator="equal">
      <formula>"◄"</formula>
    </cfRule>
    <cfRule type="cellIs" priority="191" operator="equal">
      <formula>"◄"</formula>
    </cfRule>
    <cfRule type="cellIs" dxfId="75" priority="192" operator="equal">
      <formula>"►"</formula>
    </cfRule>
  </conditionalFormatting>
  <conditionalFormatting sqref="N164">
    <cfRule type="cellIs" dxfId="74" priority="186" operator="equal">
      <formula>"•"</formula>
    </cfRule>
    <cfRule type="cellIs" dxfId="73" priority="188" operator="equal">
      <formula>"►"</formula>
    </cfRule>
    <cfRule type="cellIs" priority="187" operator="equal">
      <formula>"◄"</formula>
    </cfRule>
    <cfRule type="cellIs" dxfId="72" priority="185" operator="equal">
      <formula>"◄"</formula>
    </cfRule>
  </conditionalFormatting>
  <conditionalFormatting sqref="N166">
    <cfRule type="cellIs" dxfId="71" priority="182" operator="equal">
      <formula>"•"</formula>
    </cfRule>
    <cfRule type="cellIs" priority="183" operator="equal">
      <formula>"◄"</formula>
    </cfRule>
    <cfRule type="cellIs" dxfId="70" priority="181" operator="equal">
      <formula>"◄"</formula>
    </cfRule>
    <cfRule type="cellIs" dxfId="69" priority="184" operator="equal">
      <formula>"►"</formula>
    </cfRule>
  </conditionalFormatting>
  <conditionalFormatting sqref="N168">
    <cfRule type="cellIs" dxfId="68" priority="177" operator="equal">
      <formula>"◄"</formula>
    </cfRule>
    <cfRule type="cellIs" dxfId="67" priority="178" operator="equal">
      <formula>"•"</formula>
    </cfRule>
    <cfRule type="cellIs" priority="179" operator="equal">
      <formula>"◄"</formula>
    </cfRule>
    <cfRule type="cellIs" dxfId="66" priority="180" operator="equal">
      <formula>"►"</formula>
    </cfRule>
  </conditionalFormatting>
  <conditionalFormatting sqref="N170:N173">
    <cfRule type="cellIs" dxfId="65" priority="197" operator="equal">
      <formula>"◄"</formula>
    </cfRule>
    <cfRule type="cellIs" dxfId="64" priority="198" operator="equal">
      <formula>"•"</formula>
    </cfRule>
    <cfRule type="cellIs" dxfId="63" priority="200" operator="equal">
      <formula>"►"</formula>
    </cfRule>
    <cfRule type="cellIs" priority="199" operator="equal">
      <formula>"◄"</formula>
    </cfRule>
  </conditionalFormatting>
  <conditionalFormatting sqref="N175">
    <cfRule type="cellIs" dxfId="62" priority="224" operator="equal">
      <formula>"►"</formula>
    </cfRule>
    <cfRule type="cellIs" priority="223" operator="equal">
      <formula>"◄"</formula>
    </cfRule>
    <cfRule type="cellIs" dxfId="61" priority="222" operator="equal">
      <formula>"•"</formula>
    </cfRule>
    <cfRule type="cellIs" dxfId="60" priority="221" operator="equal">
      <formula>"◄"</formula>
    </cfRule>
  </conditionalFormatting>
  <conditionalFormatting sqref="N177:N181">
    <cfRule type="cellIs" priority="195" operator="equal">
      <formula>"◄"</formula>
    </cfRule>
    <cfRule type="cellIs" dxfId="59" priority="194" operator="equal">
      <formula>"•"</formula>
    </cfRule>
    <cfRule type="cellIs" dxfId="58" priority="193" operator="equal">
      <formula>"◄"</formula>
    </cfRule>
    <cfRule type="cellIs" dxfId="57" priority="196" operator="equal">
      <formula>"►"</formula>
    </cfRule>
  </conditionalFormatting>
  <conditionalFormatting sqref="N183">
    <cfRule type="cellIs" dxfId="56" priority="209" operator="equal">
      <formula>"◄"</formula>
    </cfRule>
    <cfRule type="cellIs" dxfId="55" priority="210" operator="equal">
      <formula>"•"</formula>
    </cfRule>
    <cfRule type="cellIs" dxfId="54" priority="212" operator="equal">
      <formula>"►"</formula>
    </cfRule>
    <cfRule type="cellIs" priority="211" operator="equal">
      <formula>"◄"</formula>
    </cfRule>
  </conditionalFormatting>
  <conditionalFormatting sqref="N185:N189">
    <cfRule type="cellIs" dxfId="53" priority="130" operator="equal">
      <formula>"•"</formula>
    </cfRule>
    <cfRule type="cellIs" dxfId="52" priority="132" operator="equal">
      <formula>"►"</formula>
    </cfRule>
    <cfRule type="cellIs" priority="131" operator="equal">
      <formula>"◄"</formula>
    </cfRule>
    <cfRule type="cellIs" dxfId="51" priority="129" operator="equal">
      <formula>"◄"</formula>
    </cfRule>
  </conditionalFormatting>
  <conditionalFormatting sqref="N191">
    <cfRule type="cellIs" dxfId="50" priority="140" operator="equal">
      <formula>"►"</formula>
    </cfRule>
    <cfRule type="cellIs" priority="139" operator="equal">
      <formula>"◄"</formula>
    </cfRule>
    <cfRule type="cellIs" dxfId="49" priority="138" operator="equal">
      <formula>"•"</formula>
    </cfRule>
    <cfRule type="cellIs" dxfId="48" priority="137" operator="equal">
      <formula>"◄"</formula>
    </cfRule>
  </conditionalFormatting>
  <conditionalFormatting sqref="N193">
    <cfRule type="cellIs" dxfId="47" priority="136" operator="equal">
      <formula>"►"</formula>
    </cfRule>
    <cfRule type="cellIs" priority="135" operator="equal">
      <formula>"◄"</formula>
    </cfRule>
    <cfRule type="cellIs" dxfId="46" priority="134" operator="equal">
      <formula>"•"</formula>
    </cfRule>
    <cfRule type="cellIs" dxfId="45" priority="133" operator="equal">
      <formula>"◄"</formula>
    </cfRule>
  </conditionalFormatting>
  <conditionalFormatting sqref="N195">
    <cfRule type="cellIs" dxfId="44" priority="126" operator="equal">
      <formula>"•"</formula>
    </cfRule>
    <cfRule type="cellIs" dxfId="43" priority="125" operator="equal">
      <formula>"◄"</formula>
    </cfRule>
    <cfRule type="cellIs" priority="127" operator="equal">
      <formula>"◄"</formula>
    </cfRule>
    <cfRule type="cellIs" dxfId="42" priority="128" operator="equal">
      <formula>"►"</formula>
    </cfRule>
  </conditionalFormatting>
  <conditionalFormatting sqref="N197">
    <cfRule type="cellIs" priority="123" operator="equal">
      <formula>"◄"</formula>
    </cfRule>
    <cfRule type="cellIs" dxfId="41" priority="124" operator="equal">
      <formula>"►"</formula>
    </cfRule>
    <cfRule type="cellIs" dxfId="40" priority="122" operator="equal">
      <formula>"•"</formula>
    </cfRule>
    <cfRule type="cellIs" dxfId="39" priority="121" operator="equal">
      <formula>"◄"</formula>
    </cfRule>
  </conditionalFormatting>
  <conditionalFormatting sqref="N199">
    <cfRule type="cellIs" dxfId="38" priority="117" operator="equal">
      <formula>"◄"</formula>
    </cfRule>
    <cfRule type="cellIs" dxfId="37" priority="120" operator="equal">
      <formula>"►"</formula>
    </cfRule>
    <cfRule type="cellIs" priority="119" operator="equal">
      <formula>"◄"</formula>
    </cfRule>
    <cfRule type="cellIs" dxfId="36" priority="118" operator="equal">
      <formula>"•"</formula>
    </cfRule>
  </conditionalFormatting>
  <conditionalFormatting sqref="N201:N202 N206">
    <cfRule type="cellIs" dxfId="35" priority="109" operator="equal">
      <formula>"◄"</formula>
    </cfRule>
    <cfRule type="cellIs" dxfId="34" priority="110" operator="equal">
      <formula>"•"</formula>
    </cfRule>
    <cfRule type="cellIs" priority="111" operator="equal">
      <formula>"◄"</formula>
    </cfRule>
    <cfRule type="cellIs" dxfId="33" priority="112" operator="equal">
      <formula>"►"</formula>
    </cfRule>
  </conditionalFormatting>
  <conditionalFormatting sqref="N204">
    <cfRule type="cellIs" dxfId="32" priority="90" operator="equal">
      <formula>"•"</formula>
    </cfRule>
    <cfRule type="cellIs" dxfId="31" priority="92" operator="equal">
      <formula>"►"</formula>
    </cfRule>
    <cfRule type="cellIs" priority="91" operator="equal">
      <formula>"◄"</formula>
    </cfRule>
    <cfRule type="cellIs" dxfId="30" priority="89" operator="equal">
      <formula>"◄"</formula>
    </cfRule>
  </conditionalFormatting>
  <conditionalFormatting sqref="N208">
    <cfRule type="cellIs" dxfId="29" priority="105" operator="equal">
      <formula>"◄"</formula>
    </cfRule>
    <cfRule type="cellIs" dxfId="28" priority="108" operator="equal">
      <formula>"►"</formula>
    </cfRule>
    <cfRule type="cellIs" dxfId="27" priority="106" operator="equal">
      <formula>"•"</formula>
    </cfRule>
    <cfRule type="cellIs" priority="107" operator="equal">
      <formula>"◄"</formula>
    </cfRule>
  </conditionalFormatting>
  <conditionalFormatting sqref="N210">
    <cfRule type="cellIs" dxfId="26" priority="102" operator="equal">
      <formula>"•"</formula>
    </cfRule>
    <cfRule type="cellIs" priority="103" operator="equal">
      <formula>"◄"</formula>
    </cfRule>
    <cfRule type="cellIs" dxfId="25" priority="104" operator="equal">
      <formula>"►"</formula>
    </cfRule>
    <cfRule type="cellIs" dxfId="24" priority="101" operator="equal">
      <formula>"◄"</formula>
    </cfRule>
  </conditionalFormatting>
  <conditionalFormatting sqref="N212">
    <cfRule type="cellIs" dxfId="23" priority="42" operator="equal">
      <formula>"•"</formula>
    </cfRule>
    <cfRule type="cellIs" dxfId="22" priority="41" operator="equal">
      <formula>"◄"</formula>
    </cfRule>
    <cfRule type="cellIs" dxfId="21" priority="44" operator="equal">
      <formula>"►"</formula>
    </cfRule>
    <cfRule type="cellIs" priority="43" operator="equal">
      <formula>"◄"</formula>
    </cfRule>
  </conditionalFormatting>
  <conditionalFormatting sqref="N214">
    <cfRule type="cellIs" dxfId="20" priority="25" operator="equal">
      <formula>"◄"</formula>
    </cfRule>
    <cfRule type="cellIs" dxfId="19" priority="26" operator="equal">
      <formula>"•"</formula>
    </cfRule>
    <cfRule type="cellIs" priority="27" operator="equal">
      <formula>"◄"</formula>
    </cfRule>
    <cfRule type="cellIs" dxfId="18" priority="28" operator="equal">
      <formula>"►"</formula>
    </cfRule>
  </conditionalFormatting>
  <conditionalFormatting sqref="N216">
    <cfRule type="cellIs" dxfId="17" priority="34" operator="equal">
      <formula>"•"</formula>
    </cfRule>
    <cfRule type="cellIs" priority="35" operator="equal">
      <formula>"◄"</formula>
    </cfRule>
    <cfRule type="cellIs" dxfId="16" priority="36" operator="equal">
      <formula>"►"</formula>
    </cfRule>
    <cfRule type="cellIs" dxfId="15" priority="33" operator="equal">
      <formula>"◄"</formula>
    </cfRule>
  </conditionalFormatting>
  <conditionalFormatting sqref="N218">
    <cfRule type="cellIs" dxfId="14" priority="48" operator="equal">
      <formula>"►"</formula>
    </cfRule>
    <cfRule type="cellIs" dxfId="13" priority="45" operator="equal">
      <formula>"◄"</formula>
    </cfRule>
    <cfRule type="cellIs" dxfId="12" priority="46" operator="equal">
      <formula>"•"</formula>
    </cfRule>
    <cfRule type="cellIs" priority="47" operator="equal">
      <formula>"◄"</formula>
    </cfRule>
  </conditionalFormatting>
  <conditionalFormatting sqref="N220">
    <cfRule type="cellIs" dxfId="11" priority="17" operator="equal">
      <formula>"◄"</formula>
    </cfRule>
    <cfRule type="cellIs" dxfId="10" priority="18" operator="equal">
      <formula>"•"</formula>
    </cfRule>
    <cfRule type="cellIs" priority="19" operator="equal">
      <formula>"◄"</formula>
    </cfRule>
    <cfRule type="cellIs" dxfId="9" priority="20" operator="equal">
      <formula>"►"</formula>
    </cfRule>
  </conditionalFormatting>
  <conditionalFormatting sqref="N222">
    <cfRule type="cellIs" dxfId="8" priority="14" operator="equal">
      <formula>"•"</formula>
    </cfRule>
    <cfRule type="cellIs" dxfId="7" priority="13" operator="equal">
      <formula>"◄"</formula>
    </cfRule>
    <cfRule type="cellIs" priority="15" operator="equal">
      <formula>"◄"</formula>
    </cfRule>
    <cfRule type="cellIs" dxfId="6" priority="16" operator="equal">
      <formula>"►"</formula>
    </cfRule>
  </conditionalFormatting>
  <conditionalFormatting sqref="N224">
    <cfRule type="cellIs" dxfId="5" priority="12" operator="equal">
      <formula>"►"</formula>
    </cfRule>
    <cfRule type="cellIs" priority="11" operator="equal">
      <formula>"◄"</formula>
    </cfRule>
    <cfRule type="cellIs" dxfId="4" priority="10" operator="equal">
      <formula>"•"</formula>
    </cfRule>
    <cfRule type="cellIs" dxfId="3" priority="9" operator="equal">
      <formula>"◄"</formula>
    </cfRule>
  </conditionalFormatting>
  <conditionalFormatting sqref="N226">
    <cfRule type="cellIs" dxfId="2" priority="5" operator="equal">
      <formula>"◄"</formula>
    </cfRule>
    <cfRule type="cellIs" dxfId="1" priority="8" operator="equal">
      <formula>"►"</formula>
    </cfRule>
    <cfRule type="cellIs" priority="7" operator="equal">
      <formula>"◄"</formula>
    </cfRule>
    <cfRule type="cellIs" dxfId="0" priority="6" operator="equal">
      <formula>"•"</formula>
    </cfRule>
  </conditionalFormatting>
  <hyperlinks>
    <hyperlink ref="D6" r:id="rId1" display="https://postzegelalbum-be.jouwweb.be/" xr:uid="{FDF8138D-0177-4AEB-AED3-179A37ED170B}"/>
  </hyperlinks>
  <printOptions horizontalCentered="1"/>
  <pageMargins left="0" right="0" top="0.19685039370078741" bottom="0" header="0" footer="0"/>
  <pageSetup paperSize="9" scale="90" orientation="landscape" horizontalDpi="4294967293" verticalDpi="4294967293" r:id="rId2"/>
  <headerFooter>
    <oddHeader>&amp;R&amp;G</oddHeader>
    <oddFooter>&amp;R
&amp;G</oddFooter>
  </headerFooter>
  <rowBreaks count="7" manualBreakCount="7">
    <brk id="33" max="13" man="1"/>
    <brk id="63" max="13" man="1"/>
    <brk id="95" max="13" man="1"/>
    <brk id="123" max="13" man="1"/>
    <brk id="155" max="13" man="1"/>
    <brk id="185" max="13" man="1"/>
    <brk id="219" max="13" man="1"/>
  </rowBreak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inv. Philanews A4 (4897-5283)</vt:lpstr>
      <vt:lpstr>'inv. Philanews A4 (4897-5283)'!Afdrukbereik</vt:lpstr>
      <vt:lpstr>'inv. Philanews A4 (4897-5283)'!Afdruktitels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budegra</dc:creator>
  <cp:lastModifiedBy>Leo Buntinx</cp:lastModifiedBy>
  <cp:lastPrinted>2024-10-24T12:57:08Z</cp:lastPrinted>
  <dcterms:created xsi:type="dcterms:W3CDTF">2015-03-29T11:40:34Z</dcterms:created>
  <dcterms:modified xsi:type="dcterms:W3CDTF">2024-10-24T12:57:38Z</dcterms:modified>
</cp:coreProperties>
</file>